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756" activeTab="10"/>
  </bookViews>
  <sheets>
    <sheet name="Arezzo" sheetId="1" r:id="rId1"/>
    <sheet name="Firenze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Totale Regione" sheetId="11" r:id="rId11"/>
  </sheets>
  <definedNames/>
  <calcPr fullCalcOnLoad="1"/>
</workbook>
</file>

<file path=xl/sharedStrings.xml><?xml version="1.0" encoding="utf-8"?>
<sst xmlns="http://schemas.openxmlformats.org/spreadsheetml/2006/main" count="798" uniqueCount="320">
  <si>
    <t>MOVIMENTO NATURALE</t>
  </si>
  <si>
    <t>MOVIMENTO MIGRATORIO</t>
  </si>
  <si>
    <t>Tasso di natalità</t>
  </si>
  <si>
    <t>Tasso mortalità</t>
  </si>
  <si>
    <t>Tasso migratorio</t>
  </si>
  <si>
    <t>Tasso di crescita totale</t>
  </si>
  <si>
    <t>Tasso di crescita naturale</t>
  </si>
  <si>
    <t>AGGREGATI</t>
  </si>
  <si>
    <t>Popolazione</t>
  </si>
  <si>
    <t>Iscritti</t>
  </si>
  <si>
    <t>Cancellati</t>
  </si>
  <si>
    <t>Totale</t>
  </si>
  <si>
    <t>Interno</t>
  </si>
  <si>
    <t>Estero</t>
  </si>
  <si>
    <t>Per altri motivi</t>
  </si>
  <si>
    <t>TERRITORIALI</t>
  </si>
  <si>
    <t>residente</t>
  </si>
  <si>
    <t>Nati</t>
  </si>
  <si>
    <t>Morti</t>
  </si>
  <si>
    <t>Saldo</t>
  </si>
  <si>
    <t>Dall'</t>
  </si>
  <si>
    <t>Altri</t>
  </si>
  <si>
    <t>Per l'</t>
  </si>
  <si>
    <t xml:space="preserve"> vivi</t>
  </si>
  <si>
    <t>estero</t>
  </si>
  <si>
    <t>interno</t>
  </si>
  <si>
    <t>iscritti</t>
  </si>
  <si>
    <t>cancellati</t>
  </si>
  <si>
    <t>totale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</si>
  <si>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</si>
  <si>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</si>
  <si>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</si>
  <si>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</si>
  <si>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</si>
  <si>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</si>
  <si>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</si>
  <si>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</si>
  <si>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</si>
  <si>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</si>
  <si>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</si>
  <si>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</si>
  <si>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</si>
  <si>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</si>
  <si>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</si>
  <si>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</si>
  <si>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</si>
  <si>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Massa-Carrara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</si>
  <si>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</si>
  <si>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</si>
  <si>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</si>
  <si>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</si>
  <si>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</si>
  <si>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</si>
  <si>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</si>
  <si>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</si>
  <si>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</si>
  <si>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</si>
  <si>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</si>
  <si>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</si>
  <si>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</si>
  <si>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</si>
  <si>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</si>
  <si>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</si>
  <si>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</si>
  <si>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</si>
  <si>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</si>
  <si>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</si>
  <si>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</si>
  <si>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</si>
  <si>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Seravezza</t>
  </si>
  <si>
    <t>Stazzema</t>
  </si>
  <si>
    <t>Vagli Sotto</t>
  </si>
  <si>
    <t>Viareggio</t>
  </si>
  <si>
    <t>Villa Basilica</t>
  </si>
  <si>
    <t>Villa Collemandina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</si>
  <si>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</si>
  <si>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</si>
  <si>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</si>
  <si>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</si>
  <si>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</si>
  <si>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</si>
  <si>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</si>
  <si>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</si>
  <si>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</si>
  <si>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</si>
  <si>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</si>
  <si>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</si>
  <si>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</si>
  <si>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</si>
  <si>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</si>
  <si>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</si>
  <si>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</si>
  <si>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</si>
  <si>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</si>
  <si>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</si>
  <si>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</si>
  <si>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</si>
  <si>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</si>
  <si>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</si>
  <si>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</si>
  <si>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</si>
  <si>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</si>
  <si>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</si>
  <si>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</si>
  <si>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</si>
  <si>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</si>
  <si>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</si>
  <si>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</si>
  <si>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</si>
  <si>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</si>
  <si>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</si>
  <si>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</si>
  <si>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</si>
  <si>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</si>
  <si>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</si>
  <si>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</si>
  <si>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</si>
  <si>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</si>
  <si>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</si>
  <si>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</si>
  <si>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</si>
  <si>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</si>
  <si>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Godenzo</t>
  </si>
  <si>
    <t>Scandicci</t>
  </si>
  <si>
    <t>Sesto Fiorentino</t>
  </si>
  <si>
    <t>Signa</t>
  </si>
  <si>
    <t>Vaglia</t>
  </si>
  <si>
    <t>Vicchio</t>
  </si>
  <si>
    <t>Vinci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</si>
  <si>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</si>
  <si>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</si>
  <si>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</si>
  <si>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</si>
  <si>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</si>
  <si>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</si>
  <si>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</si>
  <si>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</si>
  <si>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</si>
  <si>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</si>
  <si>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</si>
  <si>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</si>
  <si>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</si>
  <si>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</si>
  <si>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</si>
  <si>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</si>
  <si>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</si>
  <si>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</si>
  <si>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</si>
  <si>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</si>
  <si>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</si>
  <si>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</si>
  <si>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</si>
  <si>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</si>
  <si>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</si>
  <si>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</si>
  <si>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</si>
  <si>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Chianni</t>
  </si>
  <si>
    <t>Fauglia</t>
  </si>
  <si>
    <t>Guardistallo</t>
  </si>
  <si>
    <t>Lajatico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</si>
  <si>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</si>
  <si>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</si>
  <si>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</si>
  <si>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</si>
  <si>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</si>
  <si>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</si>
  <si>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</si>
  <si>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</si>
  <si>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</si>
  <si>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</si>
  <si>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</si>
  <si>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</si>
  <si>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</si>
  <si>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</si>
  <si>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</si>
  <si>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</si>
  <si>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</si>
  <si>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</si>
  <si>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</si>
  <si>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</si>
  <si>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</si>
  <si>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</si>
  <si>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</si>
  <si>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</si>
  <si>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</si>
  <si>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</si>
  <si>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</si>
  <si>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</si>
  <si>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</si>
  <si>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</si>
  <si>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</si>
  <si>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</si>
  <si>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</si>
  <si>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</si>
  <si>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</si>
  <si>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</si>
  <si>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</si>
  <si>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</si>
  <si>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</si>
  <si>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</si>
  <si>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</si>
  <si>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</si>
  <si>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</si>
  <si>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</si>
  <si>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</si>
  <si>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</si>
  <si>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</si>
  <si>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</si>
  <si>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</si>
  <si>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</si>
  <si>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</si>
  <si>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</si>
  <si>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</si>
  <si>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</si>
  <si>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</si>
  <si>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</si>
  <si>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</si>
  <si>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</si>
  <si>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</si>
  <si>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</si>
  <si>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</si>
  <si>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</si>
  <si>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</si>
  <si>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</si>
  <si>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</si>
  <si>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</si>
  <si>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</si>
  <si>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</si>
  <si>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</si>
  <si>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</si>
  <si>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</si>
  <si>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</si>
  <si>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</si>
  <si>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</si>
  <si>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</si>
  <si>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</si>
  <si>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</si>
  <si>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</si>
  <si>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</si>
  <si>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</si>
  <si>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</si>
  <si>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</si>
  <si>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</si>
  <si>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</si>
  <si>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</si>
  <si>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</si>
  <si>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Arcidosso</t>
  </si>
  <si>
    <t>Campagnatico</t>
  </si>
  <si>
    <t>Capalbio</t>
  </si>
  <si>
    <t>Castel del Piano</t>
  </si>
  <si>
    <t>Castell'Azzara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</si>
  <si>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</si>
  <si>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</si>
  <si>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</si>
  <si>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</si>
  <si>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</si>
  <si>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</si>
  <si>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</si>
  <si>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</si>
  <si>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</si>
  <si>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</si>
  <si>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</si>
  <si>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</si>
  <si>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</si>
  <si>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</si>
  <si>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</si>
  <si>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</si>
  <si>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</si>
  <si>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</si>
  <si>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</si>
  <si>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</si>
  <si>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</si>
  <si>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</si>
  <si>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Cantagallo</t>
  </si>
  <si>
    <t>Carmignano</t>
  </si>
  <si>
    <t>Montemurlo</t>
  </si>
  <si>
    <t>Poggio a Caiano</t>
  </si>
  <si>
    <t>Prato</t>
  </si>
  <si>
    <t>Vaiano</t>
  </si>
  <si>
    <t>Vernio</t>
  </si>
  <si>
    <t>Codici</t>
  </si>
  <si>
    <t>Istat</t>
  </si>
  <si>
    <t>Pratovecchio Stia</t>
  </si>
  <si>
    <t>San Casciano in Val di Pesa</t>
  </si>
  <si>
    <t>Figline e Incisa Valdarno</t>
  </si>
  <si>
    <t>Scarperia e San Piero</t>
  </si>
  <si>
    <t>Castiglione della Pescaia</t>
  </si>
  <si>
    <t>Castelnuovo di Garfagnana</t>
  </si>
  <si>
    <t>Castiglione di Garfagnana</t>
  </si>
  <si>
    <t>San Romano in Garfagnana</t>
  </si>
  <si>
    <t>Fabbriche di Vergemoli</t>
  </si>
  <si>
    <t>Castelnuovo di Val di Cecina</t>
  </si>
  <si>
    <t>Montecatini Val di Cecina</t>
  </si>
  <si>
    <t>Casciana Terme Lari</t>
  </si>
  <si>
    <t>Crespina Lorenzana</t>
  </si>
  <si>
    <t>Montecatini-Terme</t>
  </si>
  <si>
    <t>Colle di Val d'Elsa</t>
  </si>
  <si>
    <t>Sillano Giuncugnano</t>
  </si>
  <si>
    <t>Totale regionale</t>
  </si>
  <si>
    <t>Castelfranco Piandiscò</t>
  </si>
  <si>
    <t>Castel San Niccolò</t>
  </si>
  <si>
    <t>Abetone Cutigliano</t>
  </si>
  <si>
    <t>San Marcello Piteglio</t>
  </si>
  <si>
    <t>Laterina Pergine Valdarno</t>
  </si>
  <si>
    <t>Rio</t>
  </si>
  <si>
    <t>POPOLAZIONE RESIDENTE, MOVIMENTO ANAGRAFICO E TASSI PER COMUNE- AREZZO 2019</t>
  </si>
  <si>
    <t>al 01/01/2019</t>
  </si>
  <si>
    <t>Fonte: elaborazione Settore Sistemi Informativi e Tecnologie della Conoscenza. Ufficio regionale di Statistica su dati Demo Istat</t>
  </si>
  <si>
    <t>al 31/12/19</t>
  </si>
  <si>
    <t>Barberino Tavarnelle</t>
  </si>
  <si>
    <t>POPOLAZIONE RESIDENTE, MOVIMENTO ANAGRAFICO E TASSI PER COMUNE- FIRENZE 2019</t>
  </si>
  <si>
    <t>POPOLAZIONE RESIDENTE, MOVIMENTO ANAGRAFICO E TASSI PER COMUNE- GROSSETO 2019</t>
  </si>
  <si>
    <t>POPOLAZIONE RESIDENTE, MOVIMENTO ANAGRAFICO E TASSI PER COMUNE- LIVORNO 2019</t>
  </si>
  <si>
    <t>POPOLAZIONE RESIDENTE, MOVIMENTO ANAGRAFICO E TASSI PER COMUNE- LUCCA 2019</t>
  </si>
  <si>
    <t>POPOLAZIONE RESIDENTE, MOVIMENTO ANAGRAFICO E TASSI PER COMUNE-MASSA-CARRARA  2019</t>
  </si>
  <si>
    <t>POLAZIONE RESIDENTE, MOVIMENTO ANAGRAFICO E TASSI PER COMUNE- PISA 2019</t>
  </si>
  <si>
    <t>POPOLAZIONE RESIDENTE, MOVIMENTO ANAGRAFICO E TASSI PER COMUNE- PISTOIA 2019</t>
  </si>
  <si>
    <t>POPOLAZIONE RESIDENTE, MOVIMENTO ANAGRAFICO E TASSI PER COMUNE- PRATO 2019</t>
  </si>
  <si>
    <t>POPOLAZIONE RESIDENTE, MOVIMENTO ANAGRAFICO E TASSI PER COMUNE- SIENA 2019</t>
  </si>
  <si>
    <t>POPOLAZIONE RESIDENTE, MOVIMENTO ANAGRAFICO E TASSI PER PROVINCIA- TOSCANA 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</si>
</sst>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#,##0.000"/>
    <numFmt numFmtId="181" formatCode="#,##0.0000"/>
  </numFmts>
  <fonts count="10">
    <font>
      <sz val="10"/>
      <name val="Arial"/>
      <family val="0"/>
    </font>
    <font>
      <b/>
      <sz val="9"/>
      <color indexed="8"/>
      <name val="Times New Roman"/>
      <family val="1"/>
    </font>
    <font>
      <b/>
      <sz val="9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1"/>
    </font>
    <font>
      <b/>
      <sz val="9"/>
      <name val="Arial"/>
      <family val="0"/>
    </font>
    <font>
      <i/>
      <sz val="9"/>
      <color indexed="8"/>
      <name val="Times New Roman"/>
      <family val="1"/>
    </font>
    <font>
      <sz val="9"/>
      <color indexed="8"/>
      <name val="Arial"/>
      <family val="0"/>
    </font>
    <font>
      <sz val="9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3" fontId="2" fillId="0" borderId="4" xfId="0" applyNumberFormat="1" applyFont="1" applyBorder="1" applyAlignment="1">
      <alignment horizontal="centerContinuous"/>
    </xf>
    <xf numFmtId="3" fontId="2" fillId="0" borderId="4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/>
    </xf>
    <xf numFmtId="172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Font="1" applyAlignment="1">
      <alignment/>
    </xf>
    <xf numFmtId="3" fontId="9" fillId="0" borderId="0" xfId="0" applyNumberFormat="1" applyFont="1" applyAlignment="1" applyProtection="1">
      <alignment horizontal="right"/>
      <protection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178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  <protection/>
    </xf>
    <xf numFmtId="3" fontId="1" fillId="0" borderId="3" xfId="0" applyNumberFormat="1" applyFont="1" applyBorder="1" applyAlignment="1">
      <alignment/>
    </xf>
    <xf numFmtId="178" fontId="5" fillId="0" borderId="3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A44" sqref="A44"/>
    </sheetView>
  </sheetViews>
  <sheetFormatPr defaultColWidth="9.140625" defaultRowHeight="12.75"/>
  <cols>
    <col min="1" max="1" width="6.7109375" style="37" customWidth="1"/>
    <col min="2" max="2" width="46.28125" style="37" customWidth="1"/>
    <col min="3" max="3" width="11.00390625" style="37" customWidth="1"/>
    <col min="4" max="16" width="9.28125" style="37" bestFit="1" customWidth="1"/>
    <col min="17" max="17" width="9.7109375" style="37" bestFit="1" customWidth="1"/>
    <col min="18" max="25" width="9.28125" style="37" bestFit="1" customWidth="1"/>
    <col min="26" max="16384" width="9.140625" style="37" customWidth="1"/>
  </cols>
  <sheetData>
    <row r="1" spans="1:17" s="4" customFormat="1" ht="12">
      <c r="A1" s="1" t="s">
        <v>305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7.5" customHeight="1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5" s="7" customFormat="1" ht="12.75" customHeight="1">
      <c r="A3" s="9"/>
      <c r="B3" s="9"/>
      <c r="C3" s="10"/>
      <c r="D3" s="11" t="s">
        <v>0</v>
      </c>
      <c r="E3" s="12"/>
      <c r="F3" s="13"/>
      <c r="G3" s="11" t="s">
        <v>1</v>
      </c>
      <c r="H3" s="12"/>
      <c r="I3" s="12"/>
      <c r="J3" s="12"/>
      <c r="K3" s="12"/>
      <c r="L3" s="12"/>
      <c r="M3" s="12"/>
      <c r="N3" s="12"/>
      <c r="O3" s="14"/>
      <c r="P3" s="10"/>
      <c r="Q3" s="10"/>
      <c r="R3" s="55" t="s">
        <v>2</v>
      </c>
      <c r="S3" s="55" t="s">
        <v>3</v>
      </c>
      <c r="T3" s="58" t="s">
        <v>4</v>
      </c>
      <c r="U3" s="59"/>
      <c r="V3" s="59"/>
      <c r="W3" s="60"/>
      <c r="X3" s="55" t="s">
        <v>6</v>
      </c>
      <c r="Y3" s="55" t="s">
        <v>5</v>
      </c>
    </row>
    <row r="4" spans="1:25" s="7" customFormat="1" ht="11.25" customHeight="1">
      <c r="A4" s="15" t="s">
        <v>280</v>
      </c>
      <c r="B4" s="15" t="s">
        <v>7</v>
      </c>
      <c r="C4" s="16" t="s">
        <v>8</v>
      </c>
      <c r="D4" s="17"/>
      <c r="E4" s="17"/>
      <c r="F4" s="17"/>
      <c r="G4" s="11" t="s">
        <v>9</v>
      </c>
      <c r="H4" s="12"/>
      <c r="I4" s="12"/>
      <c r="J4" s="13"/>
      <c r="K4" s="11" t="s">
        <v>10</v>
      </c>
      <c r="L4" s="12"/>
      <c r="M4" s="12"/>
      <c r="N4" s="13"/>
      <c r="O4" s="18"/>
      <c r="P4" s="16"/>
      <c r="Q4" s="16" t="s">
        <v>8</v>
      </c>
      <c r="R4" s="56"/>
      <c r="S4" s="56"/>
      <c r="T4" s="61" t="s">
        <v>11</v>
      </c>
      <c r="U4" s="61" t="s">
        <v>12</v>
      </c>
      <c r="V4" s="61" t="s">
        <v>13</v>
      </c>
      <c r="W4" s="63" t="s">
        <v>14</v>
      </c>
      <c r="X4" s="56"/>
      <c r="Y4" s="56"/>
    </row>
    <row r="5" spans="1:25" s="7" customFormat="1" ht="11.25" customHeight="1">
      <c r="A5" s="15" t="s">
        <v>281</v>
      </c>
      <c r="B5" s="15" t="s">
        <v>15</v>
      </c>
      <c r="C5" s="16" t="s">
        <v>16</v>
      </c>
      <c r="D5" s="19" t="s">
        <v>17</v>
      </c>
      <c r="E5" s="19" t="s">
        <v>18</v>
      </c>
      <c r="F5" s="19" t="s">
        <v>19</v>
      </c>
      <c r="G5" s="20" t="s">
        <v>20</v>
      </c>
      <c r="H5" s="20" t="s">
        <v>20</v>
      </c>
      <c r="I5" s="20" t="s">
        <v>21</v>
      </c>
      <c r="J5" s="20"/>
      <c r="K5" s="20" t="s">
        <v>22</v>
      </c>
      <c r="L5" s="20" t="s">
        <v>22</v>
      </c>
      <c r="M5" s="20" t="s">
        <v>21</v>
      </c>
      <c r="N5" s="20"/>
      <c r="O5" s="16" t="s">
        <v>19</v>
      </c>
      <c r="P5" s="16" t="s">
        <v>19</v>
      </c>
      <c r="Q5" s="16" t="s">
        <v>16</v>
      </c>
      <c r="R5" s="56"/>
      <c r="S5" s="56"/>
      <c r="T5" s="62"/>
      <c r="U5" s="62"/>
      <c r="V5" s="62"/>
      <c r="W5" s="64"/>
      <c r="X5" s="56"/>
      <c r="Y5" s="56"/>
    </row>
    <row r="6" spans="1:25" s="7" customFormat="1" ht="11.25" customHeight="1">
      <c r="A6" s="21"/>
      <c r="B6" s="21"/>
      <c r="C6" s="22" t="s">
        <v>306</v>
      </c>
      <c r="D6" s="23" t="s">
        <v>23</v>
      </c>
      <c r="E6" s="24"/>
      <c r="F6" s="24"/>
      <c r="G6" s="24" t="s">
        <v>24</v>
      </c>
      <c r="H6" s="24" t="s">
        <v>25</v>
      </c>
      <c r="I6" s="24" t="s">
        <v>26</v>
      </c>
      <c r="J6" s="24" t="s">
        <v>11</v>
      </c>
      <c r="K6" s="24" t="s">
        <v>24</v>
      </c>
      <c r="L6" s="24" t="s">
        <v>25</v>
      </c>
      <c r="M6" s="24" t="s">
        <v>27</v>
      </c>
      <c r="N6" s="24" t="s">
        <v>11</v>
      </c>
      <c r="O6" s="25"/>
      <c r="P6" s="22" t="s">
        <v>28</v>
      </c>
      <c r="Q6" s="22" t="s">
        <v>308</v>
      </c>
      <c r="R6" s="57"/>
      <c r="S6" s="57"/>
      <c r="T6" s="62"/>
      <c r="U6" s="62"/>
      <c r="V6" s="62"/>
      <c r="W6" s="65"/>
      <c r="X6" s="57"/>
      <c r="Y6" s="57"/>
    </row>
    <row r="7" spans="1:25" ht="12">
      <c r="A7" s="37">
        <v>51001</v>
      </c>
      <c r="B7" s="37" t="s">
        <v>180</v>
      </c>
      <c r="C7" s="38">
        <v>5508</v>
      </c>
      <c r="D7" s="38">
        <v>24</v>
      </c>
      <c r="E7" s="38">
        <v>69</v>
      </c>
      <c r="F7" s="38">
        <v>-45</v>
      </c>
      <c r="G7" s="38">
        <v>46</v>
      </c>
      <c r="H7" s="38">
        <v>106</v>
      </c>
      <c r="I7" s="38">
        <v>3</v>
      </c>
      <c r="J7" s="38">
        <f aca="true" t="shared" si="0" ref="J7:J42">SUM(G7:I7)</f>
        <v>155</v>
      </c>
      <c r="K7" s="38">
        <v>20</v>
      </c>
      <c r="L7" s="38">
        <v>117</v>
      </c>
      <c r="M7" s="38">
        <v>11</v>
      </c>
      <c r="N7" s="38">
        <f aca="true" t="shared" si="1" ref="N7:N42">SUM(K7:M7)</f>
        <v>148</v>
      </c>
      <c r="O7" s="38">
        <f>(J7-N7)</f>
        <v>7</v>
      </c>
      <c r="P7" s="38">
        <f>(F7+O7)</f>
        <v>-38</v>
      </c>
      <c r="Q7" s="38">
        <f>(C7+P7)</f>
        <v>5470</v>
      </c>
      <c r="R7" s="39">
        <f>((D7)/((C7+Q7)/2))*1000</f>
        <v>4.37238112588814</v>
      </c>
      <c r="S7" s="39">
        <f>((E7)/((C7+Q7)/2))*1000</f>
        <v>12.570595736928402</v>
      </c>
      <c r="T7" s="39">
        <f>((O7)/((C7+Q7)/2))*1000</f>
        <v>1.275277828384041</v>
      </c>
      <c r="U7" s="39">
        <f>((H7-L7)/((C7+Q7)/2))*1000</f>
        <v>-2.004008016032064</v>
      </c>
      <c r="V7" s="39">
        <f>((G7-K7)/((C7+Q7)/2))*1000</f>
        <v>4.736746219712151</v>
      </c>
      <c r="W7" s="39">
        <f>((I7-M7)/((C7+Q7)/2))*1000</f>
        <v>-1.4574603752960467</v>
      </c>
      <c r="X7" s="39">
        <f>((F7)/((C7+Q7)/2))*1000</f>
        <v>-8.198214611040262</v>
      </c>
      <c r="Y7" s="39">
        <f>((P7)/((C7+Q7)/2))*1000</f>
        <v>-6.922936782656222</v>
      </c>
    </row>
    <row r="8" spans="1:25" ht="12">
      <c r="A8" s="37">
        <v>51002</v>
      </c>
      <c r="B8" s="37" t="s">
        <v>181</v>
      </c>
      <c r="C8" s="38">
        <v>99479</v>
      </c>
      <c r="D8" s="38">
        <v>670</v>
      </c>
      <c r="E8" s="38">
        <v>1109</v>
      </c>
      <c r="F8" s="38">
        <v>-439</v>
      </c>
      <c r="G8" s="38">
        <v>787</v>
      </c>
      <c r="H8" s="38">
        <v>1539</v>
      </c>
      <c r="I8" s="38">
        <v>84</v>
      </c>
      <c r="J8" s="38">
        <f t="shared" si="0"/>
        <v>2410</v>
      </c>
      <c r="K8" s="38">
        <v>453</v>
      </c>
      <c r="L8" s="38">
        <v>1594</v>
      </c>
      <c r="M8" s="38">
        <v>145</v>
      </c>
      <c r="N8" s="38">
        <f t="shared" si="1"/>
        <v>2192</v>
      </c>
      <c r="O8" s="38">
        <f aca="true" t="shared" si="2" ref="O8:O43">(J8-N8)</f>
        <v>218</v>
      </c>
      <c r="P8" s="38">
        <f aca="true" t="shared" si="3" ref="P8:P42">(F8+O8)</f>
        <v>-221</v>
      </c>
      <c r="Q8" s="38">
        <f aca="true" t="shared" si="4" ref="Q8:Q42">(C8+P8)</f>
        <v>99258</v>
      </c>
      <c r="R8" s="39">
        <f aca="true" t="shared" si="5" ref="R8:R43">((D8)/((C8+Q8)/2))*1000</f>
        <v>6.742579388840528</v>
      </c>
      <c r="S8" s="39">
        <f aca="true" t="shared" si="6" ref="S8:S43">((E8)/((C8+Q8)/2))*1000</f>
        <v>11.160478421230067</v>
      </c>
      <c r="T8" s="39">
        <f aca="true" t="shared" si="7" ref="T8:T43">((O8)/((C8+Q8)/2))*1000</f>
        <v>2.193854189204828</v>
      </c>
      <c r="U8" s="39">
        <f aca="true" t="shared" si="8" ref="U8:U43">((H8-L8)/((C8+Q8)/2))*1000</f>
        <v>-0.553495322964521</v>
      </c>
      <c r="V8" s="39">
        <f aca="true" t="shared" si="9" ref="V8:V43">((G8-K8)/((C8+Q8)/2))*1000</f>
        <v>3.3612261430936363</v>
      </c>
      <c r="W8" s="39">
        <f aca="true" t="shared" si="10" ref="W8:W43">((I8-M8)/((C8+Q8)/2))*1000</f>
        <v>-0.6138766309242868</v>
      </c>
      <c r="X8" s="39">
        <f aca="true" t="shared" si="11" ref="X8:X43">((F8)/((C8+Q8)/2))*1000</f>
        <v>-4.41789903238954</v>
      </c>
      <c r="Y8" s="39">
        <f aca="true" t="shared" si="12" ref="Y8:Y43">((P8)/((C8+Q8)/2))*1000</f>
        <v>-2.2240448431847115</v>
      </c>
    </row>
    <row r="9" spans="1:25" ht="12">
      <c r="A9" s="37">
        <v>51003</v>
      </c>
      <c r="B9" s="37" t="s">
        <v>182</v>
      </c>
      <c r="C9" s="38">
        <v>1046</v>
      </c>
      <c r="D9" s="38">
        <v>11</v>
      </c>
      <c r="E9" s="38">
        <v>13</v>
      </c>
      <c r="F9" s="38">
        <v>-2</v>
      </c>
      <c r="G9" s="38">
        <v>5</v>
      </c>
      <c r="H9" s="38">
        <v>24</v>
      </c>
      <c r="I9" s="38">
        <v>0</v>
      </c>
      <c r="J9" s="38">
        <f t="shared" si="0"/>
        <v>29</v>
      </c>
      <c r="K9" s="38">
        <v>5</v>
      </c>
      <c r="L9" s="38">
        <v>38</v>
      </c>
      <c r="M9" s="38">
        <v>0</v>
      </c>
      <c r="N9" s="38">
        <f t="shared" si="1"/>
        <v>43</v>
      </c>
      <c r="O9" s="38">
        <f t="shared" si="2"/>
        <v>-14</v>
      </c>
      <c r="P9" s="38">
        <f t="shared" si="3"/>
        <v>-16</v>
      </c>
      <c r="Q9" s="38">
        <f t="shared" si="4"/>
        <v>1030</v>
      </c>
      <c r="R9" s="39">
        <f t="shared" si="5"/>
        <v>10.597302504816955</v>
      </c>
      <c r="S9" s="39">
        <f t="shared" si="6"/>
        <v>12.524084778420038</v>
      </c>
      <c r="T9" s="39">
        <f t="shared" si="7"/>
        <v>-13.48747591522158</v>
      </c>
      <c r="U9" s="39">
        <f t="shared" si="8"/>
        <v>-13.48747591522158</v>
      </c>
      <c r="V9" s="39">
        <f t="shared" si="9"/>
        <v>0</v>
      </c>
      <c r="W9" s="39">
        <f t="shared" si="10"/>
        <v>0</v>
      </c>
      <c r="X9" s="39">
        <f t="shared" si="11"/>
        <v>-1.9267822736030829</v>
      </c>
      <c r="Y9" s="39">
        <f t="shared" si="12"/>
        <v>-15.414258188824663</v>
      </c>
    </row>
    <row r="10" spans="1:25" ht="12">
      <c r="A10" s="37">
        <v>51004</v>
      </c>
      <c r="B10" s="37" t="s">
        <v>183</v>
      </c>
      <c r="C10" s="38">
        <v>12058</v>
      </c>
      <c r="D10" s="38">
        <v>74</v>
      </c>
      <c r="E10" s="38">
        <v>132</v>
      </c>
      <c r="F10" s="38">
        <v>-58</v>
      </c>
      <c r="G10" s="38">
        <v>93</v>
      </c>
      <c r="H10" s="38">
        <v>267</v>
      </c>
      <c r="I10" s="38">
        <v>21</v>
      </c>
      <c r="J10" s="38">
        <f t="shared" si="0"/>
        <v>381</v>
      </c>
      <c r="K10" s="38">
        <v>64</v>
      </c>
      <c r="L10" s="38">
        <v>252</v>
      </c>
      <c r="M10" s="38">
        <v>52</v>
      </c>
      <c r="N10" s="38">
        <f t="shared" si="1"/>
        <v>368</v>
      </c>
      <c r="O10" s="38">
        <f t="shared" si="2"/>
        <v>13</v>
      </c>
      <c r="P10" s="38">
        <f t="shared" si="3"/>
        <v>-45</v>
      </c>
      <c r="Q10" s="38">
        <f t="shared" si="4"/>
        <v>12013</v>
      </c>
      <c r="R10" s="39">
        <f t="shared" si="5"/>
        <v>6.148477420962984</v>
      </c>
      <c r="S10" s="39">
        <f t="shared" si="6"/>
        <v>10.967554318474514</v>
      </c>
      <c r="T10" s="39">
        <f t="shared" si="7"/>
        <v>1.0801379253043082</v>
      </c>
      <c r="U10" s="39">
        <f t="shared" si="8"/>
        <v>1.24631299073574</v>
      </c>
      <c r="V10" s="39">
        <f t="shared" si="9"/>
        <v>2.409538448755764</v>
      </c>
      <c r="W10" s="39">
        <f t="shared" si="10"/>
        <v>-2.5757135141871963</v>
      </c>
      <c r="X10" s="39">
        <f t="shared" si="11"/>
        <v>-4.819076897511528</v>
      </c>
      <c r="Y10" s="39">
        <f t="shared" si="12"/>
        <v>-3.73893897220722</v>
      </c>
    </row>
    <row r="11" spans="1:25" ht="12">
      <c r="A11" s="37">
        <v>51005</v>
      </c>
      <c r="B11" s="37" t="s">
        <v>184</v>
      </c>
      <c r="C11" s="38">
        <v>10114</v>
      </c>
      <c r="D11" s="38">
        <v>65</v>
      </c>
      <c r="E11" s="38">
        <v>120</v>
      </c>
      <c r="F11" s="38">
        <v>-55</v>
      </c>
      <c r="G11" s="38">
        <v>46</v>
      </c>
      <c r="H11" s="38">
        <v>238</v>
      </c>
      <c r="I11" s="38">
        <v>15</v>
      </c>
      <c r="J11" s="38">
        <f t="shared" si="0"/>
        <v>299</v>
      </c>
      <c r="K11" s="38">
        <v>33</v>
      </c>
      <c r="L11" s="38">
        <v>302</v>
      </c>
      <c r="M11" s="38">
        <v>22</v>
      </c>
      <c r="N11" s="38">
        <f t="shared" si="1"/>
        <v>357</v>
      </c>
      <c r="O11" s="38">
        <f t="shared" si="2"/>
        <v>-58</v>
      </c>
      <c r="P11" s="38">
        <f t="shared" si="3"/>
        <v>-113</v>
      </c>
      <c r="Q11" s="38">
        <f t="shared" si="4"/>
        <v>10001</v>
      </c>
      <c r="R11" s="39">
        <f t="shared" si="5"/>
        <v>6.462838677603778</v>
      </c>
      <c r="S11" s="39">
        <f t="shared" si="6"/>
        <v>11.93139448173005</v>
      </c>
      <c r="T11" s="39">
        <f t="shared" si="7"/>
        <v>-5.766840666169525</v>
      </c>
      <c r="U11" s="39">
        <f t="shared" si="8"/>
        <v>-6.3634103902560275</v>
      </c>
      <c r="V11" s="39">
        <f t="shared" si="9"/>
        <v>1.2925677355207557</v>
      </c>
      <c r="W11" s="39">
        <f t="shared" si="10"/>
        <v>-0.695998011434253</v>
      </c>
      <c r="X11" s="39">
        <f t="shared" si="11"/>
        <v>-5.468555804126274</v>
      </c>
      <c r="Y11" s="39">
        <f t="shared" si="12"/>
        <v>-11.235396470295798</v>
      </c>
    </row>
    <row r="12" spans="1:25" ht="12">
      <c r="A12" s="37">
        <v>51006</v>
      </c>
      <c r="B12" s="37" t="s">
        <v>185</v>
      </c>
      <c r="C12" s="38">
        <v>5381</v>
      </c>
      <c r="D12" s="38">
        <v>33</v>
      </c>
      <c r="E12" s="38">
        <v>59</v>
      </c>
      <c r="F12" s="38">
        <v>-26</v>
      </c>
      <c r="G12" s="38">
        <v>25</v>
      </c>
      <c r="H12" s="38">
        <v>212</v>
      </c>
      <c r="I12" s="38">
        <v>1</v>
      </c>
      <c r="J12" s="38">
        <f t="shared" si="0"/>
        <v>238</v>
      </c>
      <c r="K12" s="38">
        <v>28</v>
      </c>
      <c r="L12" s="38">
        <v>220</v>
      </c>
      <c r="M12" s="38">
        <v>5</v>
      </c>
      <c r="N12" s="38">
        <f t="shared" si="1"/>
        <v>253</v>
      </c>
      <c r="O12" s="38">
        <f t="shared" si="2"/>
        <v>-15</v>
      </c>
      <c r="P12" s="38">
        <f t="shared" si="3"/>
        <v>-41</v>
      </c>
      <c r="Q12" s="38">
        <f t="shared" si="4"/>
        <v>5340</v>
      </c>
      <c r="R12" s="39">
        <f t="shared" si="5"/>
        <v>6.1561421509187575</v>
      </c>
      <c r="S12" s="39">
        <f t="shared" si="6"/>
        <v>11.006435966794143</v>
      </c>
      <c r="T12" s="39">
        <f t="shared" si="7"/>
        <v>-2.7982464322357985</v>
      </c>
      <c r="U12" s="39">
        <f t="shared" si="8"/>
        <v>-1.492398097192426</v>
      </c>
      <c r="V12" s="39">
        <f t="shared" si="9"/>
        <v>-0.5596492864471598</v>
      </c>
      <c r="W12" s="39">
        <f t="shared" si="10"/>
        <v>-0.746199048596213</v>
      </c>
      <c r="X12" s="39">
        <f t="shared" si="11"/>
        <v>-4.850293815875385</v>
      </c>
      <c r="Y12" s="39">
        <f t="shared" si="12"/>
        <v>-7.648540248111184</v>
      </c>
    </row>
    <row r="13" spans="1:25" ht="12">
      <c r="A13" s="37">
        <v>51007</v>
      </c>
      <c r="B13" s="37" t="s">
        <v>186</v>
      </c>
      <c r="C13" s="38">
        <v>1410</v>
      </c>
      <c r="D13" s="38">
        <v>10</v>
      </c>
      <c r="E13" s="38">
        <v>21</v>
      </c>
      <c r="F13" s="38">
        <v>-11</v>
      </c>
      <c r="G13" s="38">
        <v>4</v>
      </c>
      <c r="H13" s="38">
        <v>31</v>
      </c>
      <c r="I13" s="38">
        <v>1</v>
      </c>
      <c r="J13" s="38">
        <f t="shared" si="0"/>
        <v>36</v>
      </c>
      <c r="K13" s="38">
        <v>11</v>
      </c>
      <c r="L13" s="38">
        <v>25</v>
      </c>
      <c r="M13" s="38">
        <v>0</v>
      </c>
      <c r="N13" s="38">
        <f t="shared" si="1"/>
        <v>36</v>
      </c>
      <c r="O13" s="38">
        <f t="shared" si="2"/>
        <v>0</v>
      </c>
      <c r="P13" s="38">
        <f t="shared" si="3"/>
        <v>-11</v>
      </c>
      <c r="Q13" s="38">
        <f t="shared" si="4"/>
        <v>1399</v>
      </c>
      <c r="R13" s="39">
        <f t="shared" si="5"/>
        <v>7.1199715201139195</v>
      </c>
      <c r="S13" s="39">
        <f t="shared" si="6"/>
        <v>14.951940192239231</v>
      </c>
      <c r="T13" s="39">
        <f t="shared" si="7"/>
        <v>0</v>
      </c>
      <c r="U13" s="39">
        <f t="shared" si="8"/>
        <v>4.271982912068352</v>
      </c>
      <c r="V13" s="39">
        <f t="shared" si="9"/>
        <v>-4.983980064079744</v>
      </c>
      <c r="W13" s="39">
        <f t="shared" si="10"/>
        <v>0.711997152011392</v>
      </c>
      <c r="X13" s="39">
        <f t="shared" si="11"/>
        <v>-7.831968672125312</v>
      </c>
      <c r="Y13" s="39">
        <f t="shared" si="12"/>
        <v>-7.831968672125312</v>
      </c>
    </row>
    <row r="14" spans="1:25" ht="12">
      <c r="A14" s="37">
        <v>51008</v>
      </c>
      <c r="B14" s="37" t="s">
        <v>187</v>
      </c>
      <c r="C14" s="38">
        <v>3092</v>
      </c>
      <c r="D14" s="38">
        <v>18</v>
      </c>
      <c r="E14" s="38">
        <v>38</v>
      </c>
      <c r="F14" s="38">
        <v>-20</v>
      </c>
      <c r="G14" s="38">
        <v>8</v>
      </c>
      <c r="H14" s="38">
        <v>53</v>
      </c>
      <c r="I14" s="38">
        <v>7</v>
      </c>
      <c r="J14" s="38">
        <f t="shared" si="0"/>
        <v>68</v>
      </c>
      <c r="K14" s="38">
        <v>12</v>
      </c>
      <c r="L14" s="38">
        <v>83</v>
      </c>
      <c r="M14" s="38">
        <v>20</v>
      </c>
      <c r="N14" s="38">
        <f t="shared" si="1"/>
        <v>115</v>
      </c>
      <c r="O14" s="38">
        <f t="shared" si="2"/>
        <v>-47</v>
      </c>
      <c r="P14" s="38">
        <f t="shared" si="3"/>
        <v>-67</v>
      </c>
      <c r="Q14" s="38">
        <f t="shared" si="4"/>
        <v>3025</v>
      </c>
      <c r="R14" s="39">
        <f t="shared" si="5"/>
        <v>5.88523786169691</v>
      </c>
      <c r="S14" s="39">
        <f t="shared" si="6"/>
        <v>12.424391041360144</v>
      </c>
      <c r="T14" s="39">
        <f t="shared" si="7"/>
        <v>-15.3670099722086</v>
      </c>
      <c r="U14" s="39">
        <f t="shared" si="8"/>
        <v>-9.80872976949485</v>
      </c>
      <c r="V14" s="39">
        <f t="shared" si="9"/>
        <v>-1.3078306359326466</v>
      </c>
      <c r="W14" s="39">
        <f t="shared" si="10"/>
        <v>-4.250449566781102</v>
      </c>
      <c r="X14" s="39">
        <f t="shared" si="11"/>
        <v>-6.539153179663233</v>
      </c>
      <c r="Y14" s="39">
        <f t="shared" si="12"/>
        <v>-21.906163151871834</v>
      </c>
    </row>
    <row r="15" spans="1:25" ht="12">
      <c r="A15" s="37">
        <v>51010</v>
      </c>
      <c r="B15" s="37" t="s">
        <v>300</v>
      </c>
      <c r="C15" s="38">
        <v>2634</v>
      </c>
      <c r="D15" s="38">
        <v>16</v>
      </c>
      <c r="E15" s="38">
        <v>44</v>
      </c>
      <c r="F15" s="38">
        <v>-28</v>
      </c>
      <c r="G15" s="38">
        <v>8</v>
      </c>
      <c r="H15" s="38">
        <v>66</v>
      </c>
      <c r="I15" s="38">
        <v>1</v>
      </c>
      <c r="J15" s="38">
        <f t="shared" si="0"/>
        <v>75</v>
      </c>
      <c r="K15" s="38">
        <v>2</v>
      </c>
      <c r="L15" s="38">
        <v>70</v>
      </c>
      <c r="M15" s="38">
        <v>6</v>
      </c>
      <c r="N15" s="38">
        <f t="shared" si="1"/>
        <v>78</v>
      </c>
      <c r="O15" s="38">
        <f t="shared" si="2"/>
        <v>-3</v>
      </c>
      <c r="P15" s="38">
        <f t="shared" si="3"/>
        <v>-31</v>
      </c>
      <c r="Q15" s="38">
        <f t="shared" si="4"/>
        <v>2603</v>
      </c>
      <c r="R15" s="39">
        <f t="shared" si="5"/>
        <v>6.110368531602062</v>
      </c>
      <c r="S15" s="39">
        <f t="shared" si="6"/>
        <v>16.803513461905673</v>
      </c>
      <c r="T15" s="39">
        <f t="shared" si="7"/>
        <v>-1.1456940996753866</v>
      </c>
      <c r="U15" s="39">
        <f t="shared" si="8"/>
        <v>-1.5275921329005155</v>
      </c>
      <c r="V15" s="39">
        <f t="shared" si="9"/>
        <v>2.291388199350773</v>
      </c>
      <c r="W15" s="39">
        <f t="shared" si="10"/>
        <v>-1.9094901661256445</v>
      </c>
      <c r="X15" s="39">
        <f t="shared" si="11"/>
        <v>-10.693144930303609</v>
      </c>
      <c r="Y15" s="39">
        <f t="shared" si="12"/>
        <v>-11.838839029978995</v>
      </c>
    </row>
    <row r="16" spans="1:25" ht="12">
      <c r="A16" s="37">
        <v>51011</v>
      </c>
      <c r="B16" s="37" t="s">
        <v>188</v>
      </c>
      <c r="C16" s="38">
        <v>2119</v>
      </c>
      <c r="D16" s="38">
        <v>11</v>
      </c>
      <c r="E16" s="38">
        <v>18</v>
      </c>
      <c r="F16" s="38">
        <v>-7</v>
      </c>
      <c r="G16" s="38">
        <v>17</v>
      </c>
      <c r="H16" s="38">
        <v>80</v>
      </c>
      <c r="I16" s="38">
        <v>3</v>
      </c>
      <c r="J16" s="38">
        <f t="shared" si="0"/>
        <v>100</v>
      </c>
      <c r="K16" s="38">
        <v>5</v>
      </c>
      <c r="L16" s="38">
        <v>62</v>
      </c>
      <c r="M16" s="38">
        <v>20</v>
      </c>
      <c r="N16" s="38">
        <f t="shared" si="1"/>
        <v>87</v>
      </c>
      <c r="O16" s="38">
        <f t="shared" si="2"/>
        <v>13</v>
      </c>
      <c r="P16" s="38">
        <f t="shared" si="3"/>
        <v>6</v>
      </c>
      <c r="Q16" s="38">
        <f t="shared" si="4"/>
        <v>2125</v>
      </c>
      <c r="R16" s="39">
        <f t="shared" si="5"/>
        <v>5.183788878416588</v>
      </c>
      <c r="S16" s="39">
        <f t="shared" si="6"/>
        <v>8.482563619227143</v>
      </c>
      <c r="T16" s="39">
        <f t="shared" si="7"/>
        <v>6.126295947219604</v>
      </c>
      <c r="U16" s="39">
        <f t="shared" si="8"/>
        <v>8.482563619227143</v>
      </c>
      <c r="V16" s="39">
        <f t="shared" si="9"/>
        <v>5.655042412818096</v>
      </c>
      <c r="W16" s="39">
        <f t="shared" si="10"/>
        <v>-8.011310084825636</v>
      </c>
      <c r="X16" s="39">
        <f t="shared" si="11"/>
        <v>-3.298774740810556</v>
      </c>
      <c r="Y16" s="39">
        <f t="shared" si="12"/>
        <v>2.827521206409048</v>
      </c>
    </row>
    <row r="17" spans="1:25" ht="12">
      <c r="A17" s="37">
        <v>51012</v>
      </c>
      <c r="B17" s="37" t="s">
        <v>189</v>
      </c>
      <c r="C17" s="38">
        <v>13133</v>
      </c>
      <c r="D17" s="38">
        <v>90</v>
      </c>
      <c r="E17" s="38">
        <v>122</v>
      </c>
      <c r="F17" s="38">
        <v>-32</v>
      </c>
      <c r="G17" s="38">
        <v>65</v>
      </c>
      <c r="H17" s="38">
        <v>264</v>
      </c>
      <c r="I17" s="38">
        <v>17</v>
      </c>
      <c r="J17" s="38">
        <f t="shared" si="0"/>
        <v>346</v>
      </c>
      <c r="K17" s="38">
        <v>21</v>
      </c>
      <c r="L17" s="38">
        <v>181</v>
      </c>
      <c r="M17" s="38">
        <v>62</v>
      </c>
      <c r="N17" s="38">
        <f t="shared" si="1"/>
        <v>264</v>
      </c>
      <c r="O17" s="38">
        <f t="shared" si="2"/>
        <v>82</v>
      </c>
      <c r="P17" s="38">
        <f t="shared" si="3"/>
        <v>50</v>
      </c>
      <c r="Q17" s="38">
        <f t="shared" si="4"/>
        <v>13183</v>
      </c>
      <c r="R17" s="39">
        <f t="shared" si="5"/>
        <v>6.839945280437757</v>
      </c>
      <c r="S17" s="39">
        <f t="shared" si="6"/>
        <v>9.271925824593403</v>
      </c>
      <c r="T17" s="39">
        <f t="shared" si="7"/>
        <v>6.231950144398844</v>
      </c>
      <c r="U17" s="39">
        <f t="shared" si="8"/>
        <v>6.307949536403709</v>
      </c>
      <c r="V17" s="39">
        <f t="shared" si="9"/>
        <v>3.3439732482140143</v>
      </c>
      <c r="W17" s="39">
        <f t="shared" si="10"/>
        <v>-3.4199726402188784</v>
      </c>
      <c r="X17" s="39">
        <f t="shared" si="11"/>
        <v>-2.4319805441556466</v>
      </c>
      <c r="Y17" s="39">
        <f t="shared" si="12"/>
        <v>3.7999696002431977</v>
      </c>
    </row>
    <row r="18" spans="1:25" ht="12">
      <c r="A18" s="37">
        <v>51013</v>
      </c>
      <c r="B18" s="37" t="s">
        <v>190</v>
      </c>
      <c r="C18" s="38">
        <v>9551</v>
      </c>
      <c r="D18" s="38">
        <v>55</v>
      </c>
      <c r="E18" s="38">
        <v>97</v>
      </c>
      <c r="F18" s="38">
        <v>-42</v>
      </c>
      <c r="G18" s="38">
        <v>36</v>
      </c>
      <c r="H18" s="38">
        <v>260</v>
      </c>
      <c r="I18" s="38">
        <v>15</v>
      </c>
      <c r="J18" s="38">
        <f t="shared" si="0"/>
        <v>311</v>
      </c>
      <c r="K18" s="38">
        <v>24</v>
      </c>
      <c r="L18" s="38">
        <v>241</v>
      </c>
      <c r="M18" s="38">
        <v>17</v>
      </c>
      <c r="N18" s="38">
        <f t="shared" si="1"/>
        <v>282</v>
      </c>
      <c r="O18" s="38">
        <f t="shared" si="2"/>
        <v>29</v>
      </c>
      <c r="P18" s="38">
        <f t="shared" si="3"/>
        <v>-13</v>
      </c>
      <c r="Q18" s="38">
        <f t="shared" si="4"/>
        <v>9538</v>
      </c>
      <c r="R18" s="39">
        <f t="shared" si="5"/>
        <v>5.762481010005763</v>
      </c>
      <c r="S18" s="39">
        <f t="shared" si="6"/>
        <v>10.162921054010162</v>
      </c>
      <c r="T18" s="39">
        <f t="shared" si="7"/>
        <v>3.0383990780030383</v>
      </c>
      <c r="U18" s="39">
        <f t="shared" si="8"/>
        <v>1.9906752580019909</v>
      </c>
      <c r="V18" s="39">
        <f t="shared" si="9"/>
        <v>1.2572685840012572</v>
      </c>
      <c r="W18" s="39">
        <f t="shared" si="10"/>
        <v>-0.20954476400020955</v>
      </c>
      <c r="X18" s="39">
        <f t="shared" si="11"/>
        <v>-4.4004400440044</v>
      </c>
      <c r="Y18" s="39">
        <f t="shared" si="12"/>
        <v>-1.3620409660013622</v>
      </c>
    </row>
    <row r="19" spans="1:25" ht="12">
      <c r="A19" s="37">
        <v>51014</v>
      </c>
      <c r="B19" s="37" t="s">
        <v>191</v>
      </c>
      <c r="C19" s="38">
        <v>894</v>
      </c>
      <c r="D19" s="38">
        <v>9</v>
      </c>
      <c r="E19" s="38">
        <v>9</v>
      </c>
      <c r="F19" s="38">
        <v>0</v>
      </c>
      <c r="G19" s="38">
        <v>4</v>
      </c>
      <c r="H19" s="38">
        <v>40</v>
      </c>
      <c r="I19" s="38">
        <v>1</v>
      </c>
      <c r="J19" s="38">
        <f t="shared" si="0"/>
        <v>45</v>
      </c>
      <c r="K19" s="38">
        <v>2</v>
      </c>
      <c r="L19" s="38">
        <v>23</v>
      </c>
      <c r="M19" s="38">
        <v>7</v>
      </c>
      <c r="N19" s="38">
        <f t="shared" si="1"/>
        <v>32</v>
      </c>
      <c r="O19" s="38">
        <f t="shared" si="2"/>
        <v>13</v>
      </c>
      <c r="P19" s="38">
        <f t="shared" si="3"/>
        <v>13</v>
      </c>
      <c r="Q19" s="38">
        <f t="shared" si="4"/>
        <v>907</v>
      </c>
      <c r="R19" s="39">
        <f t="shared" si="5"/>
        <v>9.994447529150472</v>
      </c>
      <c r="S19" s="39">
        <f t="shared" si="6"/>
        <v>9.994447529150472</v>
      </c>
      <c r="T19" s="39">
        <f t="shared" si="7"/>
        <v>14.436424208772904</v>
      </c>
      <c r="U19" s="39">
        <f t="shared" si="8"/>
        <v>18.878400888395337</v>
      </c>
      <c r="V19" s="39">
        <f t="shared" si="9"/>
        <v>2.2209883398112162</v>
      </c>
      <c r="W19" s="39">
        <f t="shared" si="10"/>
        <v>-6.662965019433648</v>
      </c>
      <c r="X19" s="39">
        <f t="shared" si="11"/>
        <v>0</v>
      </c>
      <c r="Y19" s="39">
        <f t="shared" si="12"/>
        <v>14.436424208772904</v>
      </c>
    </row>
    <row r="20" spans="1:25" ht="12">
      <c r="A20" s="37">
        <v>51015</v>
      </c>
      <c r="B20" s="37" t="s">
        <v>192</v>
      </c>
      <c r="C20" s="38">
        <v>1965</v>
      </c>
      <c r="D20" s="38">
        <v>8</v>
      </c>
      <c r="E20" s="38">
        <v>38</v>
      </c>
      <c r="F20" s="38">
        <v>-30</v>
      </c>
      <c r="G20" s="38">
        <v>4</v>
      </c>
      <c r="H20" s="38">
        <v>76</v>
      </c>
      <c r="I20" s="38">
        <v>3</v>
      </c>
      <c r="J20" s="38">
        <f t="shared" si="0"/>
        <v>83</v>
      </c>
      <c r="K20" s="38">
        <v>5</v>
      </c>
      <c r="L20" s="38">
        <v>72</v>
      </c>
      <c r="M20" s="38">
        <v>10</v>
      </c>
      <c r="N20" s="38">
        <f t="shared" si="1"/>
        <v>87</v>
      </c>
      <c r="O20" s="38">
        <f t="shared" si="2"/>
        <v>-4</v>
      </c>
      <c r="P20" s="38">
        <f t="shared" si="3"/>
        <v>-34</v>
      </c>
      <c r="Q20" s="38">
        <f t="shared" si="4"/>
        <v>1931</v>
      </c>
      <c r="R20" s="39">
        <f t="shared" si="5"/>
        <v>4.106776180698152</v>
      </c>
      <c r="S20" s="39">
        <f t="shared" si="6"/>
        <v>19.507186858316224</v>
      </c>
      <c r="T20" s="39">
        <f t="shared" si="7"/>
        <v>-2.053388090349076</v>
      </c>
      <c r="U20" s="39">
        <f t="shared" si="8"/>
        <v>2.053388090349076</v>
      </c>
      <c r="V20" s="39">
        <f t="shared" si="9"/>
        <v>-0.513347022587269</v>
      </c>
      <c r="W20" s="39">
        <f t="shared" si="10"/>
        <v>-3.593429158110883</v>
      </c>
      <c r="X20" s="39">
        <f t="shared" si="11"/>
        <v>-15.40041067761807</v>
      </c>
      <c r="Y20" s="39">
        <f t="shared" si="12"/>
        <v>-17.453798767967143</v>
      </c>
    </row>
    <row r="21" spans="1:25" ht="12">
      <c r="A21" s="37">
        <v>51016</v>
      </c>
      <c r="B21" s="37" t="s">
        <v>193</v>
      </c>
      <c r="C21" s="38">
        <v>9018</v>
      </c>
      <c r="D21" s="38">
        <v>60</v>
      </c>
      <c r="E21" s="38">
        <v>106</v>
      </c>
      <c r="F21" s="38">
        <v>-46</v>
      </c>
      <c r="G21" s="38">
        <v>53</v>
      </c>
      <c r="H21" s="38">
        <v>241</v>
      </c>
      <c r="I21" s="38">
        <v>9</v>
      </c>
      <c r="J21" s="38">
        <f t="shared" si="0"/>
        <v>303</v>
      </c>
      <c r="K21" s="38">
        <v>25</v>
      </c>
      <c r="L21" s="38">
        <v>263</v>
      </c>
      <c r="M21" s="38">
        <v>55</v>
      </c>
      <c r="N21" s="38">
        <f t="shared" si="1"/>
        <v>343</v>
      </c>
      <c r="O21" s="38">
        <f t="shared" si="2"/>
        <v>-40</v>
      </c>
      <c r="P21" s="38">
        <f t="shared" si="3"/>
        <v>-86</v>
      </c>
      <c r="Q21" s="38">
        <f t="shared" si="4"/>
        <v>8932</v>
      </c>
      <c r="R21" s="39">
        <f t="shared" si="5"/>
        <v>6.685236768802228</v>
      </c>
      <c r="S21" s="39">
        <f t="shared" si="6"/>
        <v>11.81058495821727</v>
      </c>
      <c r="T21" s="39">
        <f t="shared" si="7"/>
        <v>-4.456824512534819</v>
      </c>
      <c r="U21" s="39">
        <f t="shared" si="8"/>
        <v>-2.4512534818941503</v>
      </c>
      <c r="V21" s="39">
        <f t="shared" si="9"/>
        <v>3.1197771587743732</v>
      </c>
      <c r="W21" s="39">
        <f t="shared" si="10"/>
        <v>-5.125348189415042</v>
      </c>
      <c r="X21" s="39">
        <f t="shared" si="11"/>
        <v>-5.125348189415042</v>
      </c>
      <c r="Y21" s="39">
        <f t="shared" si="12"/>
        <v>-9.582172701949862</v>
      </c>
    </row>
    <row r="22" spans="1:25" ht="12">
      <c r="A22" s="37">
        <v>51017</v>
      </c>
      <c r="B22" s="37" t="s">
        <v>194</v>
      </c>
      <c r="C22" s="38">
        <v>21994</v>
      </c>
      <c r="D22" s="38">
        <v>136</v>
      </c>
      <c r="E22" s="38">
        <v>293</v>
      </c>
      <c r="F22" s="38">
        <v>-157</v>
      </c>
      <c r="G22" s="38">
        <v>102</v>
      </c>
      <c r="H22" s="38">
        <v>320</v>
      </c>
      <c r="I22" s="38">
        <v>18</v>
      </c>
      <c r="J22" s="38">
        <f t="shared" si="0"/>
        <v>440</v>
      </c>
      <c r="K22" s="38">
        <v>63</v>
      </c>
      <c r="L22" s="38">
        <v>359</v>
      </c>
      <c r="M22" s="38">
        <v>60</v>
      </c>
      <c r="N22" s="38">
        <f t="shared" si="1"/>
        <v>482</v>
      </c>
      <c r="O22" s="38">
        <f t="shared" si="2"/>
        <v>-42</v>
      </c>
      <c r="P22" s="38">
        <f t="shared" si="3"/>
        <v>-199</v>
      </c>
      <c r="Q22" s="38">
        <f t="shared" si="4"/>
        <v>21795</v>
      </c>
      <c r="R22" s="39">
        <f t="shared" si="5"/>
        <v>6.211605654388088</v>
      </c>
      <c r="S22" s="39">
        <f t="shared" si="6"/>
        <v>13.382356299527277</v>
      </c>
      <c r="T22" s="39">
        <f t="shared" si="7"/>
        <v>-1.9182899815022039</v>
      </c>
      <c r="U22" s="39">
        <f t="shared" si="8"/>
        <v>-1.7812692685377607</v>
      </c>
      <c r="V22" s="39">
        <f t="shared" si="9"/>
        <v>1.7812692685377607</v>
      </c>
      <c r="W22" s="39">
        <f t="shared" si="10"/>
        <v>-1.9182899815022039</v>
      </c>
      <c r="X22" s="39">
        <f t="shared" si="11"/>
        <v>-7.17075064513919</v>
      </c>
      <c r="Y22" s="39">
        <f t="shared" si="12"/>
        <v>-9.089040626641395</v>
      </c>
    </row>
    <row r="23" spans="1:25" ht="12">
      <c r="A23" s="37">
        <v>51018</v>
      </c>
      <c r="B23" s="37" t="s">
        <v>195</v>
      </c>
      <c r="C23" s="38">
        <v>9498</v>
      </c>
      <c r="D23" s="38">
        <v>68</v>
      </c>
      <c r="E23" s="38">
        <v>104</v>
      </c>
      <c r="F23" s="38">
        <v>-36</v>
      </c>
      <c r="G23" s="38">
        <v>67</v>
      </c>
      <c r="H23" s="38">
        <v>261</v>
      </c>
      <c r="I23" s="38">
        <v>23</v>
      </c>
      <c r="J23" s="38">
        <f t="shared" si="0"/>
        <v>351</v>
      </c>
      <c r="K23" s="38">
        <v>41</v>
      </c>
      <c r="L23" s="38">
        <v>255</v>
      </c>
      <c r="M23" s="38">
        <v>52</v>
      </c>
      <c r="N23" s="38">
        <f t="shared" si="1"/>
        <v>348</v>
      </c>
      <c r="O23" s="38">
        <f t="shared" si="2"/>
        <v>3</v>
      </c>
      <c r="P23" s="38">
        <f t="shared" si="3"/>
        <v>-33</v>
      </c>
      <c r="Q23" s="38">
        <f t="shared" si="4"/>
        <v>9465</v>
      </c>
      <c r="R23" s="39">
        <f t="shared" si="5"/>
        <v>7.171860992458999</v>
      </c>
      <c r="S23" s="39">
        <f t="shared" si="6"/>
        <v>10.968728576701999</v>
      </c>
      <c r="T23" s="39">
        <f t="shared" si="7"/>
        <v>0.31640563202024996</v>
      </c>
      <c r="U23" s="39">
        <f t="shared" si="8"/>
        <v>0.6328112640404999</v>
      </c>
      <c r="V23" s="39">
        <f t="shared" si="9"/>
        <v>2.7421821441754997</v>
      </c>
      <c r="W23" s="39">
        <f t="shared" si="10"/>
        <v>-3.0585877761957496</v>
      </c>
      <c r="X23" s="39">
        <f t="shared" si="11"/>
        <v>-3.7968675842429995</v>
      </c>
      <c r="Y23" s="39">
        <f t="shared" si="12"/>
        <v>-3.4804619522227496</v>
      </c>
    </row>
    <row r="24" spans="1:25" ht="12">
      <c r="A24" s="38">
        <v>51020</v>
      </c>
      <c r="B24" s="38" t="s">
        <v>196</v>
      </c>
      <c r="C24" s="37">
        <v>5883</v>
      </c>
      <c r="D24" s="37">
        <v>39</v>
      </c>
      <c r="E24" s="38">
        <v>59</v>
      </c>
      <c r="F24" s="38">
        <v>-20</v>
      </c>
      <c r="G24" s="38">
        <v>18</v>
      </c>
      <c r="H24" s="38">
        <v>161</v>
      </c>
      <c r="I24" s="38">
        <v>7</v>
      </c>
      <c r="J24" s="38">
        <f t="shared" si="0"/>
        <v>186</v>
      </c>
      <c r="K24" s="38">
        <v>24</v>
      </c>
      <c r="L24" s="38">
        <v>142</v>
      </c>
      <c r="M24" s="38">
        <v>23</v>
      </c>
      <c r="N24" s="38">
        <f t="shared" si="1"/>
        <v>189</v>
      </c>
      <c r="O24" s="38">
        <f t="shared" si="2"/>
        <v>-3</v>
      </c>
      <c r="P24" s="38">
        <f t="shared" si="3"/>
        <v>-23</v>
      </c>
      <c r="Q24" s="38">
        <f t="shared" si="4"/>
        <v>5860</v>
      </c>
      <c r="R24" s="39">
        <f t="shared" si="5"/>
        <v>6.642254960401941</v>
      </c>
      <c r="S24" s="39">
        <f t="shared" si="6"/>
        <v>10.048539555479861</v>
      </c>
      <c r="T24" s="39">
        <f t="shared" si="7"/>
        <v>-0.5109426892616877</v>
      </c>
      <c r="U24" s="39">
        <f t="shared" si="8"/>
        <v>3.2359703653240226</v>
      </c>
      <c r="V24" s="39">
        <f t="shared" si="9"/>
        <v>-1.0218853785233755</v>
      </c>
      <c r="W24" s="39">
        <f t="shared" si="10"/>
        <v>-2.7250276760623353</v>
      </c>
      <c r="X24" s="39">
        <f t="shared" si="11"/>
        <v>-3.406284595077919</v>
      </c>
      <c r="Y24" s="39">
        <f t="shared" si="12"/>
        <v>-3.917227284339606</v>
      </c>
    </row>
    <row r="25" spans="1:25" ht="12">
      <c r="A25" s="37">
        <v>51021</v>
      </c>
      <c r="B25" s="37" t="s">
        <v>197</v>
      </c>
      <c r="C25" s="38">
        <v>3543</v>
      </c>
      <c r="D25" s="38">
        <v>17</v>
      </c>
      <c r="E25" s="38">
        <v>57</v>
      </c>
      <c r="F25" s="38">
        <v>-40</v>
      </c>
      <c r="G25" s="38">
        <v>11</v>
      </c>
      <c r="H25" s="38">
        <v>96</v>
      </c>
      <c r="I25" s="38">
        <v>1</v>
      </c>
      <c r="J25" s="38">
        <f t="shared" si="0"/>
        <v>108</v>
      </c>
      <c r="K25" s="38">
        <v>23</v>
      </c>
      <c r="L25" s="38">
        <v>113</v>
      </c>
      <c r="M25" s="38">
        <v>3</v>
      </c>
      <c r="N25" s="38">
        <f t="shared" si="1"/>
        <v>139</v>
      </c>
      <c r="O25" s="38">
        <f t="shared" si="2"/>
        <v>-31</v>
      </c>
      <c r="P25" s="38">
        <f t="shared" si="3"/>
        <v>-71</v>
      </c>
      <c r="Q25" s="38">
        <f t="shared" si="4"/>
        <v>3472</v>
      </c>
      <c r="R25" s="39">
        <f t="shared" si="5"/>
        <v>4.846756949394155</v>
      </c>
      <c r="S25" s="39">
        <f t="shared" si="6"/>
        <v>16.25089094796864</v>
      </c>
      <c r="T25" s="39">
        <f t="shared" si="7"/>
        <v>-8.838203848895224</v>
      </c>
      <c r="U25" s="39">
        <f t="shared" si="8"/>
        <v>-4.846756949394155</v>
      </c>
      <c r="V25" s="39">
        <f t="shared" si="9"/>
        <v>-3.421240199572345</v>
      </c>
      <c r="W25" s="39">
        <f t="shared" si="10"/>
        <v>-0.5702066999287242</v>
      </c>
      <c r="X25" s="39">
        <f t="shared" si="11"/>
        <v>-11.404133998574483</v>
      </c>
      <c r="Y25" s="39">
        <f t="shared" si="12"/>
        <v>-20.24233784746971</v>
      </c>
    </row>
    <row r="26" spans="1:25" ht="12">
      <c r="A26" s="37">
        <v>51022</v>
      </c>
      <c r="B26" s="37" t="s">
        <v>198</v>
      </c>
      <c r="C26" s="38">
        <v>3430</v>
      </c>
      <c r="D26" s="38">
        <v>20</v>
      </c>
      <c r="E26" s="38">
        <v>32</v>
      </c>
      <c r="F26" s="38">
        <v>-12</v>
      </c>
      <c r="G26" s="38">
        <v>10</v>
      </c>
      <c r="H26" s="38">
        <v>131</v>
      </c>
      <c r="I26" s="38">
        <v>1</v>
      </c>
      <c r="J26" s="38">
        <f t="shared" si="0"/>
        <v>142</v>
      </c>
      <c r="K26" s="38">
        <v>16</v>
      </c>
      <c r="L26" s="38">
        <v>111</v>
      </c>
      <c r="M26" s="38">
        <v>19</v>
      </c>
      <c r="N26" s="38">
        <f t="shared" si="1"/>
        <v>146</v>
      </c>
      <c r="O26" s="38">
        <f t="shared" si="2"/>
        <v>-4</v>
      </c>
      <c r="P26" s="38">
        <f t="shared" si="3"/>
        <v>-16</v>
      </c>
      <c r="Q26" s="38">
        <f t="shared" si="4"/>
        <v>3414</v>
      </c>
      <c r="R26" s="39">
        <f t="shared" si="5"/>
        <v>5.844535359438924</v>
      </c>
      <c r="S26" s="39">
        <f t="shared" si="6"/>
        <v>9.351256575102278</v>
      </c>
      <c r="T26" s="39">
        <f t="shared" si="7"/>
        <v>-1.1689070718877848</v>
      </c>
      <c r="U26" s="39">
        <f t="shared" si="8"/>
        <v>5.844535359438924</v>
      </c>
      <c r="V26" s="39">
        <f t="shared" si="9"/>
        <v>-1.7533606078316775</v>
      </c>
      <c r="W26" s="39">
        <f t="shared" si="10"/>
        <v>-5.260081823495033</v>
      </c>
      <c r="X26" s="39">
        <f t="shared" si="11"/>
        <v>-3.506721215663355</v>
      </c>
      <c r="Y26" s="39">
        <f t="shared" si="12"/>
        <v>-4.675628287551139</v>
      </c>
    </row>
    <row r="27" spans="1:25" ht="12">
      <c r="A27" s="37">
        <v>51023</v>
      </c>
      <c r="B27" s="37" t="s">
        <v>199</v>
      </c>
      <c r="C27" s="38">
        <v>547</v>
      </c>
      <c r="D27" s="38">
        <v>3</v>
      </c>
      <c r="E27" s="38">
        <v>14</v>
      </c>
      <c r="F27" s="38">
        <v>-11</v>
      </c>
      <c r="G27" s="38">
        <v>6</v>
      </c>
      <c r="H27" s="38">
        <v>10</v>
      </c>
      <c r="I27" s="38">
        <v>1</v>
      </c>
      <c r="J27" s="38">
        <f t="shared" si="0"/>
        <v>17</v>
      </c>
      <c r="K27" s="38">
        <v>0</v>
      </c>
      <c r="L27" s="38">
        <v>21</v>
      </c>
      <c r="M27" s="38">
        <v>0</v>
      </c>
      <c r="N27" s="38">
        <f t="shared" si="1"/>
        <v>21</v>
      </c>
      <c r="O27" s="38">
        <f t="shared" si="2"/>
        <v>-4</v>
      </c>
      <c r="P27" s="38">
        <f t="shared" si="3"/>
        <v>-15</v>
      </c>
      <c r="Q27" s="38">
        <f t="shared" si="4"/>
        <v>532</v>
      </c>
      <c r="R27" s="39">
        <f t="shared" si="5"/>
        <v>5.560704355885079</v>
      </c>
      <c r="S27" s="39">
        <f t="shared" si="6"/>
        <v>25.949953660797032</v>
      </c>
      <c r="T27" s="39">
        <f t="shared" si="7"/>
        <v>-7.414272474513439</v>
      </c>
      <c r="U27" s="39">
        <f t="shared" si="8"/>
        <v>-20.389249304911957</v>
      </c>
      <c r="V27" s="39">
        <f t="shared" si="9"/>
        <v>11.121408711770158</v>
      </c>
      <c r="W27" s="39">
        <f t="shared" si="10"/>
        <v>1.8535681186283597</v>
      </c>
      <c r="X27" s="39">
        <f t="shared" si="11"/>
        <v>-20.389249304911957</v>
      </c>
      <c r="Y27" s="39">
        <f t="shared" si="12"/>
        <v>-27.80352177942539</v>
      </c>
    </row>
    <row r="28" spans="1:25" ht="12">
      <c r="A28" s="37">
        <v>51024</v>
      </c>
      <c r="B28" s="37" t="s">
        <v>200</v>
      </c>
      <c r="C28" s="38">
        <v>1728</v>
      </c>
      <c r="D28" s="38">
        <v>8</v>
      </c>
      <c r="E28" s="38">
        <v>22</v>
      </c>
      <c r="F28" s="38">
        <v>-14</v>
      </c>
      <c r="G28" s="38">
        <v>5</v>
      </c>
      <c r="H28" s="38">
        <v>52</v>
      </c>
      <c r="I28" s="38">
        <v>1</v>
      </c>
      <c r="J28" s="38">
        <f t="shared" si="0"/>
        <v>58</v>
      </c>
      <c r="K28" s="38">
        <v>12</v>
      </c>
      <c r="L28" s="38">
        <v>40</v>
      </c>
      <c r="M28" s="38">
        <v>2</v>
      </c>
      <c r="N28" s="38">
        <f t="shared" si="1"/>
        <v>54</v>
      </c>
      <c r="O28" s="38">
        <f t="shared" si="2"/>
        <v>4</v>
      </c>
      <c r="P28" s="38">
        <f t="shared" si="3"/>
        <v>-10</v>
      </c>
      <c r="Q28" s="38">
        <f t="shared" si="4"/>
        <v>1718</v>
      </c>
      <c r="R28" s="39">
        <f t="shared" si="5"/>
        <v>4.643064422518862</v>
      </c>
      <c r="S28" s="39">
        <f t="shared" si="6"/>
        <v>12.768427161926871</v>
      </c>
      <c r="T28" s="39">
        <f t="shared" si="7"/>
        <v>2.321532211259431</v>
      </c>
      <c r="U28" s="39">
        <f t="shared" si="8"/>
        <v>6.964596633778294</v>
      </c>
      <c r="V28" s="39">
        <f t="shared" si="9"/>
        <v>-4.062681369704005</v>
      </c>
      <c r="W28" s="39">
        <f t="shared" si="10"/>
        <v>-0.5803830528148578</v>
      </c>
      <c r="X28" s="39">
        <f t="shared" si="11"/>
        <v>-8.12536273940801</v>
      </c>
      <c r="Y28" s="39">
        <f t="shared" si="12"/>
        <v>-5.803830528148578</v>
      </c>
    </row>
    <row r="29" spans="1:25" ht="12">
      <c r="A29" s="37">
        <v>51025</v>
      </c>
      <c r="B29" s="37" t="s">
        <v>201</v>
      </c>
      <c r="C29" s="38">
        <v>8738</v>
      </c>
      <c r="D29" s="38">
        <v>67</v>
      </c>
      <c r="E29" s="38">
        <v>109</v>
      </c>
      <c r="F29" s="38">
        <v>-42</v>
      </c>
      <c r="G29" s="38">
        <v>50</v>
      </c>
      <c r="H29" s="38">
        <v>203</v>
      </c>
      <c r="I29" s="38">
        <v>9</v>
      </c>
      <c r="J29" s="38">
        <f t="shared" si="0"/>
        <v>262</v>
      </c>
      <c r="K29" s="38">
        <v>21</v>
      </c>
      <c r="L29" s="38">
        <v>194</v>
      </c>
      <c r="M29" s="38">
        <v>17</v>
      </c>
      <c r="N29" s="38">
        <f t="shared" si="1"/>
        <v>232</v>
      </c>
      <c r="O29" s="38">
        <f t="shared" si="2"/>
        <v>30</v>
      </c>
      <c r="P29" s="38">
        <f t="shared" si="3"/>
        <v>-12</v>
      </c>
      <c r="Q29" s="38">
        <f t="shared" si="4"/>
        <v>8726</v>
      </c>
      <c r="R29" s="39">
        <f t="shared" si="5"/>
        <v>7.672927164452588</v>
      </c>
      <c r="S29" s="39">
        <f t="shared" si="6"/>
        <v>12.482821804855703</v>
      </c>
      <c r="T29" s="39">
        <f t="shared" si="7"/>
        <v>3.435639028859368</v>
      </c>
      <c r="U29" s="39">
        <f t="shared" si="8"/>
        <v>1.0306917086578105</v>
      </c>
      <c r="V29" s="39">
        <f t="shared" si="9"/>
        <v>3.3211177278973887</v>
      </c>
      <c r="W29" s="39">
        <f t="shared" si="10"/>
        <v>-0.9161704076958315</v>
      </c>
      <c r="X29" s="39">
        <f t="shared" si="11"/>
        <v>-4.809894640403115</v>
      </c>
      <c r="Y29" s="39">
        <f t="shared" si="12"/>
        <v>-1.374255611543747</v>
      </c>
    </row>
    <row r="30" spans="1:25" ht="12">
      <c r="A30" s="37">
        <v>51026</v>
      </c>
      <c r="B30" s="37" t="s">
        <v>202</v>
      </c>
      <c r="C30" s="38">
        <v>24466</v>
      </c>
      <c r="D30" s="38">
        <v>174</v>
      </c>
      <c r="E30" s="38">
        <v>290</v>
      </c>
      <c r="F30" s="38">
        <v>-116</v>
      </c>
      <c r="G30" s="38">
        <v>258</v>
      </c>
      <c r="H30" s="38">
        <v>652</v>
      </c>
      <c r="I30" s="38">
        <v>48</v>
      </c>
      <c r="J30" s="38">
        <f t="shared" si="0"/>
        <v>958</v>
      </c>
      <c r="K30" s="38">
        <v>94</v>
      </c>
      <c r="L30" s="38">
        <v>615</v>
      </c>
      <c r="M30" s="38">
        <v>190</v>
      </c>
      <c r="N30" s="38">
        <f t="shared" si="1"/>
        <v>899</v>
      </c>
      <c r="O30" s="38">
        <f t="shared" si="2"/>
        <v>59</v>
      </c>
      <c r="P30" s="38">
        <f t="shared" si="3"/>
        <v>-57</v>
      </c>
      <c r="Q30" s="38">
        <f t="shared" si="4"/>
        <v>24409</v>
      </c>
      <c r="R30" s="39">
        <f t="shared" si="5"/>
        <v>7.120204603580563</v>
      </c>
      <c r="S30" s="39">
        <f t="shared" si="6"/>
        <v>11.867007672634271</v>
      </c>
      <c r="T30" s="39">
        <f t="shared" si="7"/>
        <v>2.414322250639386</v>
      </c>
      <c r="U30" s="39">
        <f t="shared" si="8"/>
        <v>1.514066496163683</v>
      </c>
      <c r="V30" s="39">
        <f t="shared" si="9"/>
        <v>6.710997442455243</v>
      </c>
      <c r="W30" s="39">
        <f t="shared" si="10"/>
        <v>-5.81074168797954</v>
      </c>
      <c r="X30" s="39">
        <f t="shared" si="11"/>
        <v>-4.746803069053708</v>
      </c>
      <c r="Y30" s="39">
        <f t="shared" si="12"/>
        <v>-2.332480818414322</v>
      </c>
    </row>
    <row r="31" spans="1:25" ht="12">
      <c r="A31" s="37">
        <v>51027</v>
      </c>
      <c r="B31" s="37" t="s">
        <v>203</v>
      </c>
      <c r="C31" s="38">
        <v>862</v>
      </c>
      <c r="D31" s="38">
        <v>7</v>
      </c>
      <c r="E31" s="38">
        <v>13</v>
      </c>
      <c r="F31" s="38">
        <v>-6</v>
      </c>
      <c r="G31" s="38">
        <v>0</v>
      </c>
      <c r="H31" s="38">
        <v>32</v>
      </c>
      <c r="I31" s="38">
        <v>1</v>
      </c>
      <c r="J31" s="38">
        <f t="shared" si="0"/>
        <v>33</v>
      </c>
      <c r="K31" s="38">
        <v>1</v>
      </c>
      <c r="L31" s="38">
        <v>19</v>
      </c>
      <c r="M31" s="38">
        <v>1</v>
      </c>
      <c r="N31" s="38">
        <f t="shared" si="1"/>
        <v>21</v>
      </c>
      <c r="O31" s="38">
        <f t="shared" si="2"/>
        <v>12</v>
      </c>
      <c r="P31" s="38">
        <f t="shared" si="3"/>
        <v>6</v>
      </c>
      <c r="Q31" s="38">
        <f t="shared" si="4"/>
        <v>868</v>
      </c>
      <c r="R31" s="39">
        <f t="shared" si="5"/>
        <v>8.092485549132947</v>
      </c>
      <c r="S31" s="39">
        <f t="shared" si="6"/>
        <v>15.028901734104046</v>
      </c>
      <c r="T31" s="39">
        <f t="shared" si="7"/>
        <v>13.872832369942197</v>
      </c>
      <c r="U31" s="39">
        <f t="shared" si="8"/>
        <v>15.028901734104046</v>
      </c>
      <c r="V31" s="39">
        <f t="shared" si="9"/>
        <v>-1.1560693641618498</v>
      </c>
      <c r="W31" s="39">
        <f t="shared" si="10"/>
        <v>0</v>
      </c>
      <c r="X31" s="39">
        <f t="shared" si="11"/>
        <v>-6.936416184971098</v>
      </c>
      <c r="Y31" s="39">
        <f t="shared" si="12"/>
        <v>6.936416184971098</v>
      </c>
    </row>
    <row r="32" spans="1:25" ht="12">
      <c r="A32" s="38">
        <v>51030</v>
      </c>
      <c r="B32" s="38" t="s">
        <v>204</v>
      </c>
      <c r="C32" s="37">
        <v>3083</v>
      </c>
      <c r="D32" s="37">
        <v>17</v>
      </c>
      <c r="E32" s="38">
        <v>30</v>
      </c>
      <c r="F32" s="38">
        <v>-13</v>
      </c>
      <c r="G32" s="38">
        <v>24</v>
      </c>
      <c r="H32" s="38">
        <v>51</v>
      </c>
      <c r="I32" s="38">
        <v>1</v>
      </c>
      <c r="J32" s="38">
        <f t="shared" si="0"/>
        <v>76</v>
      </c>
      <c r="K32" s="38">
        <v>22</v>
      </c>
      <c r="L32" s="38">
        <v>64</v>
      </c>
      <c r="M32" s="38">
        <v>0</v>
      </c>
      <c r="N32" s="38">
        <f t="shared" si="1"/>
        <v>86</v>
      </c>
      <c r="O32" s="38">
        <f t="shared" si="2"/>
        <v>-10</v>
      </c>
      <c r="P32" s="38">
        <f t="shared" si="3"/>
        <v>-23</v>
      </c>
      <c r="Q32" s="38">
        <f t="shared" si="4"/>
        <v>3060</v>
      </c>
      <c r="R32" s="39">
        <f t="shared" si="5"/>
        <v>5.534755005697542</v>
      </c>
      <c r="S32" s="39">
        <f t="shared" si="6"/>
        <v>9.76721471593684</v>
      </c>
      <c r="T32" s="39">
        <f t="shared" si="7"/>
        <v>-3.255738238645613</v>
      </c>
      <c r="U32" s="39">
        <f t="shared" si="8"/>
        <v>-4.232459710239297</v>
      </c>
      <c r="V32" s="39">
        <f t="shared" si="9"/>
        <v>0.6511476477291226</v>
      </c>
      <c r="W32" s="39">
        <f t="shared" si="10"/>
        <v>0.3255738238645613</v>
      </c>
      <c r="X32" s="39">
        <f t="shared" si="11"/>
        <v>-4.232459710239297</v>
      </c>
      <c r="Y32" s="39">
        <f t="shared" si="12"/>
        <v>-7.488197948884909</v>
      </c>
    </row>
    <row r="33" spans="1:25" ht="12">
      <c r="A33" s="37">
        <v>51031</v>
      </c>
      <c r="B33" s="37" t="s">
        <v>205</v>
      </c>
      <c r="C33" s="38">
        <v>6109</v>
      </c>
      <c r="D33" s="38">
        <v>37</v>
      </c>
      <c r="E33" s="38">
        <v>72</v>
      </c>
      <c r="F33" s="38">
        <v>-35</v>
      </c>
      <c r="G33" s="38">
        <v>40</v>
      </c>
      <c r="H33" s="38">
        <v>180</v>
      </c>
      <c r="I33" s="38">
        <v>4</v>
      </c>
      <c r="J33" s="38">
        <f t="shared" si="0"/>
        <v>224</v>
      </c>
      <c r="K33" s="38">
        <v>16</v>
      </c>
      <c r="L33" s="38">
        <v>165</v>
      </c>
      <c r="M33" s="38">
        <v>23</v>
      </c>
      <c r="N33" s="38">
        <f t="shared" si="1"/>
        <v>204</v>
      </c>
      <c r="O33" s="38">
        <f t="shared" si="2"/>
        <v>20</v>
      </c>
      <c r="P33" s="38">
        <f t="shared" si="3"/>
        <v>-15</v>
      </c>
      <c r="Q33" s="38">
        <f t="shared" si="4"/>
        <v>6094</v>
      </c>
      <c r="R33" s="39">
        <f t="shared" si="5"/>
        <v>6.064082602638695</v>
      </c>
      <c r="S33" s="39">
        <f t="shared" si="6"/>
        <v>11.80037695648611</v>
      </c>
      <c r="T33" s="39">
        <f t="shared" si="7"/>
        <v>3.2778824879128083</v>
      </c>
      <c r="U33" s="39">
        <f t="shared" si="8"/>
        <v>2.458411865934606</v>
      </c>
      <c r="V33" s="39">
        <f t="shared" si="9"/>
        <v>3.93345898549537</v>
      </c>
      <c r="W33" s="39">
        <f t="shared" si="10"/>
        <v>-3.113988363517168</v>
      </c>
      <c r="X33" s="39">
        <f t="shared" si="11"/>
        <v>-5.7362943538474145</v>
      </c>
      <c r="Y33" s="39">
        <f t="shared" si="12"/>
        <v>-2.458411865934606</v>
      </c>
    </row>
    <row r="34" spans="1:25" ht="12">
      <c r="A34" s="37">
        <v>51033</v>
      </c>
      <c r="B34" s="37" t="s">
        <v>206</v>
      </c>
      <c r="C34" s="38">
        <v>16826</v>
      </c>
      <c r="D34" s="38">
        <v>105</v>
      </c>
      <c r="E34" s="38">
        <v>233</v>
      </c>
      <c r="F34" s="38">
        <v>-128</v>
      </c>
      <c r="G34" s="38">
        <v>121</v>
      </c>
      <c r="H34" s="38">
        <v>486</v>
      </c>
      <c r="I34" s="38">
        <v>25</v>
      </c>
      <c r="J34" s="38">
        <f t="shared" si="0"/>
        <v>632</v>
      </c>
      <c r="K34" s="38">
        <v>47</v>
      </c>
      <c r="L34" s="38">
        <v>421</v>
      </c>
      <c r="M34" s="38">
        <v>15</v>
      </c>
      <c r="N34" s="38">
        <f t="shared" si="1"/>
        <v>483</v>
      </c>
      <c r="O34" s="38">
        <f t="shared" si="2"/>
        <v>149</v>
      </c>
      <c r="P34" s="38">
        <f t="shared" si="3"/>
        <v>21</v>
      </c>
      <c r="Q34" s="38">
        <f t="shared" si="4"/>
        <v>16847</v>
      </c>
      <c r="R34" s="39">
        <f t="shared" si="5"/>
        <v>6.236450568704897</v>
      </c>
      <c r="S34" s="39">
        <f t="shared" si="6"/>
        <v>13.838980785792772</v>
      </c>
      <c r="T34" s="39">
        <f t="shared" si="7"/>
        <v>8.849820330828853</v>
      </c>
      <c r="U34" s="39">
        <f t="shared" si="8"/>
        <v>3.860659875864936</v>
      </c>
      <c r="V34" s="39">
        <f t="shared" si="9"/>
        <v>4.395212781753927</v>
      </c>
      <c r="W34" s="39">
        <f t="shared" si="10"/>
        <v>0.5939476732099902</v>
      </c>
      <c r="X34" s="39">
        <f t="shared" si="11"/>
        <v>-7.602530217087875</v>
      </c>
      <c r="Y34" s="39">
        <f t="shared" si="12"/>
        <v>1.2472901137409793</v>
      </c>
    </row>
    <row r="35" spans="1:25" ht="12">
      <c r="A35" s="37">
        <v>51034</v>
      </c>
      <c r="B35" s="37" t="s">
        <v>207</v>
      </c>
      <c r="C35" s="38">
        <v>15727</v>
      </c>
      <c r="D35" s="38">
        <v>110</v>
      </c>
      <c r="E35" s="38">
        <v>202</v>
      </c>
      <c r="F35" s="38">
        <v>-92</v>
      </c>
      <c r="G35" s="38">
        <v>183</v>
      </c>
      <c r="H35" s="38">
        <v>317</v>
      </c>
      <c r="I35" s="38">
        <v>29</v>
      </c>
      <c r="J35" s="38">
        <f t="shared" si="0"/>
        <v>529</v>
      </c>
      <c r="K35" s="38">
        <v>105</v>
      </c>
      <c r="L35" s="38">
        <v>284</v>
      </c>
      <c r="M35" s="38">
        <v>44</v>
      </c>
      <c r="N35" s="38">
        <f t="shared" si="1"/>
        <v>433</v>
      </c>
      <c r="O35" s="38">
        <f t="shared" si="2"/>
        <v>96</v>
      </c>
      <c r="P35" s="38">
        <f t="shared" si="3"/>
        <v>4</v>
      </c>
      <c r="Q35" s="38">
        <f t="shared" si="4"/>
        <v>15731</v>
      </c>
      <c r="R35" s="39">
        <f t="shared" si="5"/>
        <v>6.9934515862419735</v>
      </c>
      <c r="S35" s="39">
        <f t="shared" si="6"/>
        <v>12.842520185644352</v>
      </c>
      <c r="T35" s="39">
        <f t="shared" si="7"/>
        <v>6.103375929811177</v>
      </c>
      <c r="U35" s="39">
        <f t="shared" si="8"/>
        <v>2.098035475872592</v>
      </c>
      <c r="V35" s="39">
        <f t="shared" si="9"/>
        <v>4.958992942971581</v>
      </c>
      <c r="W35" s="39">
        <f t="shared" si="10"/>
        <v>-0.9536524890329964</v>
      </c>
      <c r="X35" s="39">
        <f t="shared" si="11"/>
        <v>-5.8490685994023774</v>
      </c>
      <c r="Y35" s="39">
        <f t="shared" si="12"/>
        <v>0.254307330408799</v>
      </c>
    </row>
    <row r="36" spans="1:25" ht="12">
      <c r="A36" s="37">
        <v>51035</v>
      </c>
      <c r="B36" s="37" t="s">
        <v>208</v>
      </c>
      <c r="C36" s="38">
        <v>1277</v>
      </c>
      <c r="D36" s="38">
        <v>4</v>
      </c>
      <c r="E36" s="38">
        <v>22</v>
      </c>
      <c r="F36" s="38">
        <v>-18</v>
      </c>
      <c r="G36" s="38">
        <v>11</v>
      </c>
      <c r="H36" s="38">
        <v>30</v>
      </c>
      <c r="I36" s="38">
        <v>0</v>
      </c>
      <c r="J36" s="38">
        <f t="shared" si="0"/>
        <v>41</v>
      </c>
      <c r="K36" s="38">
        <v>13</v>
      </c>
      <c r="L36" s="38">
        <v>30</v>
      </c>
      <c r="M36" s="38">
        <v>1</v>
      </c>
      <c r="N36" s="38">
        <f t="shared" si="1"/>
        <v>44</v>
      </c>
      <c r="O36" s="38">
        <f t="shared" si="2"/>
        <v>-3</v>
      </c>
      <c r="P36" s="38">
        <f t="shared" si="3"/>
        <v>-21</v>
      </c>
      <c r="Q36" s="38">
        <f t="shared" si="4"/>
        <v>1256</v>
      </c>
      <c r="R36" s="39">
        <f t="shared" si="5"/>
        <v>3.1583103039873666</v>
      </c>
      <c r="S36" s="39">
        <f t="shared" si="6"/>
        <v>17.370706671930517</v>
      </c>
      <c r="T36" s="39">
        <f t="shared" si="7"/>
        <v>-2.3687327279905253</v>
      </c>
      <c r="U36" s="39">
        <f t="shared" si="8"/>
        <v>0</v>
      </c>
      <c r="V36" s="39">
        <f t="shared" si="9"/>
        <v>-1.5791551519936833</v>
      </c>
      <c r="W36" s="39">
        <f t="shared" si="10"/>
        <v>-0.7895775759968416</v>
      </c>
      <c r="X36" s="39">
        <f t="shared" si="11"/>
        <v>-14.21239636794315</v>
      </c>
      <c r="Y36" s="39">
        <f t="shared" si="12"/>
        <v>-16.581129095933676</v>
      </c>
    </row>
    <row r="37" spans="1:25" ht="12">
      <c r="A37" s="37">
        <v>51037</v>
      </c>
      <c r="B37" s="37" t="s">
        <v>209</v>
      </c>
      <c r="C37" s="38">
        <v>6412</v>
      </c>
      <c r="D37" s="38">
        <v>34</v>
      </c>
      <c r="E37" s="38">
        <v>55</v>
      </c>
      <c r="F37" s="38">
        <v>-21</v>
      </c>
      <c r="G37" s="38">
        <v>25</v>
      </c>
      <c r="H37" s="38">
        <v>224</v>
      </c>
      <c r="I37" s="38">
        <v>1</v>
      </c>
      <c r="J37" s="38">
        <f t="shared" si="0"/>
        <v>250</v>
      </c>
      <c r="K37" s="38">
        <v>25</v>
      </c>
      <c r="L37" s="38">
        <v>198</v>
      </c>
      <c r="M37" s="38">
        <v>24</v>
      </c>
      <c r="N37" s="38">
        <f t="shared" si="1"/>
        <v>247</v>
      </c>
      <c r="O37" s="38">
        <f t="shared" si="2"/>
        <v>3</v>
      </c>
      <c r="P37" s="38">
        <f t="shared" si="3"/>
        <v>-18</v>
      </c>
      <c r="Q37" s="38">
        <f t="shared" si="4"/>
        <v>6394</v>
      </c>
      <c r="R37" s="39">
        <f t="shared" si="5"/>
        <v>5.310010932375449</v>
      </c>
      <c r="S37" s="39">
        <f t="shared" si="6"/>
        <v>8.589723567077932</v>
      </c>
      <c r="T37" s="39">
        <f t="shared" si="7"/>
        <v>0.46853037638606904</v>
      </c>
      <c r="U37" s="39">
        <f t="shared" si="8"/>
        <v>4.060596595345932</v>
      </c>
      <c r="V37" s="39">
        <f t="shared" si="9"/>
        <v>0</v>
      </c>
      <c r="W37" s="39">
        <f t="shared" si="10"/>
        <v>-3.5920662189598627</v>
      </c>
      <c r="X37" s="39">
        <f t="shared" si="11"/>
        <v>-3.279712634702483</v>
      </c>
      <c r="Y37" s="39">
        <f t="shared" si="12"/>
        <v>-2.811182258316414</v>
      </c>
    </row>
    <row r="38" spans="1:25" ht="12">
      <c r="A38" s="37">
        <v>51038</v>
      </c>
      <c r="B38" s="37" t="s">
        <v>210</v>
      </c>
      <c r="C38" s="38">
        <v>1004</v>
      </c>
      <c r="D38" s="38">
        <v>3</v>
      </c>
      <c r="E38" s="38">
        <v>12</v>
      </c>
      <c r="F38" s="38">
        <v>-9</v>
      </c>
      <c r="G38" s="38">
        <v>2</v>
      </c>
      <c r="H38" s="38">
        <v>33</v>
      </c>
      <c r="I38" s="38">
        <v>0</v>
      </c>
      <c r="J38" s="38">
        <f t="shared" si="0"/>
        <v>35</v>
      </c>
      <c r="K38" s="38">
        <v>1</v>
      </c>
      <c r="L38" s="38">
        <v>23</v>
      </c>
      <c r="M38" s="38">
        <v>7</v>
      </c>
      <c r="N38" s="38">
        <f t="shared" si="1"/>
        <v>31</v>
      </c>
      <c r="O38" s="38">
        <f t="shared" si="2"/>
        <v>4</v>
      </c>
      <c r="P38" s="38">
        <f t="shared" si="3"/>
        <v>-5</v>
      </c>
      <c r="Q38" s="38">
        <f t="shared" si="4"/>
        <v>999</v>
      </c>
      <c r="R38" s="39">
        <f t="shared" si="5"/>
        <v>2.9955067398901645</v>
      </c>
      <c r="S38" s="39">
        <f t="shared" si="6"/>
        <v>11.982026959560658</v>
      </c>
      <c r="T38" s="39">
        <f t="shared" si="7"/>
        <v>3.99400898652022</v>
      </c>
      <c r="U38" s="39">
        <f t="shared" si="8"/>
        <v>9.98502246630055</v>
      </c>
      <c r="V38" s="39">
        <f t="shared" si="9"/>
        <v>0.998502246630055</v>
      </c>
      <c r="W38" s="39">
        <f t="shared" si="10"/>
        <v>-6.989515726410384</v>
      </c>
      <c r="X38" s="39">
        <f t="shared" si="11"/>
        <v>-8.986520219670496</v>
      </c>
      <c r="Y38" s="39">
        <f t="shared" si="12"/>
        <v>-4.992511233150275</v>
      </c>
    </row>
    <row r="39" spans="1:25" ht="12">
      <c r="A39" s="37">
        <v>51039</v>
      </c>
      <c r="B39" s="37" t="s">
        <v>211</v>
      </c>
      <c r="C39" s="38">
        <v>12281</v>
      </c>
      <c r="D39" s="38">
        <v>82</v>
      </c>
      <c r="E39" s="38">
        <v>141</v>
      </c>
      <c r="F39" s="38">
        <v>-59</v>
      </c>
      <c r="G39" s="38">
        <v>42</v>
      </c>
      <c r="H39" s="38">
        <v>329</v>
      </c>
      <c r="I39" s="38">
        <v>16</v>
      </c>
      <c r="J39" s="38">
        <f t="shared" si="0"/>
        <v>387</v>
      </c>
      <c r="K39" s="38">
        <v>24</v>
      </c>
      <c r="L39" s="38">
        <v>318</v>
      </c>
      <c r="M39" s="38">
        <v>8</v>
      </c>
      <c r="N39" s="38">
        <f t="shared" si="1"/>
        <v>350</v>
      </c>
      <c r="O39" s="38">
        <f t="shared" si="2"/>
        <v>37</v>
      </c>
      <c r="P39" s="38">
        <f t="shared" si="3"/>
        <v>-22</v>
      </c>
      <c r="Q39" s="38">
        <f t="shared" si="4"/>
        <v>12259</v>
      </c>
      <c r="R39" s="39">
        <f t="shared" si="5"/>
        <v>6.682966585167074</v>
      </c>
      <c r="S39" s="39">
        <f t="shared" si="6"/>
        <v>11.491442542787286</v>
      </c>
      <c r="T39" s="39">
        <f t="shared" si="7"/>
        <v>3.0154849225753875</v>
      </c>
      <c r="U39" s="39">
        <f t="shared" si="8"/>
        <v>0.8964955175224124</v>
      </c>
      <c r="V39" s="39">
        <f t="shared" si="9"/>
        <v>1.466992665036675</v>
      </c>
      <c r="W39" s="39">
        <f t="shared" si="10"/>
        <v>0.6519967400162999</v>
      </c>
      <c r="X39" s="39">
        <f t="shared" si="11"/>
        <v>-4.808475957620212</v>
      </c>
      <c r="Y39" s="39">
        <f t="shared" si="12"/>
        <v>-1.7929910350448248</v>
      </c>
    </row>
    <row r="40" spans="1:25" ht="12">
      <c r="A40" s="37">
        <v>51040</v>
      </c>
      <c r="B40" s="37" t="s">
        <v>299</v>
      </c>
      <c r="C40" s="38">
        <v>9904</v>
      </c>
      <c r="D40" s="38">
        <v>81</v>
      </c>
      <c r="E40" s="38">
        <v>114</v>
      </c>
      <c r="F40" s="38">
        <v>-33</v>
      </c>
      <c r="G40" s="38">
        <v>37</v>
      </c>
      <c r="H40" s="38">
        <v>316</v>
      </c>
      <c r="I40" s="38">
        <v>5</v>
      </c>
      <c r="J40" s="38">
        <f t="shared" si="0"/>
        <v>358</v>
      </c>
      <c r="K40" s="38">
        <v>27</v>
      </c>
      <c r="L40" s="38">
        <v>257</v>
      </c>
      <c r="M40" s="38">
        <v>9</v>
      </c>
      <c r="N40" s="38">
        <f t="shared" si="1"/>
        <v>293</v>
      </c>
      <c r="O40" s="38">
        <f t="shared" si="2"/>
        <v>65</v>
      </c>
      <c r="P40" s="38">
        <f t="shared" si="3"/>
        <v>32</v>
      </c>
      <c r="Q40" s="38">
        <f t="shared" si="4"/>
        <v>9936</v>
      </c>
      <c r="R40" s="39">
        <f t="shared" si="5"/>
        <v>8.165322580645162</v>
      </c>
      <c r="S40" s="39">
        <f t="shared" si="6"/>
        <v>11.491935483870968</v>
      </c>
      <c r="T40" s="39">
        <f t="shared" si="7"/>
        <v>6.55241935483871</v>
      </c>
      <c r="U40" s="39">
        <f t="shared" si="8"/>
        <v>5.94758064516129</v>
      </c>
      <c r="V40" s="39">
        <f t="shared" si="9"/>
        <v>1.0080645161290323</v>
      </c>
      <c r="W40" s="39">
        <f t="shared" si="10"/>
        <v>-0.4032258064516129</v>
      </c>
      <c r="X40" s="39">
        <f t="shared" si="11"/>
        <v>-3.326612903225806</v>
      </c>
      <c r="Y40" s="39">
        <f t="shared" si="12"/>
        <v>3.225806451612903</v>
      </c>
    </row>
    <row r="41" spans="1:25" ht="12">
      <c r="A41" s="37">
        <v>51041</v>
      </c>
      <c r="B41" s="37" t="s">
        <v>282</v>
      </c>
      <c r="C41" s="38">
        <v>5660</v>
      </c>
      <c r="D41" s="38">
        <v>24</v>
      </c>
      <c r="E41" s="38">
        <v>84</v>
      </c>
      <c r="F41" s="38">
        <v>-60</v>
      </c>
      <c r="G41" s="38">
        <v>28</v>
      </c>
      <c r="H41" s="38">
        <v>117</v>
      </c>
      <c r="I41" s="38">
        <v>10</v>
      </c>
      <c r="J41" s="38">
        <f t="shared" si="0"/>
        <v>155</v>
      </c>
      <c r="K41" s="38">
        <v>30</v>
      </c>
      <c r="L41" s="38">
        <v>131</v>
      </c>
      <c r="M41" s="38">
        <v>14</v>
      </c>
      <c r="N41" s="38">
        <f t="shared" si="1"/>
        <v>175</v>
      </c>
      <c r="O41" s="38">
        <f t="shared" si="2"/>
        <v>-20</v>
      </c>
      <c r="P41" s="38">
        <f t="shared" si="3"/>
        <v>-80</v>
      </c>
      <c r="Q41" s="38">
        <f t="shared" si="4"/>
        <v>5580</v>
      </c>
      <c r="R41" s="39">
        <f t="shared" si="5"/>
        <v>4.270462633451958</v>
      </c>
      <c r="S41" s="39">
        <f t="shared" si="6"/>
        <v>14.94661921708185</v>
      </c>
      <c r="T41" s="39">
        <f t="shared" si="7"/>
        <v>-3.558718861209964</v>
      </c>
      <c r="U41" s="39">
        <f t="shared" si="8"/>
        <v>-2.491103202846975</v>
      </c>
      <c r="V41" s="39">
        <f t="shared" si="9"/>
        <v>-0.35587188612099646</v>
      </c>
      <c r="W41" s="39">
        <f t="shared" si="10"/>
        <v>-0.7117437722419929</v>
      </c>
      <c r="X41" s="39">
        <f t="shared" si="11"/>
        <v>-10.676156583629894</v>
      </c>
      <c r="Y41" s="39">
        <f t="shared" si="12"/>
        <v>-14.234875444839856</v>
      </c>
    </row>
    <row r="42" spans="1:25" ht="12">
      <c r="A42" s="38">
        <v>51042</v>
      </c>
      <c r="B42" s="38" t="s">
        <v>303</v>
      </c>
      <c r="C42" s="38">
        <v>6629</v>
      </c>
      <c r="D42" s="38">
        <v>27</v>
      </c>
      <c r="E42" s="38">
        <v>66</v>
      </c>
      <c r="F42" s="38">
        <v>-39</v>
      </c>
      <c r="G42" s="38">
        <v>28</v>
      </c>
      <c r="H42" s="38">
        <v>164</v>
      </c>
      <c r="I42" s="38">
        <v>1</v>
      </c>
      <c r="J42" s="38">
        <f t="shared" si="0"/>
        <v>193</v>
      </c>
      <c r="K42" s="38">
        <v>29</v>
      </c>
      <c r="L42" s="38">
        <v>153</v>
      </c>
      <c r="M42" s="38">
        <v>5</v>
      </c>
      <c r="N42" s="38">
        <f t="shared" si="1"/>
        <v>187</v>
      </c>
      <c r="O42" s="38">
        <f t="shared" si="2"/>
        <v>6</v>
      </c>
      <c r="P42" s="38">
        <f t="shared" si="3"/>
        <v>-33</v>
      </c>
      <c r="Q42" s="38">
        <f t="shared" si="4"/>
        <v>6596</v>
      </c>
      <c r="R42" s="39">
        <f t="shared" si="5"/>
        <v>4.083175803402646</v>
      </c>
      <c r="S42" s="39">
        <f t="shared" si="6"/>
        <v>9.981096408317581</v>
      </c>
      <c r="T42" s="39">
        <f t="shared" si="7"/>
        <v>0.9073724007561437</v>
      </c>
      <c r="U42" s="39">
        <f t="shared" si="8"/>
        <v>1.6635160680529302</v>
      </c>
      <c r="V42" s="39">
        <f t="shared" si="9"/>
        <v>-0.15122873345935728</v>
      </c>
      <c r="W42" s="39">
        <f t="shared" si="10"/>
        <v>-0.6049149338374291</v>
      </c>
      <c r="X42" s="39">
        <f t="shared" si="11"/>
        <v>-5.897920604914934</v>
      </c>
      <c r="Y42" s="39">
        <f t="shared" si="12"/>
        <v>-4.990548204158791</v>
      </c>
    </row>
    <row r="43" spans="1:25" ht="12">
      <c r="A43" s="46"/>
      <c r="B43" s="46" t="s">
        <v>181</v>
      </c>
      <c r="C43" s="47">
        <f aca="true" t="shared" si="13" ref="C43:N43">SUM(C7:C42)</f>
        <v>343003</v>
      </c>
      <c r="D43" s="47">
        <f t="shared" si="13"/>
        <v>2217</v>
      </c>
      <c r="E43" s="47">
        <f t="shared" si="13"/>
        <v>4019</v>
      </c>
      <c r="F43" s="47">
        <f t="shared" si="13"/>
        <v>-1802</v>
      </c>
      <c r="G43" s="47">
        <f t="shared" si="13"/>
        <v>2269</v>
      </c>
      <c r="H43" s="47">
        <f t="shared" si="13"/>
        <v>7662</v>
      </c>
      <c r="I43" s="47">
        <f t="shared" si="13"/>
        <v>383</v>
      </c>
      <c r="J43" s="47">
        <f t="shared" si="13"/>
        <v>10314</v>
      </c>
      <c r="K43" s="47">
        <f t="shared" si="13"/>
        <v>1344</v>
      </c>
      <c r="L43" s="47">
        <f t="shared" si="13"/>
        <v>7456</v>
      </c>
      <c r="M43" s="47">
        <f t="shared" si="13"/>
        <v>949</v>
      </c>
      <c r="N43" s="47">
        <f t="shared" si="13"/>
        <v>9749</v>
      </c>
      <c r="O43" s="47">
        <f t="shared" si="2"/>
        <v>565</v>
      </c>
      <c r="P43" s="47">
        <f>SUM(P7:P42)</f>
        <v>-1237</v>
      </c>
      <c r="Q43" s="47">
        <f>SUM(Q7:Q42)</f>
        <v>341766</v>
      </c>
      <c r="R43" s="48">
        <f t="shared" si="5"/>
        <v>6.475176300329016</v>
      </c>
      <c r="S43" s="48">
        <f t="shared" si="6"/>
        <v>11.738265020758824</v>
      </c>
      <c r="T43" s="48">
        <f t="shared" si="7"/>
        <v>1.650191524441089</v>
      </c>
      <c r="U43" s="48">
        <f t="shared" si="8"/>
        <v>0.6016627505041846</v>
      </c>
      <c r="V43" s="48">
        <f t="shared" si="9"/>
        <v>2.7016409913416055</v>
      </c>
      <c r="W43" s="48">
        <f t="shared" si="10"/>
        <v>-1.6531122174047015</v>
      </c>
      <c r="X43" s="48">
        <f t="shared" si="11"/>
        <v>-5.26308872042981</v>
      </c>
      <c r="Y43" s="48">
        <f t="shared" si="12"/>
        <v>-3.61289719598872</v>
      </c>
    </row>
    <row r="44" ht="12">
      <c r="A44" s="31" t="s">
        <v>307</v>
      </c>
    </row>
  </sheetData>
  <mergeCells count="9">
    <mergeCell ref="R3:R6"/>
    <mergeCell ref="S3:S6"/>
    <mergeCell ref="T3:W3"/>
    <mergeCell ref="Y3:Y6"/>
    <mergeCell ref="X3:X6"/>
    <mergeCell ref="T4:T6"/>
    <mergeCell ref="U4:U6"/>
    <mergeCell ref="V4:V6"/>
    <mergeCell ref="W4:W6"/>
  </mergeCells>
  <printOptions/>
  <pageMargins left="0.75" right="0.75" top="0.38" bottom="0.31" header="0.27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workbookViewId="0" topLeftCell="A1">
      <selection activeCell="A44" sqref="A44"/>
    </sheetView>
  </sheetViews>
  <sheetFormatPr defaultColWidth="9.140625" defaultRowHeight="12.75"/>
  <cols>
    <col min="1" max="1" width="5.7109375" style="37" customWidth="1"/>
    <col min="2" max="2" width="20.8515625" style="37" bestFit="1" customWidth="1"/>
    <col min="3" max="3" width="10.28125" style="37" customWidth="1"/>
    <col min="4" max="4" width="21.421875" style="37" customWidth="1"/>
    <col min="5" max="5" width="7.28125" style="37" customWidth="1"/>
    <col min="6" max="6" width="6.8515625" style="37" customWidth="1"/>
    <col min="7" max="7" width="5.57421875" style="37" bestFit="1" customWidth="1"/>
    <col min="8" max="8" width="6.57421875" style="37" bestFit="1" customWidth="1"/>
    <col min="9" max="9" width="6.00390625" style="37" bestFit="1" customWidth="1"/>
    <col min="10" max="10" width="12.140625" style="37" customWidth="1"/>
    <col min="11" max="11" width="5.57421875" style="37" bestFit="1" customWidth="1"/>
    <col min="12" max="12" width="6.57421875" style="37" bestFit="1" customWidth="1"/>
    <col min="13" max="13" width="8.28125" style="37" bestFit="1" customWidth="1"/>
    <col min="14" max="14" width="5.8515625" style="37" bestFit="1" customWidth="1"/>
    <col min="15" max="15" width="8.28125" style="37" customWidth="1"/>
    <col min="16" max="16" width="9.57421875" style="37" customWidth="1"/>
    <col min="17" max="17" width="9.7109375" style="37" customWidth="1"/>
    <col min="18" max="18" width="7.140625" style="37" customWidth="1"/>
    <col min="19" max="19" width="8.00390625" style="37" customWidth="1"/>
    <col min="20" max="20" width="9.28125" style="37" customWidth="1"/>
    <col min="21" max="21" width="6.57421875" style="37" bestFit="1" customWidth="1"/>
    <col min="22" max="22" width="5.7109375" style="37" bestFit="1" customWidth="1"/>
    <col min="23" max="24" width="7.28125" style="37" customWidth="1"/>
    <col min="25" max="25" width="7.00390625" style="37" customWidth="1"/>
    <col min="26" max="16384" width="9.140625" style="37" customWidth="1"/>
  </cols>
  <sheetData>
    <row r="1" spans="1:17" s="4" customFormat="1" ht="12">
      <c r="A1" s="1" t="s">
        <v>318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12">
      <c r="A2" s="5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7" customFormat="1" ht="12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5" s="7" customFormat="1" ht="12.75" customHeight="1">
      <c r="A4" s="9"/>
      <c r="B4" s="9"/>
      <c r="C4" s="10"/>
      <c r="D4" s="11" t="s">
        <v>0</v>
      </c>
      <c r="E4" s="12"/>
      <c r="F4" s="13"/>
      <c r="G4" s="11" t="s">
        <v>1</v>
      </c>
      <c r="H4" s="12"/>
      <c r="I4" s="12"/>
      <c r="J4" s="12"/>
      <c r="K4" s="12"/>
      <c r="L4" s="12"/>
      <c r="M4" s="12"/>
      <c r="N4" s="12"/>
      <c r="O4" s="14"/>
      <c r="P4" s="10"/>
      <c r="Q4" s="10"/>
      <c r="R4" s="55" t="s">
        <v>2</v>
      </c>
      <c r="S4" s="55" t="s">
        <v>3</v>
      </c>
      <c r="T4" s="58" t="s">
        <v>4</v>
      </c>
      <c r="U4" s="59"/>
      <c r="V4" s="59"/>
      <c r="W4" s="60"/>
      <c r="X4" s="55" t="s">
        <v>6</v>
      </c>
      <c r="Y4" s="55" t="s">
        <v>5</v>
      </c>
    </row>
    <row r="5" spans="1:25" s="7" customFormat="1" ht="11.25" customHeight="1">
      <c r="A5" s="15" t="s">
        <v>280</v>
      </c>
      <c r="B5" s="15" t="s">
        <v>7</v>
      </c>
      <c r="C5" s="16" t="s">
        <v>8</v>
      </c>
      <c r="D5" s="17"/>
      <c r="E5" s="17"/>
      <c r="F5" s="17"/>
      <c r="G5" s="11" t="s">
        <v>9</v>
      </c>
      <c r="H5" s="12"/>
      <c r="I5" s="12"/>
      <c r="J5" s="13"/>
      <c r="K5" s="11" t="s">
        <v>10</v>
      </c>
      <c r="L5" s="12"/>
      <c r="M5" s="12"/>
      <c r="N5" s="13"/>
      <c r="O5" s="18"/>
      <c r="P5" s="16"/>
      <c r="Q5" s="16" t="s">
        <v>8</v>
      </c>
      <c r="R5" s="56"/>
      <c r="S5" s="56"/>
      <c r="T5" s="61" t="s">
        <v>11</v>
      </c>
      <c r="U5" s="61" t="s">
        <v>12</v>
      </c>
      <c r="V5" s="61" t="s">
        <v>13</v>
      </c>
      <c r="W5" s="63" t="s">
        <v>14</v>
      </c>
      <c r="X5" s="56"/>
      <c r="Y5" s="56"/>
    </row>
    <row r="6" spans="1:25" s="7" customFormat="1" ht="11.25" customHeight="1">
      <c r="A6" s="15" t="s">
        <v>281</v>
      </c>
      <c r="B6" s="15" t="s">
        <v>15</v>
      </c>
      <c r="C6" s="16" t="s">
        <v>16</v>
      </c>
      <c r="D6" s="19" t="s">
        <v>17</v>
      </c>
      <c r="E6" s="19" t="s">
        <v>18</v>
      </c>
      <c r="F6" s="19" t="s">
        <v>19</v>
      </c>
      <c r="G6" s="20" t="s">
        <v>20</v>
      </c>
      <c r="H6" s="20" t="s">
        <v>20</v>
      </c>
      <c r="I6" s="20" t="s">
        <v>21</v>
      </c>
      <c r="J6" s="20"/>
      <c r="K6" s="20" t="s">
        <v>22</v>
      </c>
      <c r="L6" s="20" t="s">
        <v>22</v>
      </c>
      <c r="M6" s="20" t="s">
        <v>21</v>
      </c>
      <c r="N6" s="20"/>
      <c r="O6" s="16" t="s">
        <v>19</v>
      </c>
      <c r="P6" s="16" t="s">
        <v>19</v>
      </c>
      <c r="Q6" s="16" t="s">
        <v>16</v>
      </c>
      <c r="R6" s="56"/>
      <c r="S6" s="56"/>
      <c r="T6" s="62"/>
      <c r="U6" s="62"/>
      <c r="V6" s="62"/>
      <c r="W6" s="64"/>
      <c r="X6" s="56"/>
      <c r="Y6" s="56"/>
    </row>
    <row r="7" spans="1:25" s="7" customFormat="1" ht="11.25" customHeight="1">
      <c r="A7" s="21"/>
      <c r="B7" s="21"/>
      <c r="C7" s="22" t="s">
        <v>306</v>
      </c>
      <c r="D7" s="23" t="s">
        <v>23</v>
      </c>
      <c r="E7" s="24"/>
      <c r="F7" s="24"/>
      <c r="G7" s="24" t="s">
        <v>24</v>
      </c>
      <c r="H7" s="24" t="s">
        <v>25</v>
      </c>
      <c r="I7" s="24" t="s">
        <v>26</v>
      </c>
      <c r="J7" s="24" t="s">
        <v>11</v>
      </c>
      <c r="K7" s="24" t="s">
        <v>24</v>
      </c>
      <c r="L7" s="24" t="s">
        <v>25</v>
      </c>
      <c r="M7" s="24" t="s">
        <v>27</v>
      </c>
      <c r="N7" s="24" t="s">
        <v>11</v>
      </c>
      <c r="O7" s="25"/>
      <c r="P7" s="22" t="s">
        <v>28</v>
      </c>
      <c r="Q7" s="22" t="s">
        <v>308</v>
      </c>
      <c r="R7" s="57"/>
      <c r="S7" s="57"/>
      <c r="T7" s="62"/>
      <c r="U7" s="62"/>
      <c r="V7" s="62"/>
      <c r="W7" s="65"/>
      <c r="X7" s="57"/>
      <c r="Y7" s="57"/>
    </row>
    <row r="8" spans="1:25" ht="12">
      <c r="A8" s="37">
        <v>52001</v>
      </c>
      <c r="B8" s="37" t="s">
        <v>212</v>
      </c>
      <c r="C8" s="38">
        <v>6275</v>
      </c>
      <c r="D8" s="38">
        <v>34</v>
      </c>
      <c r="E8" s="38">
        <v>102</v>
      </c>
      <c r="F8" s="38">
        <f>(D8-E8)</f>
        <v>-68</v>
      </c>
      <c r="G8" s="38">
        <v>33</v>
      </c>
      <c r="H8" s="38">
        <v>158</v>
      </c>
      <c r="I8" s="37">
        <v>3</v>
      </c>
      <c r="J8" s="38">
        <f aca="true" t="shared" si="0" ref="J8:J42">SUM(G8:I8)</f>
        <v>194</v>
      </c>
      <c r="K8" s="38">
        <v>13</v>
      </c>
      <c r="L8" s="38">
        <v>129</v>
      </c>
      <c r="M8" s="38">
        <v>18</v>
      </c>
      <c r="N8" s="38">
        <f aca="true" t="shared" si="1" ref="N8:N42">SUM(K8:M8)</f>
        <v>160</v>
      </c>
      <c r="O8" s="38">
        <f>(J8-N8)</f>
        <v>34</v>
      </c>
      <c r="P8" s="38">
        <f>(F8+O8)</f>
        <v>-34</v>
      </c>
      <c r="Q8" s="38">
        <f>(C8+P8)</f>
        <v>6241</v>
      </c>
      <c r="R8" s="42">
        <f>((D8)/((C8+Q8)/2))*1000</f>
        <v>5.433045701502077</v>
      </c>
      <c r="S8" s="42">
        <f>((E8)/((C8+Q8)/2))*1000</f>
        <v>16.299137104506233</v>
      </c>
      <c r="T8" s="42">
        <f>((O8)/((C8+Q8)/2))*1000</f>
        <v>5.433045701502077</v>
      </c>
      <c r="U8" s="42">
        <f>((H8-L8)/((C8+Q8)/2))*1000</f>
        <v>4.634068392457654</v>
      </c>
      <c r="V8" s="42">
        <f>((G8-K8)/((C8+Q8)/2))*1000</f>
        <v>3.195909236177693</v>
      </c>
      <c r="W8" s="42">
        <f>((I8-M8)/((C8+Q8)/2))*1000</f>
        <v>-2.3969319271332696</v>
      </c>
      <c r="X8" s="42">
        <f>((F8)/((C8+Q8)/2))*1000</f>
        <v>-10.866091403004154</v>
      </c>
      <c r="Y8" s="42">
        <f>((P8)/((C8+Q8)/2))*1000</f>
        <v>-5.433045701502077</v>
      </c>
    </row>
    <row r="9" spans="1:25" ht="12">
      <c r="A9" s="37">
        <v>52002</v>
      </c>
      <c r="B9" s="37" t="s">
        <v>213</v>
      </c>
      <c r="C9" s="38">
        <v>7056</v>
      </c>
      <c r="D9" s="38">
        <v>53</v>
      </c>
      <c r="E9" s="38">
        <v>87</v>
      </c>
      <c r="F9" s="38">
        <f aca="true" t="shared" si="2" ref="F9:F42">(D9-E9)</f>
        <v>-34</v>
      </c>
      <c r="G9" s="38">
        <v>58</v>
      </c>
      <c r="H9" s="38">
        <v>282</v>
      </c>
      <c r="I9" s="37">
        <v>12</v>
      </c>
      <c r="J9" s="38">
        <f t="shared" si="0"/>
        <v>352</v>
      </c>
      <c r="K9" s="38">
        <v>29</v>
      </c>
      <c r="L9" s="38">
        <v>273</v>
      </c>
      <c r="M9" s="38">
        <v>34</v>
      </c>
      <c r="N9" s="38">
        <f t="shared" si="1"/>
        <v>336</v>
      </c>
      <c r="O9" s="38">
        <f aca="true" t="shared" si="3" ref="O9:O43">(J9-N9)</f>
        <v>16</v>
      </c>
      <c r="P9" s="38">
        <f aca="true" t="shared" si="4" ref="P9:P43">(F9+O9)</f>
        <v>-18</v>
      </c>
      <c r="Q9" s="38">
        <f aca="true" t="shared" si="5" ref="Q9:Q43">(C9+P9)</f>
        <v>7038</v>
      </c>
      <c r="R9" s="42">
        <f aca="true" t="shared" si="6" ref="R9:R43">((D9)/((C9+Q9)/2))*1000</f>
        <v>7.520930892578402</v>
      </c>
      <c r="S9" s="42">
        <f aca="true" t="shared" si="7" ref="S9:S43">((E9)/((C9+Q9)/2))*1000</f>
        <v>12.345679012345679</v>
      </c>
      <c r="T9" s="42">
        <f aca="true" t="shared" si="8" ref="T9:T43">((O9)/((C9+Q9)/2))*1000</f>
        <v>2.270469703419895</v>
      </c>
      <c r="U9" s="42">
        <f aca="true" t="shared" si="9" ref="U9:U43">((H9-L9)/((C9+Q9)/2))*1000</f>
        <v>1.277139208173691</v>
      </c>
      <c r="V9" s="42">
        <f aca="true" t="shared" si="10" ref="V9:V43">((G9-K9)/((C9+Q9)/2))*1000</f>
        <v>4.11522633744856</v>
      </c>
      <c r="W9" s="42">
        <f aca="true" t="shared" si="11" ref="W9:W43">((I9-M9)/((C9+Q9)/2))*1000</f>
        <v>-3.1218958422023557</v>
      </c>
      <c r="X9" s="42">
        <f aca="true" t="shared" si="12" ref="X9:X43">((F9)/((C9+Q9)/2))*1000</f>
        <v>-4.8247481197672775</v>
      </c>
      <c r="Y9" s="42">
        <f aca="true" t="shared" si="13" ref="Y9:Y43">((P9)/((C9+Q9)/2))*1000</f>
        <v>-2.554278416347382</v>
      </c>
    </row>
    <row r="10" spans="1:25" ht="12">
      <c r="A10" s="37">
        <v>52003</v>
      </c>
      <c r="B10" s="37" t="s">
        <v>214</v>
      </c>
      <c r="C10" s="38">
        <v>3111</v>
      </c>
      <c r="D10" s="38">
        <v>20</v>
      </c>
      <c r="E10" s="38">
        <v>40</v>
      </c>
      <c r="F10" s="38">
        <f t="shared" si="2"/>
        <v>-20</v>
      </c>
      <c r="G10" s="38">
        <v>28</v>
      </c>
      <c r="H10" s="38">
        <v>79</v>
      </c>
      <c r="I10" s="37">
        <v>3</v>
      </c>
      <c r="J10" s="38">
        <f t="shared" si="0"/>
        <v>110</v>
      </c>
      <c r="K10" s="38">
        <v>12</v>
      </c>
      <c r="L10" s="38">
        <v>91</v>
      </c>
      <c r="M10" s="38">
        <v>11</v>
      </c>
      <c r="N10" s="38">
        <f t="shared" si="1"/>
        <v>114</v>
      </c>
      <c r="O10" s="38">
        <f t="shared" si="3"/>
        <v>-4</v>
      </c>
      <c r="P10" s="38">
        <f t="shared" si="4"/>
        <v>-24</v>
      </c>
      <c r="Q10" s="38">
        <f t="shared" si="5"/>
        <v>3087</v>
      </c>
      <c r="R10" s="42">
        <f t="shared" si="6"/>
        <v>6.453694740238786</v>
      </c>
      <c r="S10" s="42">
        <f t="shared" si="7"/>
        <v>12.907389480477573</v>
      </c>
      <c r="T10" s="42">
        <f t="shared" si="8"/>
        <v>-1.2907389480477574</v>
      </c>
      <c r="U10" s="42">
        <f t="shared" si="9"/>
        <v>-3.872216844143272</v>
      </c>
      <c r="V10" s="42">
        <f t="shared" si="10"/>
        <v>5.162955792191029</v>
      </c>
      <c r="W10" s="42">
        <f t="shared" si="11"/>
        <v>-2.5814778960955147</v>
      </c>
      <c r="X10" s="42">
        <f t="shared" si="12"/>
        <v>-6.453694740238786</v>
      </c>
      <c r="Y10" s="42">
        <f t="shared" si="13"/>
        <v>-7.744433688286544</v>
      </c>
    </row>
    <row r="11" spans="1:25" ht="12">
      <c r="A11" s="37">
        <v>52004</v>
      </c>
      <c r="B11" s="37" t="s">
        <v>215</v>
      </c>
      <c r="C11" s="38">
        <v>3811</v>
      </c>
      <c r="D11" s="38">
        <v>21</v>
      </c>
      <c r="E11" s="38">
        <v>34</v>
      </c>
      <c r="F11" s="38">
        <f t="shared" si="2"/>
        <v>-13</v>
      </c>
      <c r="G11" s="38">
        <v>14</v>
      </c>
      <c r="H11" s="38">
        <v>146</v>
      </c>
      <c r="I11" s="37">
        <v>0</v>
      </c>
      <c r="J11" s="38">
        <f t="shared" si="0"/>
        <v>160</v>
      </c>
      <c r="K11" s="38">
        <v>11</v>
      </c>
      <c r="L11" s="38">
        <v>143</v>
      </c>
      <c r="M11" s="38">
        <v>1</v>
      </c>
      <c r="N11" s="38">
        <f t="shared" si="1"/>
        <v>155</v>
      </c>
      <c r="O11" s="38">
        <f t="shared" si="3"/>
        <v>5</v>
      </c>
      <c r="P11" s="38">
        <f t="shared" si="4"/>
        <v>-8</v>
      </c>
      <c r="Q11" s="38">
        <f t="shared" si="5"/>
        <v>3803</v>
      </c>
      <c r="R11" s="42">
        <f t="shared" si="6"/>
        <v>5.516154452324665</v>
      </c>
      <c r="S11" s="42">
        <f t="shared" si="7"/>
        <v>8.930916732335172</v>
      </c>
      <c r="T11" s="42">
        <f t="shared" si="8"/>
        <v>1.3133701076963489</v>
      </c>
      <c r="U11" s="42">
        <f t="shared" si="9"/>
        <v>0.7880220646178093</v>
      </c>
      <c r="V11" s="42">
        <f t="shared" si="10"/>
        <v>0.7880220646178093</v>
      </c>
      <c r="W11" s="42">
        <f t="shared" si="11"/>
        <v>-0.2626740215392698</v>
      </c>
      <c r="X11" s="42">
        <f t="shared" si="12"/>
        <v>-3.414762280010507</v>
      </c>
      <c r="Y11" s="42">
        <f t="shared" si="13"/>
        <v>-2.101392172314158</v>
      </c>
    </row>
    <row r="12" spans="1:25" ht="12">
      <c r="A12" s="37">
        <v>52005</v>
      </c>
      <c r="B12" s="37" t="s">
        <v>216</v>
      </c>
      <c r="C12" s="38">
        <v>2814</v>
      </c>
      <c r="D12" s="38">
        <v>19</v>
      </c>
      <c r="E12" s="38">
        <v>36</v>
      </c>
      <c r="F12" s="38">
        <f t="shared" si="2"/>
        <v>-17</v>
      </c>
      <c r="G12" s="38">
        <v>27</v>
      </c>
      <c r="H12" s="38">
        <v>101</v>
      </c>
      <c r="I12" s="37">
        <v>1</v>
      </c>
      <c r="J12" s="38">
        <f t="shared" si="0"/>
        <v>129</v>
      </c>
      <c r="K12" s="38">
        <v>18</v>
      </c>
      <c r="L12" s="38">
        <v>101</v>
      </c>
      <c r="M12" s="38">
        <v>0</v>
      </c>
      <c r="N12" s="38">
        <f t="shared" si="1"/>
        <v>119</v>
      </c>
      <c r="O12" s="38">
        <f t="shared" si="3"/>
        <v>10</v>
      </c>
      <c r="P12" s="38">
        <f t="shared" si="4"/>
        <v>-7</v>
      </c>
      <c r="Q12" s="38">
        <f t="shared" si="5"/>
        <v>2807</v>
      </c>
      <c r="R12" s="42">
        <f t="shared" si="6"/>
        <v>6.760362924746486</v>
      </c>
      <c r="S12" s="42">
        <f t="shared" si="7"/>
        <v>12.809108699519658</v>
      </c>
      <c r="T12" s="42">
        <f t="shared" si="8"/>
        <v>3.558085749866572</v>
      </c>
      <c r="U12" s="42">
        <f t="shared" si="9"/>
        <v>0</v>
      </c>
      <c r="V12" s="42">
        <f t="shared" si="10"/>
        <v>3.2022771748799146</v>
      </c>
      <c r="W12" s="42">
        <f t="shared" si="11"/>
        <v>0.3558085749866572</v>
      </c>
      <c r="X12" s="42">
        <f t="shared" si="12"/>
        <v>-6.048745774773172</v>
      </c>
      <c r="Y12" s="42">
        <f t="shared" si="13"/>
        <v>-2.4906600249066004</v>
      </c>
    </row>
    <row r="13" spans="1:25" ht="12">
      <c r="A13" s="37">
        <v>52006</v>
      </c>
      <c r="B13" s="37" t="s">
        <v>217</v>
      </c>
      <c r="C13" s="38">
        <v>9122</v>
      </c>
      <c r="D13" s="38">
        <v>71</v>
      </c>
      <c r="E13" s="38">
        <v>91</v>
      </c>
      <c r="F13" s="38">
        <f t="shared" si="2"/>
        <v>-20</v>
      </c>
      <c r="G13" s="38">
        <v>85</v>
      </c>
      <c r="H13" s="38">
        <v>315</v>
      </c>
      <c r="I13" s="37">
        <v>19</v>
      </c>
      <c r="J13" s="38">
        <f t="shared" si="0"/>
        <v>419</v>
      </c>
      <c r="K13" s="38">
        <v>30</v>
      </c>
      <c r="L13" s="38">
        <v>398</v>
      </c>
      <c r="M13" s="38">
        <v>35</v>
      </c>
      <c r="N13" s="38">
        <f t="shared" si="1"/>
        <v>463</v>
      </c>
      <c r="O13" s="38">
        <f t="shared" si="3"/>
        <v>-44</v>
      </c>
      <c r="P13" s="38">
        <f t="shared" si="4"/>
        <v>-64</v>
      </c>
      <c r="Q13" s="38">
        <f t="shared" si="5"/>
        <v>9058</v>
      </c>
      <c r="R13" s="42">
        <f t="shared" si="6"/>
        <v>7.810781078107811</v>
      </c>
      <c r="S13" s="42">
        <f t="shared" si="7"/>
        <v>10.011001100110011</v>
      </c>
      <c r="T13" s="42">
        <f t="shared" si="8"/>
        <v>-4.840484048404841</v>
      </c>
      <c r="U13" s="42">
        <f t="shared" si="9"/>
        <v>-9.13091309130913</v>
      </c>
      <c r="V13" s="42">
        <f t="shared" si="10"/>
        <v>6.05060506050605</v>
      </c>
      <c r="W13" s="42">
        <f t="shared" si="11"/>
        <v>-1.7601760176017602</v>
      </c>
      <c r="X13" s="42">
        <f t="shared" si="12"/>
        <v>-2.2002200220022</v>
      </c>
      <c r="Y13" s="42">
        <f t="shared" si="13"/>
        <v>-7.040704070407041</v>
      </c>
    </row>
    <row r="14" spans="1:25" ht="12">
      <c r="A14" s="37">
        <v>52007</v>
      </c>
      <c r="B14" s="37" t="s">
        <v>218</v>
      </c>
      <c r="C14" s="38">
        <v>2268</v>
      </c>
      <c r="D14" s="38">
        <v>14</v>
      </c>
      <c r="E14" s="38">
        <v>35</v>
      </c>
      <c r="F14" s="38">
        <f t="shared" si="2"/>
        <v>-21</v>
      </c>
      <c r="G14" s="38">
        <v>9</v>
      </c>
      <c r="H14" s="38">
        <v>81</v>
      </c>
      <c r="I14" s="37">
        <v>5</v>
      </c>
      <c r="J14" s="38">
        <f t="shared" si="0"/>
        <v>95</v>
      </c>
      <c r="K14" s="38">
        <v>10</v>
      </c>
      <c r="L14" s="38">
        <v>68</v>
      </c>
      <c r="M14" s="38">
        <v>4</v>
      </c>
      <c r="N14" s="38">
        <f t="shared" si="1"/>
        <v>82</v>
      </c>
      <c r="O14" s="38">
        <f t="shared" si="3"/>
        <v>13</v>
      </c>
      <c r="P14" s="38">
        <f t="shared" si="4"/>
        <v>-8</v>
      </c>
      <c r="Q14" s="38">
        <f t="shared" si="5"/>
        <v>2260</v>
      </c>
      <c r="R14" s="42">
        <f t="shared" si="6"/>
        <v>6.183745583038869</v>
      </c>
      <c r="S14" s="42">
        <f t="shared" si="7"/>
        <v>15.459363957597173</v>
      </c>
      <c r="T14" s="42">
        <f t="shared" si="8"/>
        <v>5.742049469964664</v>
      </c>
      <c r="U14" s="42">
        <f t="shared" si="9"/>
        <v>5.742049469964664</v>
      </c>
      <c r="V14" s="42">
        <f t="shared" si="10"/>
        <v>-0.4416961130742049</v>
      </c>
      <c r="W14" s="42">
        <f t="shared" si="11"/>
        <v>0.4416961130742049</v>
      </c>
      <c r="X14" s="42">
        <f t="shared" si="12"/>
        <v>-9.275618374558304</v>
      </c>
      <c r="Y14" s="42">
        <f t="shared" si="13"/>
        <v>-3.5335689045936394</v>
      </c>
    </row>
    <row r="15" spans="1:25" ht="12">
      <c r="A15" s="37">
        <v>52008</v>
      </c>
      <c r="B15" s="37" t="s">
        <v>219</v>
      </c>
      <c r="C15" s="38">
        <v>2600</v>
      </c>
      <c r="D15" s="38">
        <v>9</v>
      </c>
      <c r="E15" s="38">
        <v>51</v>
      </c>
      <c r="F15" s="38">
        <f t="shared" si="2"/>
        <v>-42</v>
      </c>
      <c r="G15" s="38">
        <v>30</v>
      </c>
      <c r="H15" s="38">
        <v>77</v>
      </c>
      <c r="I15" s="37">
        <v>2</v>
      </c>
      <c r="J15" s="38">
        <f t="shared" si="0"/>
        <v>109</v>
      </c>
      <c r="K15" s="38">
        <v>22</v>
      </c>
      <c r="L15" s="38">
        <v>59</v>
      </c>
      <c r="M15" s="38">
        <v>23</v>
      </c>
      <c r="N15" s="38">
        <f t="shared" si="1"/>
        <v>104</v>
      </c>
      <c r="O15" s="38">
        <f t="shared" si="3"/>
        <v>5</v>
      </c>
      <c r="P15" s="38">
        <f t="shared" si="4"/>
        <v>-37</v>
      </c>
      <c r="Q15" s="38">
        <f t="shared" si="5"/>
        <v>2563</v>
      </c>
      <c r="R15" s="42">
        <f t="shared" si="6"/>
        <v>3.486345148169669</v>
      </c>
      <c r="S15" s="42">
        <f t="shared" si="7"/>
        <v>19.755955839628122</v>
      </c>
      <c r="T15" s="42">
        <f t="shared" si="8"/>
        <v>1.936858415649816</v>
      </c>
      <c r="U15" s="42">
        <f t="shared" si="9"/>
        <v>6.972690296339338</v>
      </c>
      <c r="V15" s="42">
        <f t="shared" si="10"/>
        <v>3.098973465039706</v>
      </c>
      <c r="W15" s="42">
        <f t="shared" si="11"/>
        <v>-8.134805345729227</v>
      </c>
      <c r="X15" s="42">
        <f t="shared" si="12"/>
        <v>-16.269610691458453</v>
      </c>
      <c r="Y15" s="42">
        <f t="shared" si="13"/>
        <v>-14.33275227580864</v>
      </c>
    </row>
    <row r="16" spans="1:25" ht="12">
      <c r="A16" s="37">
        <v>52009</v>
      </c>
      <c r="B16" s="37" t="s">
        <v>220</v>
      </c>
      <c r="C16" s="38">
        <v>7112</v>
      </c>
      <c r="D16" s="38">
        <v>45</v>
      </c>
      <c r="E16" s="38">
        <v>111</v>
      </c>
      <c r="F16" s="38">
        <f t="shared" si="2"/>
        <v>-66</v>
      </c>
      <c r="G16" s="38">
        <v>71</v>
      </c>
      <c r="H16" s="38">
        <v>215</v>
      </c>
      <c r="I16" s="37">
        <v>11</v>
      </c>
      <c r="J16" s="38">
        <f t="shared" si="0"/>
        <v>297</v>
      </c>
      <c r="K16" s="38">
        <v>51</v>
      </c>
      <c r="L16" s="38">
        <v>234</v>
      </c>
      <c r="M16" s="38">
        <v>33</v>
      </c>
      <c r="N16" s="38">
        <f t="shared" si="1"/>
        <v>318</v>
      </c>
      <c r="O16" s="38">
        <f t="shared" si="3"/>
        <v>-21</v>
      </c>
      <c r="P16" s="38">
        <f t="shared" si="4"/>
        <v>-87</v>
      </c>
      <c r="Q16" s="38">
        <f t="shared" si="5"/>
        <v>7025</v>
      </c>
      <c r="R16" s="42">
        <f t="shared" si="6"/>
        <v>6.366272900898352</v>
      </c>
      <c r="S16" s="42">
        <f t="shared" si="7"/>
        <v>15.703473155549267</v>
      </c>
      <c r="T16" s="42">
        <f t="shared" si="8"/>
        <v>-2.9709273537525642</v>
      </c>
      <c r="U16" s="42">
        <f t="shared" si="9"/>
        <v>-2.6879818914904154</v>
      </c>
      <c r="V16" s="42">
        <f t="shared" si="10"/>
        <v>2.82945462262149</v>
      </c>
      <c r="W16" s="42">
        <f t="shared" si="11"/>
        <v>-3.112400084883639</v>
      </c>
      <c r="X16" s="42">
        <f t="shared" si="12"/>
        <v>-9.337200254650915</v>
      </c>
      <c r="Y16" s="42">
        <f t="shared" si="13"/>
        <v>-12.308127608403481</v>
      </c>
    </row>
    <row r="17" spans="1:25" ht="12">
      <c r="A17" s="37">
        <v>52010</v>
      </c>
      <c r="B17" s="37" t="s">
        <v>221</v>
      </c>
      <c r="C17" s="38">
        <v>1865</v>
      </c>
      <c r="D17" s="38">
        <v>17</v>
      </c>
      <c r="E17" s="38">
        <v>37</v>
      </c>
      <c r="F17" s="38">
        <f t="shared" si="2"/>
        <v>-20</v>
      </c>
      <c r="G17" s="38">
        <v>22</v>
      </c>
      <c r="H17" s="38">
        <v>52</v>
      </c>
      <c r="I17" s="37">
        <v>2</v>
      </c>
      <c r="J17" s="38">
        <f t="shared" si="0"/>
        <v>76</v>
      </c>
      <c r="K17" s="38">
        <v>4</v>
      </c>
      <c r="L17" s="38">
        <v>53</v>
      </c>
      <c r="M17" s="38">
        <v>19</v>
      </c>
      <c r="N17" s="38">
        <f t="shared" si="1"/>
        <v>76</v>
      </c>
      <c r="O17" s="38">
        <f t="shared" si="3"/>
        <v>0</v>
      </c>
      <c r="P17" s="38">
        <f t="shared" si="4"/>
        <v>-20</v>
      </c>
      <c r="Q17" s="38">
        <f t="shared" si="5"/>
        <v>1845</v>
      </c>
      <c r="R17" s="42">
        <f t="shared" si="6"/>
        <v>9.164420485175201</v>
      </c>
      <c r="S17" s="42">
        <f t="shared" si="7"/>
        <v>19.946091644204852</v>
      </c>
      <c r="T17" s="42">
        <f t="shared" si="8"/>
        <v>0</v>
      </c>
      <c r="U17" s="42">
        <f t="shared" si="9"/>
        <v>-0.5390835579514826</v>
      </c>
      <c r="V17" s="42">
        <f t="shared" si="10"/>
        <v>9.703504043126685</v>
      </c>
      <c r="W17" s="42">
        <f t="shared" si="11"/>
        <v>-9.164420485175201</v>
      </c>
      <c r="X17" s="42">
        <f t="shared" si="12"/>
        <v>-10.781671159029651</v>
      </c>
      <c r="Y17" s="42">
        <f t="shared" si="13"/>
        <v>-10.781671159029651</v>
      </c>
    </row>
    <row r="18" spans="1:25" ht="12">
      <c r="A18" s="37">
        <v>52011</v>
      </c>
      <c r="B18" s="37" t="s">
        <v>222</v>
      </c>
      <c r="C18" s="38">
        <v>8380</v>
      </c>
      <c r="D18" s="38">
        <v>47</v>
      </c>
      <c r="E18" s="38">
        <v>126</v>
      </c>
      <c r="F18" s="38">
        <f t="shared" si="2"/>
        <v>-79</v>
      </c>
      <c r="G18" s="38">
        <v>97</v>
      </c>
      <c r="H18" s="38">
        <v>207</v>
      </c>
      <c r="I18" s="37">
        <v>9</v>
      </c>
      <c r="J18" s="38">
        <f t="shared" si="0"/>
        <v>313</v>
      </c>
      <c r="K18" s="38">
        <v>11</v>
      </c>
      <c r="L18" s="38">
        <v>217</v>
      </c>
      <c r="M18" s="38">
        <v>72</v>
      </c>
      <c r="N18" s="38">
        <f t="shared" si="1"/>
        <v>300</v>
      </c>
      <c r="O18" s="38">
        <f t="shared" si="3"/>
        <v>13</v>
      </c>
      <c r="P18" s="38">
        <f t="shared" si="4"/>
        <v>-66</v>
      </c>
      <c r="Q18" s="38">
        <f t="shared" si="5"/>
        <v>8314</v>
      </c>
      <c r="R18" s="42">
        <f t="shared" si="6"/>
        <v>5.630765544507009</v>
      </c>
      <c r="S18" s="42">
        <f t="shared" si="7"/>
        <v>15.095243800167726</v>
      </c>
      <c r="T18" s="42">
        <f t="shared" si="8"/>
        <v>1.557445788906194</v>
      </c>
      <c r="U18" s="42">
        <f t="shared" si="9"/>
        <v>-1.1980352222355337</v>
      </c>
      <c r="V18" s="42">
        <f t="shared" si="10"/>
        <v>10.30310291122559</v>
      </c>
      <c r="W18" s="42">
        <f t="shared" si="11"/>
        <v>-7.547621900083863</v>
      </c>
      <c r="X18" s="42">
        <f t="shared" si="12"/>
        <v>-9.464478255660717</v>
      </c>
      <c r="Y18" s="42">
        <f t="shared" si="13"/>
        <v>-7.907032466754522</v>
      </c>
    </row>
    <row r="19" spans="1:25" ht="12">
      <c r="A19" s="37">
        <v>52012</v>
      </c>
      <c r="B19" s="37" t="s">
        <v>296</v>
      </c>
      <c r="C19" s="38">
        <v>21744</v>
      </c>
      <c r="D19" s="38">
        <v>154</v>
      </c>
      <c r="E19" s="38">
        <v>223</v>
      </c>
      <c r="F19" s="38">
        <f t="shared" si="2"/>
        <v>-69</v>
      </c>
      <c r="G19" s="38">
        <v>190</v>
      </c>
      <c r="H19" s="38">
        <v>646</v>
      </c>
      <c r="I19" s="37">
        <v>21</v>
      </c>
      <c r="J19" s="38">
        <f t="shared" si="0"/>
        <v>857</v>
      </c>
      <c r="K19" s="38">
        <v>76</v>
      </c>
      <c r="L19" s="38">
        <v>591</v>
      </c>
      <c r="M19" s="38">
        <v>32</v>
      </c>
      <c r="N19" s="38">
        <f t="shared" si="1"/>
        <v>699</v>
      </c>
      <c r="O19" s="38">
        <f t="shared" si="3"/>
        <v>158</v>
      </c>
      <c r="P19" s="38">
        <f t="shared" si="4"/>
        <v>89</v>
      </c>
      <c r="Q19" s="38">
        <f t="shared" si="5"/>
        <v>21833</v>
      </c>
      <c r="R19" s="42">
        <f t="shared" si="6"/>
        <v>7.067948688528353</v>
      </c>
      <c r="S19" s="42">
        <f t="shared" si="7"/>
        <v>10.234756867154692</v>
      </c>
      <c r="T19" s="42">
        <f t="shared" si="8"/>
        <v>7.2515317713472704</v>
      </c>
      <c r="U19" s="42">
        <f t="shared" si="9"/>
        <v>2.524267388760126</v>
      </c>
      <c r="V19" s="42">
        <f t="shared" si="10"/>
        <v>5.232117860339169</v>
      </c>
      <c r="W19" s="42">
        <f t="shared" si="11"/>
        <v>-0.504853477752025</v>
      </c>
      <c r="X19" s="42">
        <f t="shared" si="12"/>
        <v>-3.1668081786263396</v>
      </c>
      <c r="Y19" s="42">
        <f t="shared" si="13"/>
        <v>4.08472359272093</v>
      </c>
    </row>
    <row r="20" spans="1:25" ht="12">
      <c r="A20" s="37">
        <v>52013</v>
      </c>
      <c r="B20" s="37" t="s">
        <v>223</v>
      </c>
      <c r="C20" s="38">
        <v>2701</v>
      </c>
      <c r="D20" s="38">
        <v>20</v>
      </c>
      <c r="E20" s="38">
        <v>35</v>
      </c>
      <c r="F20" s="38">
        <f t="shared" si="2"/>
        <v>-15</v>
      </c>
      <c r="G20" s="38">
        <v>30</v>
      </c>
      <c r="H20" s="38">
        <v>90</v>
      </c>
      <c r="I20" s="37">
        <v>3</v>
      </c>
      <c r="J20" s="38">
        <f t="shared" si="0"/>
        <v>123</v>
      </c>
      <c r="K20" s="38">
        <v>26</v>
      </c>
      <c r="L20" s="38">
        <v>115</v>
      </c>
      <c r="M20" s="38">
        <v>33</v>
      </c>
      <c r="N20" s="38">
        <f t="shared" si="1"/>
        <v>174</v>
      </c>
      <c r="O20" s="38">
        <f t="shared" si="3"/>
        <v>-51</v>
      </c>
      <c r="P20" s="38">
        <f t="shared" si="4"/>
        <v>-66</v>
      </c>
      <c r="Q20" s="38">
        <f t="shared" si="5"/>
        <v>2635</v>
      </c>
      <c r="R20" s="42">
        <f t="shared" si="6"/>
        <v>7.496251874062969</v>
      </c>
      <c r="S20" s="42">
        <f t="shared" si="7"/>
        <v>13.118440779610195</v>
      </c>
      <c r="T20" s="42">
        <f t="shared" si="8"/>
        <v>-19.11544227886057</v>
      </c>
      <c r="U20" s="42">
        <f t="shared" si="9"/>
        <v>-9.370314842578711</v>
      </c>
      <c r="V20" s="42">
        <f t="shared" si="10"/>
        <v>1.4992503748125936</v>
      </c>
      <c r="W20" s="42">
        <f t="shared" si="11"/>
        <v>-11.244377811094454</v>
      </c>
      <c r="X20" s="42">
        <f t="shared" si="12"/>
        <v>-5.622188905547227</v>
      </c>
      <c r="Y20" s="42">
        <f t="shared" si="13"/>
        <v>-24.737631184407796</v>
      </c>
    </row>
    <row r="21" spans="1:25" ht="12">
      <c r="A21" s="37">
        <v>52015</v>
      </c>
      <c r="B21" s="37" t="s">
        <v>225</v>
      </c>
      <c r="C21" s="38">
        <v>13785</v>
      </c>
      <c r="D21" s="38">
        <v>60</v>
      </c>
      <c r="E21" s="38">
        <v>213</v>
      </c>
      <c r="F21" s="38">
        <f t="shared" si="2"/>
        <v>-153</v>
      </c>
      <c r="G21" s="38">
        <v>105</v>
      </c>
      <c r="H21" s="38">
        <v>260</v>
      </c>
      <c r="I21" s="37">
        <v>7</v>
      </c>
      <c r="J21" s="38">
        <f t="shared" si="0"/>
        <v>372</v>
      </c>
      <c r="K21" s="38">
        <v>29</v>
      </c>
      <c r="L21" s="38">
        <v>243</v>
      </c>
      <c r="M21" s="38">
        <v>41</v>
      </c>
      <c r="N21" s="38">
        <f t="shared" si="1"/>
        <v>313</v>
      </c>
      <c r="O21" s="38">
        <f t="shared" si="3"/>
        <v>59</v>
      </c>
      <c r="P21" s="38">
        <f t="shared" si="4"/>
        <v>-94</v>
      </c>
      <c r="Q21" s="38">
        <f t="shared" si="5"/>
        <v>13691</v>
      </c>
      <c r="R21" s="42">
        <f t="shared" si="6"/>
        <v>4.367447954578541</v>
      </c>
      <c r="S21" s="42">
        <f t="shared" si="7"/>
        <v>15.504440238753821</v>
      </c>
      <c r="T21" s="42">
        <f t="shared" si="8"/>
        <v>4.294657155335566</v>
      </c>
      <c r="U21" s="42">
        <f t="shared" si="9"/>
        <v>1.2374435871305867</v>
      </c>
      <c r="V21" s="42">
        <f t="shared" si="10"/>
        <v>5.532100742466152</v>
      </c>
      <c r="W21" s="42">
        <f t="shared" si="11"/>
        <v>-2.4748871742611733</v>
      </c>
      <c r="X21" s="42">
        <f t="shared" si="12"/>
        <v>-11.13699228417528</v>
      </c>
      <c r="Y21" s="42">
        <f t="shared" si="13"/>
        <v>-6.842335128839714</v>
      </c>
    </row>
    <row r="22" spans="1:25" ht="12">
      <c r="A22" s="37">
        <v>52016</v>
      </c>
      <c r="B22" s="37" t="s">
        <v>226</v>
      </c>
      <c r="C22" s="38">
        <v>10035</v>
      </c>
      <c r="D22" s="38">
        <v>87</v>
      </c>
      <c r="E22" s="38">
        <v>93</v>
      </c>
      <c r="F22" s="38">
        <f t="shared" si="2"/>
        <v>-6</v>
      </c>
      <c r="G22" s="38">
        <v>101</v>
      </c>
      <c r="H22" s="38">
        <v>438</v>
      </c>
      <c r="I22" s="37">
        <v>6</v>
      </c>
      <c r="J22" s="38">
        <f t="shared" si="0"/>
        <v>545</v>
      </c>
      <c r="K22" s="38">
        <v>35</v>
      </c>
      <c r="L22" s="38">
        <v>468</v>
      </c>
      <c r="M22" s="38">
        <v>24</v>
      </c>
      <c r="N22" s="38">
        <f t="shared" si="1"/>
        <v>527</v>
      </c>
      <c r="O22" s="38">
        <f t="shared" si="3"/>
        <v>18</v>
      </c>
      <c r="P22" s="38">
        <f t="shared" si="4"/>
        <v>12</v>
      </c>
      <c r="Q22" s="38">
        <f t="shared" si="5"/>
        <v>10047</v>
      </c>
      <c r="R22" s="42">
        <f t="shared" si="6"/>
        <v>8.664475649835675</v>
      </c>
      <c r="S22" s="42">
        <f t="shared" si="7"/>
        <v>9.262025694651927</v>
      </c>
      <c r="T22" s="42">
        <f t="shared" si="8"/>
        <v>1.79265013444876</v>
      </c>
      <c r="U22" s="42">
        <f t="shared" si="9"/>
        <v>-2.987750224081267</v>
      </c>
      <c r="V22" s="42">
        <f t="shared" si="10"/>
        <v>6.573050492978787</v>
      </c>
      <c r="W22" s="42">
        <f t="shared" si="11"/>
        <v>-1.79265013444876</v>
      </c>
      <c r="X22" s="42">
        <f t="shared" si="12"/>
        <v>-0.5975500448162533</v>
      </c>
      <c r="Y22" s="42">
        <f t="shared" si="13"/>
        <v>1.1951000896325066</v>
      </c>
    </row>
    <row r="23" spans="1:25" ht="12">
      <c r="A23" s="37">
        <v>52017</v>
      </c>
      <c r="B23" s="37" t="s">
        <v>227</v>
      </c>
      <c r="C23" s="38">
        <v>9075</v>
      </c>
      <c r="D23" s="38">
        <v>75</v>
      </c>
      <c r="E23" s="38">
        <v>94</v>
      </c>
      <c r="F23" s="38">
        <f t="shared" si="2"/>
        <v>-19</v>
      </c>
      <c r="G23" s="38">
        <v>89</v>
      </c>
      <c r="H23" s="38">
        <v>310</v>
      </c>
      <c r="I23" s="37">
        <v>2</v>
      </c>
      <c r="J23" s="38">
        <f t="shared" si="0"/>
        <v>401</v>
      </c>
      <c r="K23" s="38">
        <v>24</v>
      </c>
      <c r="L23" s="38">
        <v>336</v>
      </c>
      <c r="M23" s="38">
        <v>30</v>
      </c>
      <c r="N23" s="38">
        <f t="shared" si="1"/>
        <v>390</v>
      </c>
      <c r="O23" s="38">
        <f t="shared" si="3"/>
        <v>11</v>
      </c>
      <c r="P23" s="38">
        <f t="shared" si="4"/>
        <v>-8</v>
      </c>
      <c r="Q23" s="38">
        <f t="shared" si="5"/>
        <v>9067</v>
      </c>
      <c r="R23" s="42">
        <f t="shared" si="6"/>
        <v>8.268107154668725</v>
      </c>
      <c r="S23" s="42">
        <f t="shared" si="7"/>
        <v>10.362694300518134</v>
      </c>
      <c r="T23" s="42">
        <f t="shared" si="8"/>
        <v>1.2126557160180798</v>
      </c>
      <c r="U23" s="42">
        <f t="shared" si="9"/>
        <v>-2.8662771469518242</v>
      </c>
      <c r="V23" s="42">
        <f t="shared" si="10"/>
        <v>7.165692867379561</v>
      </c>
      <c r="W23" s="42">
        <f t="shared" si="11"/>
        <v>-3.086760004409657</v>
      </c>
      <c r="X23" s="42">
        <f t="shared" si="12"/>
        <v>-2.0945871458494105</v>
      </c>
      <c r="Y23" s="42">
        <f t="shared" si="13"/>
        <v>-0.8819314298313307</v>
      </c>
    </row>
    <row r="24" spans="1:25" ht="12">
      <c r="A24" s="37">
        <v>52018</v>
      </c>
      <c r="B24" s="37" t="s">
        <v>228</v>
      </c>
      <c r="C24" s="38">
        <v>1542</v>
      </c>
      <c r="D24" s="38">
        <v>7</v>
      </c>
      <c r="E24" s="38">
        <v>23</v>
      </c>
      <c r="F24" s="38">
        <f t="shared" si="2"/>
        <v>-16</v>
      </c>
      <c r="G24" s="38">
        <v>23</v>
      </c>
      <c r="H24" s="38">
        <v>46</v>
      </c>
      <c r="I24" s="37">
        <v>6</v>
      </c>
      <c r="J24" s="38">
        <f t="shared" si="0"/>
        <v>75</v>
      </c>
      <c r="K24" s="38">
        <v>6</v>
      </c>
      <c r="L24" s="38">
        <v>53</v>
      </c>
      <c r="M24" s="38">
        <v>17</v>
      </c>
      <c r="N24" s="38">
        <f t="shared" si="1"/>
        <v>76</v>
      </c>
      <c r="O24" s="38">
        <f t="shared" si="3"/>
        <v>-1</v>
      </c>
      <c r="P24" s="38">
        <f t="shared" si="4"/>
        <v>-17</v>
      </c>
      <c r="Q24" s="38">
        <f t="shared" si="5"/>
        <v>1525</v>
      </c>
      <c r="R24" s="42">
        <f t="shared" si="6"/>
        <v>4.564721225953701</v>
      </c>
      <c r="S24" s="42">
        <f t="shared" si="7"/>
        <v>14.998369742419303</v>
      </c>
      <c r="T24" s="42">
        <f t="shared" si="8"/>
        <v>-0.6521030322791</v>
      </c>
      <c r="U24" s="42">
        <f t="shared" si="9"/>
        <v>-4.564721225953701</v>
      </c>
      <c r="V24" s="42">
        <f t="shared" si="10"/>
        <v>11.085751548744701</v>
      </c>
      <c r="W24" s="42">
        <f t="shared" si="11"/>
        <v>-7.173133355070101</v>
      </c>
      <c r="X24" s="42">
        <f t="shared" si="12"/>
        <v>-10.4336485164656</v>
      </c>
      <c r="Y24" s="42">
        <f t="shared" si="13"/>
        <v>-11.085751548744701</v>
      </c>
    </row>
    <row r="25" spans="1:25" ht="12">
      <c r="A25" s="37">
        <v>52019</v>
      </c>
      <c r="B25" s="37" t="s">
        <v>229</v>
      </c>
      <c r="C25" s="38">
        <v>2409</v>
      </c>
      <c r="D25" s="38">
        <v>17</v>
      </c>
      <c r="E25" s="38">
        <v>31</v>
      </c>
      <c r="F25" s="38">
        <f t="shared" si="2"/>
        <v>-14</v>
      </c>
      <c r="G25" s="38">
        <v>20</v>
      </c>
      <c r="H25" s="38">
        <v>111</v>
      </c>
      <c r="I25" s="37">
        <v>2</v>
      </c>
      <c r="J25" s="38">
        <f t="shared" si="0"/>
        <v>133</v>
      </c>
      <c r="K25" s="38">
        <v>15</v>
      </c>
      <c r="L25" s="38">
        <v>103</v>
      </c>
      <c r="M25" s="38">
        <v>17</v>
      </c>
      <c r="N25" s="38">
        <f t="shared" si="1"/>
        <v>135</v>
      </c>
      <c r="O25" s="38">
        <f t="shared" si="3"/>
        <v>-2</v>
      </c>
      <c r="P25" s="38">
        <f t="shared" si="4"/>
        <v>-16</v>
      </c>
      <c r="Q25" s="38">
        <f t="shared" si="5"/>
        <v>2393</v>
      </c>
      <c r="R25" s="42">
        <f t="shared" si="6"/>
        <v>7.0803831736776335</v>
      </c>
      <c r="S25" s="42">
        <f t="shared" si="7"/>
        <v>12.911286963765098</v>
      </c>
      <c r="T25" s="42">
        <f t="shared" si="8"/>
        <v>-0.8329862557267805</v>
      </c>
      <c r="U25" s="42">
        <f t="shared" si="9"/>
        <v>3.331945022907122</v>
      </c>
      <c r="V25" s="42">
        <f t="shared" si="10"/>
        <v>2.0824656393169514</v>
      </c>
      <c r="W25" s="42">
        <f t="shared" si="11"/>
        <v>-6.247396917950854</v>
      </c>
      <c r="X25" s="42">
        <f t="shared" si="12"/>
        <v>-5.830903790087463</v>
      </c>
      <c r="Y25" s="42">
        <f t="shared" si="13"/>
        <v>-6.663890045814244</v>
      </c>
    </row>
    <row r="26" spans="1:25" ht="12">
      <c r="A26" s="37">
        <v>52020</v>
      </c>
      <c r="B26" s="37" t="s">
        <v>230</v>
      </c>
      <c r="C26" s="38">
        <v>4103</v>
      </c>
      <c r="D26" s="38">
        <v>25</v>
      </c>
      <c r="E26" s="38">
        <v>63</v>
      </c>
      <c r="F26" s="38">
        <f t="shared" si="2"/>
        <v>-38</v>
      </c>
      <c r="G26" s="38">
        <v>38</v>
      </c>
      <c r="H26" s="38">
        <v>103</v>
      </c>
      <c r="I26" s="37">
        <v>5</v>
      </c>
      <c r="J26" s="38">
        <f t="shared" si="0"/>
        <v>146</v>
      </c>
      <c r="K26" s="38">
        <v>6</v>
      </c>
      <c r="L26" s="38">
        <v>114</v>
      </c>
      <c r="M26" s="38">
        <v>27</v>
      </c>
      <c r="N26" s="38">
        <f t="shared" si="1"/>
        <v>147</v>
      </c>
      <c r="O26" s="38">
        <f t="shared" si="3"/>
        <v>-1</v>
      </c>
      <c r="P26" s="38">
        <f t="shared" si="4"/>
        <v>-39</v>
      </c>
      <c r="Q26" s="38">
        <f t="shared" si="5"/>
        <v>4064</v>
      </c>
      <c r="R26" s="42">
        <f t="shared" si="6"/>
        <v>6.122199093914534</v>
      </c>
      <c r="S26" s="42">
        <f t="shared" si="7"/>
        <v>15.427941716664625</v>
      </c>
      <c r="T26" s="42">
        <f t="shared" si="8"/>
        <v>-0.24488796375658137</v>
      </c>
      <c r="U26" s="42">
        <f t="shared" si="9"/>
        <v>-2.6937676013223952</v>
      </c>
      <c r="V26" s="42">
        <f t="shared" si="10"/>
        <v>7.836414840210604</v>
      </c>
      <c r="W26" s="42">
        <f t="shared" si="11"/>
        <v>-5.3875352026447905</v>
      </c>
      <c r="X26" s="42">
        <f t="shared" si="12"/>
        <v>-9.305742622750092</v>
      </c>
      <c r="Y26" s="42">
        <f t="shared" si="13"/>
        <v>-9.550630586506674</v>
      </c>
    </row>
    <row r="27" spans="1:25" ht="12">
      <c r="A27" s="37">
        <v>52021</v>
      </c>
      <c r="B27" s="37" t="s">
        <v>231</v>
      </c>
      <c r="C27" s="38">
        <v>2077</v>
      </c>
      <c r="D27" s="38">
        <v>12</v>
      </c>
      <c r="E27" s="38">
        <v>21</v>
      </c>
      <c r="F27" s="38">
        <f t="shared" si="2"/>
        <v>-9</v>
      </c>
      <c r="G27" s="38">
        <v>11</v>
      </c>
      <c r="H27" s="38">
        <v>41</v>
      </c>
      <c r="I27" s="37">
        <v>2</v>
      </c>
      <c r="J27" s="38">
        <f t="shared" si="0"/>
        <v>54</v>
      </c>
      <c r="K27" s="38">
        <v>17</v>
      </c>
      <c r="L27" s="38">
        <v>43</v>
      </c>
      <c r="M27" s="38">
        <v>4</v>
      </c>
      <c r="N27" s="38">
        <f t="shared" si="1"/>
        <v>64</v>
      </c>
      <c r="O27" s="38">
        <f t="shared" si="3"/>
        <v>-10</v>
      </c>
      <c r="P27" s="38">
        <f t="shared" si="4"/>
        <v>-19</v>
      </c>
      <c r="Q27" s="38">
        <f t="shared" si="5"/>
        <v>2058</v>
      </c>
      <c r="R27" s="42">
        <f t="shared" si="6"/>
        <v>5.804111245465538</v>
      </c>
      <c r="S27" s="42">
        <f t="shared" si="7"/>
        <v>10.157194679564693</v>
      </c>
      <c r="T27" s="42">
        <f t="shared" si="8"/>
        <v>-4.836759371221281</v>
      </c>
      <c r="U27" s="42">
        <f t="shared" si="9"/>
        <v>-0.9673518742442564</v>
      </c>
      <c r="V27" s="42">
        <f t="shared" si="10"/>
        <v>-2.902055622732769</v>
      </c>
      <c r="W27" s="42">
        <f t="shared" si="11"/>
        <v>-0.9673518742442564</v>
      </c>
      <c r="X27" s="42">
        <f t="shared" si="12"/>
        <v>-4.353083434099154</v>
      </c>
      <c r="Y27" s="42">
        <f t="shared" si="13"/>
        <v>-9.189842805320435</v>
      </c>
    </row>
    <row r="28" spans="1:25" ht="12">
      <c r="A28" s="37">
        <v>52022</v>
      </c>
      <c r="B28" s="37" t="s">
        <v>232</v>
      </c>
      <c r="C28" s="38">
        <v>28965</v>
      </c>
      <c r="D28" s="38">
        <v>216</v>
      </c>
      <c r="E28" s="38">
        <v>331</v>
      </c>
      <c r="F28" s="38">
        <f t="shared" si="2"/>
        <v>-115</v>
      </c>
      <c r="G28" s="38">
        <v>215</v>
      </c>
      <c r="H28" s="38">
        <v>661</v>
      </c>
      <c r="I28" s="37">
        <v>47</v>
      </c>
      <c r="J28" s="38">
        <f t="shared" si="0"/>
        <v>923</v>
      </c>
      <c r="K28" s="38">
        <v>102</v>
      </c>
      <c r="L28" s="38">
        <v>651</v>
      </c>
      <c r="M28" s="38">
        <v>61</v>
      </c>
      <c r="N28" s="38">
        <f t="shared" si="1"/>
        <v>814</v>
      </c>
      <c r="O28" s="38">
        <f t="shared" si="3"/>
        <v>109</v>
      </c>
      <c r="P28" s="38">
        <f t="shared" si="4"/>
        <v>-6</v>
      </c>
      <c r="Q28" s="38">
        <f t="shared" si="5"/>
        <v>28959</v>
      </c>
      <c r="R28" s="42">
        <f t="shared" si="6"/>
        <v>7.458048477315103</v>
      </c>
      <c r="S28" s="42">
        <f t="shared" si="7"/>
        <v>11.428768731441199</v>
      </c>
      <c r="T28" s="42">
        <f t="shared" si="8"/>
        <v>3.763552240867343</v>
      </c>
      <c r="U28" s="42">
        <f t="shared" si="9"/>
        <v>0.3452800220979214</v>
      </c>
      <c r="V28" s="42">
        <f t="shared" si="10"/>
        <v>3.901664249706512</v>
      </c>
      <c r="W28" s="42">
        <f t="shared" si="11"/>
        <v>-0.48339203093709</v>
      </c>
      <c r="X28" s="42">
        <f t="shared" si="12"/>
        <v>-3.9707202541260966</v>
      </c>
      <c r="Y28" s="42">
        <f t="shared" si="13"/>
        <v>-0.20716801325875286</v>
      </c>
    </row>
    <row r="29" spans="1:25" ht="12">
      <c r="A29" s="37">
        <v>52023</v>
      </c>
      <c r="B29" s="37" t="s">
        <v>233</v>
      </c>
      <c r="C29" s="38">
        <v>1546</v>
      </c>
      <c r="D29" s="38">
        <v>10</v>
      </c>
      <c r="E29" s="38">
        <v>26</v>
      </c>
      <c r="F29" s="38">
        <f t="shared" si="2"/>
        <v>-16</v>
      </c>
      <c r="G29" s="38">
        <v>18</v>
      </c>
      <c r="H29" s="38">
        <v>39</v>
      </c>
      <c r="I29" s="37">
        <v>1</v>
      </c>
      <c r="J29" s="38">
        <f t="shared" si="0"/>
        <v>58</v>
      </c>
      <c r="K29" s="38">
        <v>16</v>
      </c>
      <c r="L29" s="38">
        <v>52</v>
      </c>
      <c r="M29" s="38">
        <v>2</v>
      </c>
      <c r="N29" s="38">
        <f t="shared" si="1"/>
        <v>70</v>
      </c>
      <c r="O29" s="38">
        <f t="shared" si="3"/>
        <v>-12</v>
      </c>
      <c r="P29" s="38">
        <f t="shared" si="4"/>
        <v>-28</v>
      </c>
      <c r="Q29" s="38">
        <f t="shared" si="5"/>
        <v>1518</v>
      </c>
      <c r="R29" s="42">
        <f t="shared" si="6"/>
        <v>6.5274151436031325</v>
      </c>
      <c r="S29" s="42">
        <f t="shared" si="7"/>
        <v>16.971279373368148</v>
      </c>
      <c r="T29" s="42">
        <f t="shared" si="8"/>
        <v>-7.832898172323759</v>
      </c>
      <c r="U29" s="42">
        <f t="shared" si="9"/>
        <v>-8.485639686684074</v>
      </c>
      <c r="V29" s="42">
        <f t="shared" si="10"/>
        <v>1.3054830287206267</v>
      </c>
      <c r="W29" s="42">
        <f t="shared" si="11"/>
        <v>-0.6527415143603134</v>
      </c>
      <c r="X29" s="42">
        <f t="shared" si="12"/>
        <v>-10.443864229765014</v>
      </c>
      <c r="Y29" s="42">
        <f t="shared" si="13"/>
        <v>-18.276762402088774</v>
      </c>
    </row>
    <row r="30" spans="1:25" ht="12">
      <c r="A30" s="37">
        <v>52024</v>
      </c>
      <c r="B30" s="37" t="s">
        <v>234</v>
      </c>
      <c r="C30" s="38">
        <v>1070</v>
      </c>
      <c r="D30" s="38">
        <v>3</v>
      </c>
      <c r="E30" s="38">
        <v>9</v>
      </c>
      <c r="F30" s="38">
        <f t="shared" si="2"/>
        <v>-6</v>
      </c>
      <c r="G30" s="38">
        <v>5</v>
      </c>
      <c r="H30" s="38">
        <v>33</v>
      </c>
      <c r="I30" s="37">
        <v>3</v>
      </c>
      <c r="J30" s="38">
        <f t="shared" si="0"/>
        <v>41</v>
      </c>
      <c r="K30" s="38">
        <v>0</v>
      </c>
      <c r="L30" s="38">
        <v>29</v>
      </c>
      <c r="M30" s="38">
        <v>3</v>
      </c>
      <c r="N30" s="38">
        <f t="shared" si="1"/>
        <v>32</v>
      </c>
      <c r="O30" s="38">
        <f t="shared" si="3"/>
        <v>9</v>
      </c>
      <c r="P30" s="38">
        <f t="shared" si="4"/>
        <v>3</v>
      </c>
      <c r="Q30" s="38">
        <f t="shared" si="5"/>
        <v>1073</v>
      </c>
      <c r="R30" s="42">
        <f t="shared" si="6"/>
        <v>2.7998133457769483</v>
      </c>
      <c r="S30" s="42">
        <f t="shared" si="7"/>
        <v>8.399440037330844</v>
      </c>
      <c r="T30" s="42">
        <f t="shared" si="8"/>
        <v>8.399440037330844</v>
      </c>
      <c r="U30" s="42">
        <f t="shared" si="9"/>
        <v>3.733084461035931</v>
      </c>
      <c r="V30" s="42">
        <f t="shared" si="10"/>
        <v>4.666355576294913</v>
      </c>
      <c r="W30" s="42">
        <f t="shared" si="11"/>
        <v>0</v>
      </c>
      <c r="X30" s="42">
        <f t="shared" si="12"/>
        <v>-5.599626691553897</v>
      </c>
      <c r="Y30" s="42">
        <f t="shared" si="13"/>
        <v>2.7998133457769483</v>
      </c>
    </row>
    <row r="31" spans="1:25" ht="12">
      <c r="A31" s="37">
        <v>52025</v>
      </c>
      <c r="B31" s="37" t="s">
        <v>235</v>
      </c>
      <c r="C31" s="38">
        <v>919</v>
      </c>
      <c r="D31" s="38">
        <v>6</v>
      </c>
      <c r="E31" s="38">
        <v>7</v>
      </c>
      <c r="F31" s="38">
        <f t="shared" si="2"/>
        <v>-1</v>
      </c>
      <c r="G31" s="38">
        <v>13</v>
      </c>
      <c r="H31" s="38">
        <v>24</v>
      </c>
      <c r="I31" s="37">
        <v>1</v>
      </c>
      <c r="J31" s="38">
        <f t="shared" si="0"/>
        <v>38</v>
      </c>
      <c r="K31" s="38">
        <v>1</v>
      </c>
      <c r="L31" s="38">
        <v>31</v>
      </c>
      <c r="M31" s="38">
        <v>10</v>
      </c>
      <c r="N31" s="38">
        <f t="shared" si="1"/>
        <v>42</v>
      </c>
      <c r="O31" s="38">
        <f t="shared" si="3"/>
        <v>-4</v>
      </c>
      <c r="P31" s="38">
        <f t="shared" si="4"/>
        <v>-5</v>
      </c>
      <c r="Q31" s="38">
        <f t="shared" si="5"/>
        <v>914</v>
      </c>
      <c r="R31" s="42">
        <f t="shared" si="6"/>
        <v>6.546644844517186</v>
      </c>
      <c r="S31" s="42">
        <f t="shared" si="7"/>
        <v>7.637752318603383</v>
      </c>
      <c r="T31" s="42">
        <f t="shared" si="8"/>
        <v>-4.36442989634479</v>
      </c>
      <c r="U31" s="42">
        <f t="shared" si="9"/>
        <v>-7.637752318603383</v>
      </c>
      <c r="V31" s="42">
        <f t="shared" si="10"/>
        <v>13.093289689034371</v>
      </c>
      <c r="W31" s="42">
        <f t="shared" si="11"/>
        <v>-9.819967266775777</v>
      </c>
      <c r="X31" s="42">
        <f t="shared" si="12"/>
        <v>-1.0911074740861975</v>
      </c>
      <c r="Y31" s="42">
        <f t="shared" si="13"/>
        <v>-5.455537370430988</v>
      </c>
    </row>
    <row r="32" spans="1:25" ht="12">
      <c r="A32" s="37">
        <v>52026</v>
      </c>
      <c r="B32" s="37" t="s">
        <v>236</v>
      </c>
      <c r="C32" s="38">
        <v>5355</v>
      </c>
      <c r="D32" s="38">
        <v>34</v>
      </c>
      <c r="E32" s="38">
        <v>71</v>
      </c>
      <c r="F32" s="38">
        <f t="shared" si="2"/>
        <v>-37</v>
      </c>
      <c r="G32" s="38">
        <v>117</v>
      </c>
      <c r="H32" s="38">
        <v>152</v>
      </c>
      <c r="I32" s="37">
        <v>0</v>
      </c>
      <c r="J32" s="38">
        <f t="shared" si="0"/>
        <v>269</v>
      </c>
      <c r="K32" s="38">
        <v>78</v>
      </c>
      <c r="L32" s="38">
        <v>171</v>
      </c>
      <c r="M32" s="38">
        <v>6</v>
      </c>
      <c r="N32" s="38">
        <f t="shared" si="1"/>
        <v>255</v>
      </c>
      <c r="O32" s="38">
        <f t="shared" si="3"/>
        <v>14</v>
      </c>
      <c r="P32" s="38">
        <f t="shared" si="4"/>
        <v>-23</v>
      </c>
      <c r="Q32" s="38">
        <f t="shared" si="5"/>
        <v>5332</v>
      </c>
      <c r="R32" s="42">
        <f t="shared" si="6"/>
        <v>6.362870777580238</v>
      </c>
      <c r="S32" s="42">
        <f t="shared" si="7"/>
        <v>13.287171329652848</v>
      </c>
      <c r="T32" s="42">
        <f t="shared" si="8"/>
        <v>2.620005614297745</v>
      </c>
      <c r="U32" s="42">
        <f t="shared" si="9"/>
        <v>-3.5557219051183684</v>
      </c>
      <c r="V32" s="42">
        <f t="shared" si="10"/>
        <v>7.298587068400861</v>
      </c>
      <c r="W32" s="42">
        <f t="shared" si="11"/>
        <v>-1.1228595489847477</v>
      </c>
      <c r="X32" s="42">
        <f t="shared" si="12"/>
        <v>-6.924300552072612</v>
      </c>
      <c r="Y32" s="42">
        <f t="shared" si="13"/>
        <v>-4.304294937774866</v>
      </c>
    </row>
    <row r="33" spans="1:25" ht="12">
      <c r="A33" s="37">
        <v>52027</v>
      </c>
      <c r="B33" s="37" t="s">
        <v>237</v>
      </c>
      <c r="C33" s="38">
        <v>1580</v>
      </c>
      <c r="D33" s="38">
        <v>10</v>
      </c>
      <c r="E33" s="38">
        <v>22</v>
      </c>
      <c r="F33" s="38">
        <f t="shared" si="2"/>
        <v>-12</v>
      </c>
      <c r="G33" s="38">
        <v>10</v>
      </c>
      <c r="H33" s="38">
        <v>45</v>
      </c>
      <c r="I33" s="37">
        <v>0</v>
      </c>
      <c r="J33" s="38">
        <f t="shared" si="0"/>
        <v>55</v>
      </c>
      <c r="K33" s="38">
        <v>11</v>
      </c>
      <c r="L33" s="38">
        <v>34</v>
      </c>
      <c r="M33" s="38">
        <v>3</v>
      </c>
      <c r="N33" s="38">
        <f t="shared" si="1"/>
        <v>48</v>
      </c>
      <c r="O33" s="38">
        <f t="shared" si="3"/>
        <v>7</v>
      </c>
      <c r="P33" s="38">
        <f t="shared" si="4"/>
        <v>-5</v>
      </c>
      <c r="Q33" s="38">
        <f t="shared" si="5"/>
        <v>1575</v>
      </c>
      <c r="R33" s="42">
        <f t="shared" si="6"/>
        <v>6.3391442155309035</v>
      </c>
      <c r="S33" s="42">
        <f t="shared" si="7"/>
        <v>13.946117274167987</v>
      </c>
      <c r="T33" s="42">
        <f t="shared" si="8"/>
        <v>4.437400950871632</v>
      </c>
      <c r="U33" s="42">
        <f t="shared" si="9"/>
        <v>6.9730586370839935</v>
      </c>
      <c r="V33" s="42">
        <f t="shared" si="10"/>
        <v>-0.6339144215530903</v>
      </c>
      <c r="W33" s="42">
        <f t="shared" si="11"/>
        <v>-1.9017432646592711</v>
      </c>
      <c r="X33" s="42">
        <f t="shared" si="12"/>
        <v>-7.6069730586370845</v>
      </c>
      <c r="Y33" s="42">
        <f t="shared" si="13"/>
        <v>-3.1695721077654517</v>
      </c>
    </row>
    <row r="34" spans="1:25" ht="12">
      <c r="A34" s="37">
        <v>52028</v>
      </c>
      <c r="B34" s="37" t="s">
        <v>238</v>
      </c>
      <c r="C34" s="38">
        <v>7775</v>
      </c>
      <c r="D34" s="38">
        <v>43</v>
      </c>
      <c r="E34" s="38">
        <v>99</v>
      </c>
      <c r="F34" s="38">
        <f t="shared" si="2"/>
        <v>-56</v>
      </c>
      <c r="G34" s="38">
        <v>55</v>
      </c>
      <c r="H34" s="38">
        <v>234</v>
      </c>
      <c r="I34" s="37">
        <v>9</v>
      </c>
      <c r="J34" s="38">
        <f t="shared" si="0"/>
        <v>298</v>
      </c>
      <c r="K34" s="38">
        <v>37</v>
      </c>
      <c r="L34" s="38">
        <v>248</v>
      </c>
      <c r="M34" s="38">
        <v>15</v>
      </c>
      <c r="N34" s="38">
        <f t="shared" si="1"/>
        <v>300</v>
      </c>
      <c r="O34" s="38">
        <f t="shared" si="3"/>
        <v>-2</v>
      </c>
      <c r="P34" s="38">
        <f t="shared" si="4"/>
        <v>-58</v>
      </c>
      <c r="Q34" s="38">
        <f t="shared" si="5"/>
        <v>7717</v>
      </c>
      <c r="R34" s="42">
        <f t="shared" si="6"/>
        <v>5.55125225923057</v>
      </c>
      <c r="S34" s="42">
        <f t="shared" si="7"/>
        <v>12.780790085205266</v>
      </c>
      <c r="T34" s="42">
        <f t="shared" si="8"/>
        <v>-0.2581977794990963</v>
      </c>
      <c r="U34" s="42">
        <f t="shared" si="9"/>
        <v>-1.8073844564936743</v>
      </c>
      <c r="V34" s="42">
        <f t="shared" si="10"/>
        <v>2.3237800154918666</v>
      </c>
      <c r="W34" s="42">
        <f t="shared" si="11"/>
        <v>-0.774593338497289</v>
      </c>
      <c r="X34" s="42">
        <f t="shared" si="12"/>
        <v>-7.229537825974697</v>
      </c>
      <c r="Y34" s="42">
        <f t="shared" si="13"/>
        <v>-7.487735605473794</v>
      </c>
    </row>
    <row r="35" spans="1:25" ht="12">
      <c r="A35" s="37">
        <v>52030</v>
      </c>
      <c r="B35" s="37" t="s">
        <v>239</v>
      </c>
      <c r="C35" s="38">
        <v>2615</v>
      </c>
      <c r="D35" s="38">
        <v>20</v>
      </c>
      <c r="E35" s="38">
        <v>23</v>
      </c>
      <c r="F35" s="38">
        <f t="shared" si="2"/>
        <v>-3</v>
      </c>
      <c r="G35" s="38">
        <v>32</v>
      </c>
      <c r="H35" s="38">
        <v>78</v>
      </c>
      <c r="I35" s="37">
        <v>6</v>
      </c>
      <c r="J35" s="38">
        <f t="shared" si="0"/>
        <v>116</v>
      </c>
      <c r="K35" s="38">
        <v>3</v>
      </c>
      <c r="L35" s="38">
        <v>60</v>
      </c>
      <c r="M35" s="38">
        <v>26</v>
      </c>
      <c r="N35" s="38">
        <f t="shared" si="1"/>
        <v>89</v>
      </c>
      <c r="O35" s="38">
        <f t="shared" si="3"/>
        <v>27</v>
      </c>
      <c r="P35" s="38">
        <f t="shared" si="4"/>
        <v>24</v>
      </c>
      <c r="Q35" s="38">
        <f t="shared" si="5"/>
        <v>2639</v>
      </c>
      <c r="R35" s="42">
        <f t="shared" si="6"/>
        <v>7.613247049866768</v>
      </c>
      <c r="S35" s="42">
        <f t="shared" si="7"/>
        <v>8.755234107346784</v>
      </c>
      <c r="T35" s="42">
        <f t="shared" si="8"/>
        <v>10.277883517320136</v>
      </c>
      <c r="U35" s="42">
        <f t="shared" si="9"/>
        <v>6.851922344880092</v>
      </c>
      <c r="V35" s="42">
        <f t="shared" si="10"/>
        <v>11.039208222306813</v>
      </c>
      <c r="W35" s="42">
        <f t="shared" si="11"/>
        <v>-7.613247049866768</v>
      </c>
      <c r="X35" s="42">
        <f t="shared" si="12"/>
        <v>-1.1419870574800153</v>
      </c>
      <c r="Y35" s="42">
        <f t="shared" si="13"/>
        <v>9.135896459840122</v>
      </c>
    </row>
    <row r="36" spans="1:25" ht="12">
      <c r="A36" s="37">
        <v>52031</v>
      </c>
      <c r="B36" s="37" t="s">
        <v>240</v>
      </c>
      <c r="C36" s="38">
        <v>4660</v>
      </c>
      <c r="D36" s="38">
        <v>28</v>
      </c>
      <c r="E36" s="38">
        <v>72</v>
      </c>
      <c r="F36" s="38">
        <f t="shared" si="2"/>
        <v>-44</v>
      </c>
      <c r="G36" s="38">
        <v>47</v>
      </c>
      <c r="H36" s="38">
        <v>91</v>
      </c>
      <c r="I36" s="37">
        <v>4</v>
      </c>
      <c r="J36" s="38">
        <f t="shared" si="0"/>
        <v>142</v>
      </c>
      <c r="K36" s="38">
        <v>20</v>
      </c>
      <c r="L36" s="38">
        <v>103</v>
      </c>
      <c r="M36" s="38">
        <v>10</v>
      </c>
      <c r="N36" s="38">
        <f t="shared" si="1"/>
        <v>133</v>
      </c>
      <c r="O36" s="38">
        <f t="shared" si="3"/>
        <v>9</v>
      </c>
      <c r="P36" s="38">
        <f t="shared" si="4"/>
        <v>-35</v>
      </c>
      <c r="Q36" s="38">
        <f t="shared" si="5"/>
        <v>4625</v>
      </c>
      <c r="R36" s="42">
        <f t="shared" si="6"/>
        <v>6.031233171782445</v>
      </c>
      <c r="S36" s="42">
        <f t="shared" si="7"/>
        <v>15.508885298869142</v>
      </c>
      <c r="T36" s="42">
        <f t="shared" si="8"/>
        <v>1.9386106623586428</v>
      </c>
      <c r="U36" s="42">
        <f t="shared" si="9"/>
        <v>-2.5848142164781907</v>
      </c>
      <c r="V36" s="42">
        <f t="shared" si="10"/>
        <v>5.81583198707593</v>
      </c>
      <c r="W36" s="42">
        <f t="shared" si="11"/>
        <v>-1.2924071082390953</v>
      </c>
      <c r="X36" s="42">
        <f t="shared" si="12"/>
        <v>-9.477652127086698</v>
      </c>
      <c r="Y36" s="42">
        <f t="shared" si="13"/>
        <v>-7.539041464728056</v>
      </c>
    </row>
    <row r="37" spans="1:25" ht="12">
      <c r="A37" s="37">
        <v>52032</v>
      </c>
      <c r="B37" s="37" t="s">
        <v>241</v>
      </c>
      <c r="C37" s="38">
        <v>53936</v>
      </c>
      <c r="D37" s="38">
        <v>339</v>
      </c>
      <c r="E37" s="38">
        <v>759</v>
      </c>
      <c r="F37" s="38">
        <f t="shared" si="2"/>
        <v>-420</v>
      </c>
      <c r="G37" s="38">
        <v>529</v>
      </c>
      <c r="H37" s="38">
        <v>1585</v>
      </c>
      <c r="I37" s="37">
        <v>17</v>
      </c>
      <c r="J37" s="38">
        <f t="shared" si="0"/>
        <v>2131</v>
      </c>
      <c r="K37" s="38">
        <v>67</v>
      </c>
      <c r="L37" s="38">
        <v>1337</v>
      </c>
      <c r="M37" s="38">
        <v>321</v>
      </c>
      <c r="N37" s="38">
        <f t="shared" si="1"/>
        <v>1725</v>
      </c>
      <c r="O37" s="38">
        <f t="shared" si="3"/>
        <v>406</v>
      </c>
      <c r="P37" s="38">
        <f t="shared" si="4"/>
        <v>-14</v>
      </c>
      <c r="Q37" s="38">
        <f t="shared" si="5"/>
        <v>53922</v>
      </c>
      <c r="R37" s="42">
        <f t="shared" si="6"/>
        <v>6.2860427599250865</v>
      </c>
      <c r="S37" s="42">
        <f t="shared" si="7"/>
        <v>14.074060338593336</v>
      </c>
      <c r="T37" s="42">
        <f t="shared" si="8"/>
        <v>7.528416992712641</v>
      </c>
      <c r="U37" s="42">
        <f t="shared" si="9"/>
        <v>4.5986389512136325</v>
      </c>
      <c r="V37" s="42">
        <f t="shared" si="10"/>
        <v>8.566819336535074</v>
      </c>
      <c r="W37" s="42">
        <f t="shared" si="11"/>
        <v>-5.637041295036066</v>
      </c>
      <c r="X37" s="42">
        <f t="shared" si="12"/>
        <v>-7.788017578668249</v>
      </c>
      <c r="Y37" s="42">
        <f t="shared" si="13"/>
        <v>-0.25960058595560825</v>
      </c>
    </row>
    <row r="38" spans="1:25" ht="12">
      <c r="A38" s="37">
        <v>52033</v>
      </c>
      <c r="B38" s="37" t="s">
        <v>242</v>
      </c>
      <c r="C38" s="38">
        <v>12552</v>
      </c>
      <c r="D38" s="38">
        <v>78</v>
      </c>
      <c r="E38" s="38">
        <v>155</v>
      </c>
      <c r="F38" s="38">
        <f t="shared" si="2"/>
        <v>-77</v>
      </c>
      <c r="G38" s="38">
        <v>102</v>
      </c>
      <c r="H38" s="38">
        <v>244</v>
      </c>
      <c r="I38" s="37">
        <v>24</v>
      </c>
      <c r="J38" s="38">
        <f t="shared" si="0"/>
        <v>370</v>
      </c>
      <c r="K38" s="38">
        <v>67</v>
      </c>
      <c r="L38" s="38">
        <v>310</v>
      </c>
      <c r="M38" s="38">
        <v>13</v>
      </c>
      <c r="N38" s="38">
        <f t="shared" si="1"/>
        <v>390</v>
      </c>
      <c r="O38" s="38">
        <f t="shared" si="3"/>
        <v>-20</v>
      </c>
      <c r="P38" s="38">
        <f t="shared" si="4"/>
        <v>-97</v>
      </c>
      <c r="Q38" s="38">
        <f t="shared" si="5"/>
        <v>12455</v>
      </c>
      <c r="R38" s="42">
        <f t="shared" si="6"/>
        <v>6.238253289079058</v>
      </c>
      <c r="S38" s="42">
        <f t="shared" si="7"/>
        <v>12.396528971887872</v>
      </c>
      <c r="T38" s="42">
        <f t="shared" si="8"/>
        <v>-1.5995521254048866</v>
      </c>
      <c r="U38" s="42">
        <f t="shared" si="9"/>
        <v>-5.278522013836126</v>
      </c>
      <c r="V38" s="42">
        <f t="shared" si="10"/>
        <v>2.7992162194585517</v>
      </c>
      <c r="W38" s="42">
        <f t="shared" si="11"/>
        <v>0.8797536689726876</v>
      </c>
      <c r="X38" s="42">
        <f t="shared" si="12"/>
        <v>-6.158275682808814</v>
      </c>
      <c r="Y38" s="42">
        <f t="shared" si="13"/>
        <v>-7.7578278082137</v>
      </c>
    </row>
    <row r="39" spans="1:25" ht="12">
      <c r="A39" s="37">
        <v>52034</v>
      </c>
      <c r="B39" s="37" t="s">
        <v>243</v>
      </c>
      <c r="C39" s="38">
        <v>10034</v>
      </c>
      <c r="D39" s="38">
        <v>74</v>
      </c>
      <c r="E39" s="38">
        <v>111</v>
      </c>
      <c r="F39" s="38">
        <f t="shared" si="2"/>
        <v>-37</v>
      </c>
      <c r="G39" s="38">
        <v>72</v>
      </c>
      <c r="H39" s="38">
        <v>324</v>
      </c>
      <c r="I39" s="37">
        <v>19</v>
      </c>
      <c r="J39" s="38">
        <f t="shared" si="0"/>
        <v>415</v>
      </c>
      <c r="K39" s="38">
        <v>18</v>
      </c>
      <c r="L39" s="38">
        <v>316</v>
      </c>
      <c r="M39" s="38">
        <v>65</v>
      </c>
      <c r="N39" s="38">
        <f t="shared" si="1"/>
        <v>399</v>
      </c>
      <c r="O39" s="38">
        <f t="shared" si="3"/>
        <v>16</v>
      </c>
      <c r="P39" s="38">
        <f t="shared" si="4"/>
        <v>-21</v>
      </c>
      <c r="Q39" s="38">
        <f t="shared" si="5"/>
        <v>10013</v>
      </c>
      <c r="R39" s="42">
        <f t="shared" si="6"/>
        <v>7.382650770688881</v>
      </c>
      <c r="S39" s="42">
        <f t="shared" si="7"/>
        <v>11.073976156033321</v>
      </c>
      <c r="T39" s="42">
        <f t="shared" si="8"/>
        <v>1.5962488152840824</v>
      </c>
      <c r="U39" s="42">
        <f t="shared" si="9"/>
        <v>0.7981244076420412</v>
      </c>
      <c r="V39" s="42">
        <f t="shared" si="10"/>
        <v>5.387339751583778</v>
      </c>
      <c r="W39" s="42">
        <f t="shared" si="11"/>
        <v>-4.589215343941737</v>
      </c>
      <c r="X39" s="42">
        <f t="shared" si="12"/>
        <v>-3.6913253853444403</v>
      </c>
      <c r="Y39" s="42">
        <f t="shared" si="13"/>
        <v>-2.095076570060358</v>
      </c>
    </row>
    <row r="40" spans="1:25" ht="12">
      <c r="A40" s="37">
        <v>52035</v>
      </c>
      <c r="B40" s="37" t="s">
        <v>244</v>
      </c>
      <c r="C40" s="38">
        <v>7215</v>
      </c>
      <c r="D40" s="38">
        <v>40</v>
      </c>
      <c r="E40" s="38">
        <v>111</v>
      </c>
      <c r="F40" s="38">
        <f t="shared" si="2"/>
        <v>-71</v>
      </c>
      <c r="G40" s="38">
        <v>47</v>
      </c>
      <c r="H40" s="38">
        <v>190</v>
      </c>
      <c r="I40" s="37">
        <v>0</v>
      </c>
      <c r="J40" s="38">
        <f t="shared" si="0"/>
        <v>237</v>
      </c>
      <c r="K40" s="38">
        <v>15</v>
      </c>
      <c r="L40" s="38">
        <v>169</v>
      </c>
      <c r="M40" s="38">
        <v>44</v>
      </c>
      <c r="N40" s="38">
        <f t="shared" si="1"/>
        <v>228</v>
      </c>
      <c r="O40" s="38">
        <f t="shared" si="3"/>
        <v>9</v>
      </c>
      <c r="P40" s="38">
        <f t="shared" si="4"/>
        <v>-62</v>
      </c>
      <c r="Q40" s="38">
        <f t="shared" si="5"/>
        <v>7153</v>
      </c>
      <c r="R40" s="42">
        <f t="shared" si="6"/>
        <v>5.567928730512249</v>
      </c>
      <c r="S40" s="42">
        <f t="shared" si="7"/>
        <v>15.451002227171491</v>
      </c>
      <c r="T40" s="42">
        <f t="shared" si="8"/>
        <v>1.2527839643652563</v>
      </c>
      <c r="U40" s="42">
        <f t="shared" si="9"/>
        <v>2.923162583518931</v>
      </c>
      <c r="V40" s="42">
        <f t="shared" si="10"/>
        <v>4.4543429844097995</v>
      </c>
      <c r="W40" s="42">
        <f t="shared" si="11"/>
        <v>-6.124721603563474</v>
      </c>
      <c r="X40" s="42">
        <f t="shared" si="12"/>
        <v>-9.883073496659243</v>
      </c>
      <c r="Y40" s="42">
        <f t="shared" si="13"/>
        <v>-8.630289532293986</v>
      </c>
    </row>
    <row r="41" spans="1:25" ht="12">
      <c r="A41" s="37">
        <v>52036</v>
      </c>
      <c r="B41" s="37" t="s">
        <v>245</v>
      </c>
      <c r="C41" s="38">
        <v>1230</v>
      </c>
      <c r="D41" s="38">
        <v>7</v>
      </c>
      <c r="E41" s="38">
        <v>13</v>
      </c>
      <c r="F41" s="38">
        <f t="shared" si="2"/>
        <v>-6</v>
      </c>
      <c r="G41" s="38">
        <v>6</v>
      </c>
      <c r="H41" s="38">
        <v>34</v>
      </c>
      <c r="I41" s="37">
        <v>0</v>
      </c>
      <c r="J41" s="38">
        <f t="shared" si="0"/>
        <v>40</v>
      </c>
      <c r="K41" s="38">
        <v>10</v>
      </c>
      <c r="L41" s="38">
        <v>31</v>
      </c>
      <c r="M41" s="38">
        <v>4</v>
      </c>
      <c r="N41" s="38">
        <f t="shared" si="1"/>
        <v>45</v>
      </c>
      <c r="O41" s="38">
        <f t="shared" si="3"/>
        <v>-5</v>
      </c>
      <c r="P41" s="38">
        <f t="shared" si="4"/>
        <v>-11</v>
      </c>
      <c r="Q41" s="38">
        <f t="shared" si="5"/>
        <v>1219</v>
      </c>
      <c r="R41" s="42">
        <f t="shared" si="6"/>
        <v>5.716619028174765</v>
      </c>
      <c r="S41" s="42">
        <f t="shared" si="7"/>
        <v>10.616578195181708</v>
      </c>
      <c r="T41" s="42">
        <f t="shared" si="8"/>
        <v>-4.083299305839118</v>
      </c>
      <c r="U41" s="42">
        <f t="shared" si="9"/>
        <v>2.449979583503471</v>
      </c>
      <c r="V41" s="42">
        <f t="shared" si="10"/>
        <v>-3.2666394446712945</v>
      </c>
      <c r="W41" s="42">
        <f t="shared" si="11"/>
        <v>-3.2666394446712945</v>
      </c>
      <c r="X41" s="42">
        <f t="shared" si="12"/>
        <v>-4.899959167006942</v>
      </c>
      <c r="Y41" s="42">
        <f t="shared" si="13"/>
        <v>-8.98325847284606</v>
      </c>
    </row>
    <row r="42" spans="1:25" ht="12">
      <c r="A42" s="37">
        <v>52037</v>
      </c>
      <c r="B42" s="37" t="s">
        <v>224</v>
      </c>
      <c r="C42" s="38">
        <v>5809</v>
      </c>
      <c r="D42" s="38">
        <v>45</v>
      </c>
      <c r="E42" s="38">
        <v>94</v>
      </c>
      <c r="F42" s="38">
        <f t="shared" si="2"/>
        <v>-49</v>
      </c>
      <c r="G42" s="38">
        <v>75</v>
      </c>
      <c r="H42" s="38">
        <v>130</v>
      </c>
      <c r="I42" s="37">
        <v>1</v>
      </c>
      <c r="J42" s="38">
        <f t="shared" si="0"/>
        <v>206</v>
      </c>
      <c r="K42" s="38">
        <v>24</v>
      </c>
      <c r="L42" s="38">
        <v>159</v>
      </c>
      <c r="M42" s="38">
        <v>13</v>
      </c>
      <c r="N42" s="38">
        <f t="shared" si="1"/>
        <v>196</v>
      </c>
      <c r="O42" s="38">
        <f t="shared" si="3"/>
        <v>10</v>
      </c>
      <c r="P42" s="38">
        <f t="shared" si="4"/>
        <v>-39</v>
      </c>
      <c r="Q42" s="38">
        <f t="shared" si="5"/>
        <v>5770</v>
      </c>
      <c r="R42" s="42">
        <f t="shared" si="6"/>
        <v>7.772691942309353</v>
      </c>
      <c r="S42" s="42">
        <f t="shared" si="7"/>
        <v>16.236289835046204</v>
      </c>
      <c r="T42" s="42">
        <f t="shared" si="8"/>
        <v>1.7272648760687452</v>
      </c>
      <c r="U42" s="42">
        <f t="shared" si="9"/>
        <v>-5.009068140599361</v>
      </c>
      <c r="V42" s="42">
        <f t="shared" si="10"/>
        <v>8.809050867950601</v>
      </c>
      <c r="W42" s="42">
        <f t="shared" si="11"/>
        <v>-2.072717851282494</v>
      </c>
      <c r="X42" s="42">
        <f t="shared" si="12"/>
        <v>-8.463597892736852</v>
      </c>
      <c r="Y42" s="42">
        <f t="shared" si="13"/>
        <v>-6.736333016668106</v>
      </c>
    </row>
    <row r="43" spans="1:25" s="40" customFormat="1" ht="12">
      <c r="A43" s="46"/>
      <c r="B43" s="46" t="s">
        <v>241</v>
      </c>
      <c r="C43" s="47">
        <f aca="true" t="shared" si="14" ref="C43:N43">SUM(C8:C42)</f>
        <v>267146</v>
      </c>
      <c r="D43" s="47">
        <f t="shared" si="14"/>
        <v>1760</v>
      </c>
      <c r="E43" s="47">
        <f t="shared" si="14"/>
        <v>3449</v>
      </c>
      <c r="F43" s="47">
        <f t="shared" si="14"/>
        <v>-1689</v>
      </c>
      <c r="G43" s="47">
        <f t="shared" si="14"/>
        <v>2424</v>
      </c>
      <c r="H43" s="47">
        <f t="shared" si="14"/>
        <v>7622</v>
      </c>
      <c r="I43" s="47">
        <f t="shared" si="14"/>
        <v>253</v>
      </c>
      <c r="J43" s="47">
        <f t="shared" si="14"/>
        <v>10299</v>
      </c>
      <c r="K43" s="47">
        <f t="shared" si="14"/>
        <v>914</v>
      </c>
      <c r="L43" s="47">
        <f t="shared" si="14"/>
        <v>7533</v>
      </c>
      <c r="M43" s="47">
        <f t="shared" si="14"/>
        <v>1071</v>
      </c>
      <c r="N43" s="47">
        <f t="shared" si="14"/>
        <v>9518</v>
      </c>
      <c r="O43" s="47">
        <f t="shared" si="3"/>
        <v>781</v>
      </c>
      <c r="P43" s="47">
        <f t="shared" si="4"/>
        <v>-908</v>
      </c>
      <c r="Q43" s="47">
        <f t="shared" si="5"/>
        <v>266238</v>
      </c>
      <c r="R43" s="48">
        <f t="shared" si="6"/>
        <v>6.599373059559342</v>
      </c>
      <c r="S43" s="48">
        <f t="shared" si="7"/>
        <v>12.932521410466006</v>
      </c>
      <c r="T43" s="48">
        <f t="shared" si="8"/>
        <v>2.928471795179458</v>
      </c>
      <c r="U43" s="48">
        <f t="shared" si="9"/>
        <v>0.3337182967618076</v>
      </c>
      <c r="V43" s="48">
        <f t="shared" si="10"/>
        <v>5.661962113599207</v>
      </c>
      <c r="W43" s="48">
        <f t="shared" si="11"/>
        <v>-3.0672086151815576</v>
      </c>
      <c r="X43" s="48">
        <f t="shared" si="12"/>
        <v>-6.333148350906664</v>
      </c>
      <c r="Y43" s="48">
        <f t="shared" si="13"/>
        <v>-3.404676555727206</v>
      </c>
    </row>
    <row r="44" ht="12">
      <c r="A44" s="31" t="s">
        <v>307</v>
      </c>
    </row>
  </sheetData>
  <mergeCells count="9">
    <mergeCell ref="R4:R7"/>
    <mergeCell ref="S4:S7"/>
    <mergeCell ref="T4:W4"/>
    <mergeCell ref="Y4:Y7"/>
    <mergeCell ref="X4:X7"/>
    <mergeCell ref="T5:T7"/>
    <mergeCell ref="U5:U7"/>
    <mergeCell ref="V5:V7"/>
    <mergeCell ref="W5:W7"/>
  </mergeCells>
  <printOptions/>
  <pageMargins left="0.2" right="0.19" top="0.26" bottom="0.34" header="0.2" footer="0.2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9.140625" style="37" customWidth="1"/>
    <col min="2" max="2" width="13.140625" style="37" customWidth="1"/>
    <col min="3" max="3" width="10.28125" style="37" customWidth="1"/>
    <col min="4" max="4" width="7.421875" style="37" customWidth="1"/>
    <col min="5" max="6" width="6.7109375" style="37" customWidth="1"/>
    <col min="7" max="7" width="6.57421875" style="37" customWidth="1"/>
    <col min="8" max="8" width="7.28125" style="37" customWidth="1"/>
    <col min="9" max="9" width="6.140625" style="37" customWidth="1"/>
    <col min="10" max="10" width="8.00390625" style="37" customWidth="1"/>
    <col min="11" max="11" width="5.7109375" style="37" customWidth="1"/>
    <col min="12" max="12" width="7.140625" style="37" customWidth="1"/>
    <col min="13" max="13" width="6.8515625" style="37" customWidth="1"/>
    <col min="14" max="14" width="7.421875" style="37" customWidth="1"/>
    <col min="15" max="15" width="6.421875" style="37" bestFit="1" customWidth="1"/>
    <col min="16" max="16" width="6.28125" style="37" customWidth="1"/>
    <col min="17" max="17" width="9.7109375" style="37" customWidth="1"/>
    <col min="18" max="18" width="7.7109375" style="37" customWidth="1"/>
    <col min="19" max="19" width="8.7109375" style="37" customWidth="1"/>
    <col min="20" max="23" width="9.140625" style="37" customWidth="1"/>
    <col min="24" max="24" width="7.57421875" style="37" customWidth="1"/>
    <col min="25" max="25" width="6.8515625" style="37" customWidth="1"/>
    <col min="26" max="16384" width="9.140625" style="37" customWidth="1"/>
  </cols>
  <sheetData>
    <row r="1" spans="2:17" s="4" customFormat="1" ht="12">
      <c r="B1" s="1" t="s">
        <v>319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s="4" customFormat="1" ht="1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3:17" s="7" customFormat="1" ht="12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25" s="7" customFormat="1" ht="12.75" customHeight="1">
      <c r="B4" s="9"/>
      <c r="C4" s="10"/>
      <c r="D4" s="11" t="s">
        <v>0</v>
      </c>
      <c r="E4" s="12"/>
      <c r="F4" s="13"/>
      <c r="G4" s="11" t="s">
        <v>1</v>
      </c>
      <c r="H4" s="12"/>
      <c r="I4" s="12"/>
      <c r="J4" s="12"/>
      <c r="K4" s="12"/>
      <c r="L4" s="12"/>
      <c r="M4" s="12"/>
      <c r="N4" s="12"/>
      <c r="O4" s="14"/>
      <c r="P4" s="10"/>
      <c r="Q4" s="10"/>
      <c r="R4" s="55" t="s">
        <v>2</v>
      </c>
      <c r="S4" s="55" t="s">
        <v>3</v>
      </c>
      <c r="T4" s="58" t="s">
        <v>4</v>
      </c>
      <c r="U4" s="59"/>
      <c r="V4" s="59"/>
      <c r="W4" s="60"/>
      <c r="X4" s="55" t="s">
        <v>6</v>
      </c>
      <c r="Y4" s="55" t="s">
        <v>5</v>
      </c>
    </row>
    <row r="5" spans="2:25" s="7" customFormat="1" ht="11.25" customHeight="1">
      <c r="B5" s="15" t="s">
        <v>7</v>
      </c>
      <c r="C5" s="16" t="s">
        <v>8</v>
      </c>
      <c r="D5" s="17"/>
      <c r="E5" s="17"/>
      <c r="F5" s="17"/>
      <c r="G5" s="11" t="s">
        <v>9</v>
      </c>
      <c r="H5" s="12"/>
      <c r="I5" s="12"/>
      <c r="J5" s="13"/>
      <c r="K5" s="11" t="s">
        <v>10</v>
      </c>
      <c r="L5" s="12"/>
      <c r="M5" s="12"/>
      <c r="N5" s="13"/>
      <c r="O5" s="18"/>
      <c r="P5" s="16"/>
      <c r="Q5" s="16" t="s">
        <v>8</v>
      </c>
      <c r="R5" s="56"/>
      <c r="S5" s="56"/>
      <c r="T5" s="61" t="s">
        <v>11</v>
      </c>
      <c r="U5" s="61" t="s">
        <v>12</v>
      </c>
      <c r="V5" s="61" t="s">
        <v>13</v>
      </c>
      <c r="W5" s="70" t="s">
        <v>14</v>
      </c>
      <c r="X5" s="56"/>
      <c r="Y5" s="56"/>
    </row>
    <row r="6" spans="2:25" s="7" customFormat="1" ht="11.25" customHeight="1">
      <c r="B6" s="15" t="s">
        <v>15</v>
      </c>
      <c r="C6" s="16" t="s">
        <v>16</v>
      </c>
      <c r="D6" s="19" t="s">
        <v>17</v>
      </c>
      <c r="E6" s="19" t="s">
        <v>18</v>
      </c>
      <c r="F6" s="19" t="s">
        <v>19</v>
      </c>
      <c r="G6" s="20" t="s">
        <v>20</v>
      </c>
      <c r="H6" s="20" t="s">
        <v>20</v>
      </c>
      <c r="I6" s="20" t="s">
        <v>21</v>
      </c>
      <c r="J6" s="20"/>
      <c r="K6" s="20" t="s">
        <v>22</v>
      </c>
      <c r="L6" s="20" t="s">
        <v>22</v>
      </c>
      <c r="M6" s="20" t="s">
        <v>21</v>
      </c>
      <c r="N6" s="20"/>
      <c r="O6" s="16" t="s">
        <v>19</v>
      </c>
      <c r="P6" s="16" t="s">
        <v>19</v>
      </c>
      <c r="Q6" s="16" t="s">
        <v>16</v>
      </c>
      <c r="R6" s="56"/>
      <c r="S6" s="56"/>
      <c r="T6" s="62"/>
      <c r="U6" s="62"/>
      <c r="V6" s="62"/>
      <c r="W6" s="71"/>
      <c r="X6" s="56"/>
      <c r="Y6" s="56"/>
    </row>
    <row r="7" spans="2:25" s="7" customFormat="1" ht="11.25" customHeight="1">
      <c r="B7" s="21"/>
      <c r="C7" s="22" t="s">
        <v>306</v>
      </c>
      <c r="D7" s="23" t="s">
        <v>23</v>
      </c>
      <c r="E7" s="24"/>
      <c r="F7" s="24"/>
      <c r="G7" s="24" t="s">
        <v>24</v>
      </c>
      <c r="H7" s="24" t="s">
        <v>25</v>
      </c>
      <c r="I7" s="24" t="s">
        <v>26</v>
      </c>
      <c r="J7" s="24" t="s">
        <v>11</v>
      </c>
      <c r="K7" s="24" t="s">
        <v>24</v>
      </c>
      <c r="L7" s="24" t="s">
        <v>25</v>
      </c>
      <c r="M7" s="24" t="s">
        <v>27</v>
      </c>
      <c r="N7" s="24" t="s">
        <v>11</v>
      </c>
      <c r="O7" s="25"/>
      <c r="P7" s="22" t="s">
        <v>28</v>
      </c>
      <c r="Q7" s="22" t="s">
        <v>308</v>
      </c>
      <c r="R7" s="57"/>
      <c r="S7" s="57"/>
      <c r="T7" s="62"/>
      <c r="U7" s="62"/>
      <c r="V7" s="62"/>
      <c r="W7" s="71"/>
      <c r="X7" s="57"/>
      <c r="Y7" s="57"/>
    </row>
    <row r="8" spans="2:34" s="38" customFormat="1" ht="12">
      <c r="B8" s="38" t="s">
        <v>181</v>
      </c>
      <c r="C8" s="38">
        <v>343003</v>
      </c>
      <c r="D8" s="38">
        <v>2217</v>
      </c>
      <c r="E8" s="38">
        <v>4019</v>
      </c>
      <c r="F8" s="38">
        <v>-1802</v>
      </c>
      <c r="G8" s="38">
        <v>2269</v>
      </c>
      <c r="H8" s="38">
        <v>7662</v>
      </c>
      <c r="I8" s="38">
        <v>383</v>
      </c>
      <c r="J8" s="38">
        <v>10314</v>
      </c>
      <c r="K8" s="38">
        <v>1344</v>
      </c>
      <c r="L8" s="38">
        <v>7456</v>
      </c>
      <c r="M8" s="38">
        <v>949</v>
      </c>
      <c r="N8" s="38">
        <v>9749</v>
      </c>
      <c r="O8" s="38">
        <v>565</v>
      </c>
      <c r="P8" s="38">
        <v>-1237</v>
      </c>
      <c r="Q8" s="38">
        <v>341766</v>
      </c>
      <c r="R8" s="39">
        <v>6.475176300329016</v>
      </c>
      <c r="S8" s="39">
        <v>11.738265020758824</v>
      </c>
      <c r="T8" s="39">
        <v>1.650191524441089</v>
      </c>
      <c r="U8" s="39">
        <v>0.6016627505041846</v>
      </c>
      <c r="V8" s="39">
        <v>2.7016409913416055</v>
      </c>
      <c r="W8" s="39">
        <v>-1.6531122174047015</v>
      </c>
      <c r="X8" s="39">
        <v>-5.26308872042981</v>
      </c>
      <c r="Y8" s="39">
        <v>-3.61289719598872</v>
      </c>
      <c r="AA8" s="28"/>
      <c r="AB8" s="28"/>
      <c r="AC8" s="28"/>
      <c r="AD8" s="28"/>
      <c r="AE8" s="28"/>
      <c r="AF8" s="28"/>
      <c r="AG8" s="28"/>
      <c r="AH8" s="28"/>
    </row>
    <row r="9" spans="2:25" s="38" customFormat="1" ht="12">
      <c r="B9" s="38" t="s">
        <v>104</v>
      </c>
      <c r="C9" s="38">
        <v>1008238</v>
      </c>
      <c r="D9" s="38">
        <v>6614</v>
      </c>
      <c r="E9" s="38">
        <v>11345</v>
      </c>
      <c r="F9" s="38">
        <v>-4731</v>
      </c>
      <c r="G9" s="38">
        <v>7423</v>
      </c>
      <c r="H9" s="38">
        <v>28551</v>
      </c>
      <c r="I9" s="38">
        <v>3064</v>
      </c>
      <c r="J9" s="38">
        <v>39038</v>
      </c>
      <c r="K9" s="38">
        <v>2014</v>
      </c>
      <c r="L9" s="38">
        <v>27107</v>
      </c>
      <c r="M9" s="38">
        <v>9126</v>
      </c>
      <c r="N9" s="38">
        <v>38247</v>
      </c>
      <c r="O9" s="38">
        <v>791</v>
      </c>
      <c r="P9" s="38">
        <v>-3940</v>
      </c>
      <c r="Q9" s="38">
        <v>1004298</v>
      </c>
      <c r="R9" s="39">
        <v>6.572801679075554</v>
      </c>
      <c r="S9" s="39">
        <v>11.27433248399035</v>
      </c>
      <c r="T9" s="39">
        <v>0.7860728950935536</v>
      </c>
      <c r="U9" s="39">
        <v>1.4350053862390535</v>
      </c>
      <c r="V9" s="39">
        <v>5.37530757213784</v>
      </c>
      <c r="W9" s="39">
        <v>-6.024240063283339</v>
      </c>
      <c r="X9" s="39">
        <v>-4.701530804914794</v>
      </c>
      <c r="Y9" s="39">
        <v>-3.9154579098212405</v>
      </c>
    </row>
    <row r="10" spans="2:25" s="38" customFormat="1" ht="12">
      <c r="B10" s="38" t="s">
        <v>255</v>
      </c>
      <c r="C10" s="38">
        <v>221703</v>
      </c>
      <c r="D10" s="38">
        <v>1176</v>
      </c>
      <c r="E10" s="38">
        <v>2845</v>
      </c>
      <c r="F10" s="38">
        <v>-1669</v>
      </c>
      <c r="G10" s="38">
        <v>1548</v>
      </c>
      <c r="H10" s="38">
        <v>5377</v>
      </c>
      <c r="I10" s="38">
        <v>487</v>
      </c>
      <c r="J10" s="38">
        <v>7412</v>
      </c>
      <c r="K10" s="38">
        <v>777</v>
      </c>
      <c r="L10" s="38">
        <v>5028</v>
      </c>
      <c r="M10" s="38">
        <v>856</v>
      </c>
      <c r="N10" s="38">
        <v>6661</v>
      </c>
      <c r="O10" s="38">
        <v>751</v>
      </c>
      <c r="P10" s="38">
        <v>-918</v>
      </c>
      <c r="Q10" s="38">
        <v>220785</v>
      </c>
      <c r="R10" s="39">
        <v>5.315398383684981</v>
      </c>
      <c r="S10" s="39">
        <v>12.85910578365967</v>
      </c>
      <c r="T10" s="39">
        <v>3.3944423351593715</v>
      </c>
      <c r="U10" s="39">
        <v>1.577443908083383</v>
      </c>
      <c r="V10" s="39">
        <v>3.4848402668546945</v>
      </c>
      <c r="W10" s="39">
        <v>-1.6678418397787058</v>
      </c>
      <c r="X10" s="39">
        <v>-7.543707399974689</v>
      </c>
      <c r="Y10" s="39">
        <v>-4.149265064815317</v>
      </c>
    </row>
    <row r="11" spans="2:25" s="38" customFormat="1" ht="12">
      <c r="B11" s="38" t="s">
        <v>137</v>
      </c>
      <c r="C11" s="38">
        <v>334843</v>
      </c>
      <c r="D11" s="38">
        <v>1949</v>
      </c>
      <c r="E11" s="38">
        <v>4209</v>
      </c>
      <c r="F11" s="38">
        <v>-2260</v>
      </c>
      <c r="G11" s="38">
        <v>1929</v>
      </c>
      <c r="H11" s="38">
        <v>6809</v>
      </c>
      <c r="I11" s="38">
        <v>695</v>
      </c>
      <c r="J11" s="38">
        <v>9433</v>
      </c>
      <c r="K11" s="38">
        <v>990</v>
      </c>
      <c r="L11" s="38">
        <v>6388</v>
      </c>
      <c r="M11" s="38">
        <v>1129</v>
      </c>
      <c r="N11" s="38">
        <v>8507</v>
      </c>
      <c r="O11" s="38">
        <v>926</v>
      </c>
      <c r="P11" s="38">
        <v>-1334</v>
      </c>
      <c r="Q11" s="38">
        <v>333509</v>
      </c>
      <c r="R11" s="39">
        <v>5.832256056688691</v>
      </c>
      <c r="S11" s="39">
        <v>12.595159436943407</v>
      </c>
      <c r="T11" s="39">
        <v>2.7709949248300294</v>
      </c>
      <c r="U11" s="39">
        <v>1.2598151872067413</v>
      </c>
      <c r="V11" s="39">
        <v>2.809896581442114</v>
      </c>
      <c r="W11" s="39">
        <v>-1.298716843818826</v>
      </c>
      <c r="X11" s="39">
        <v>-6.762903380254716</v>
      </c>
      <c r="Y11" s="39">
        <v>-3.9919084554246864</v>
      </c>
    </row>
    <row r="12" spans="2:25" s="38" customFormat="1" ht="12">
      <c r="B12" s="38" t="s">
        <v>59</v>
      </c>
      <c r="C12" s="38">
        <v>389589</v>
      </c>
      <c r="D12" s="38">
        <v>2367</v>
      </c>
      <c r="E12" s="38">
        <v>4734</v>
      </c>
      <c r="F12" s="38">
        <v>-2367</v>
      </c>
      <c r="G12" s="38">
        <v>2387</v>
      </c>
      <c r="H12" s="38">
        <v>10276</v>
      </c>
      <c r="I12" s="38">
        <v>849</v>
      </c>
      <c r="J12" s="38">
        <v>13512</v>
      </c>
      <c r="K12" s="38">
        <v>860</v>
      </c>
      <c r="L12" s="38">
        <v>9351</v>
      </c>
      <c r="M12" s="38">
        <v>1845</v>
      </c>
      <c r="N12" s="38">
        <v>12056</v>
      </c>
      <c r="O12" s="38">
        <v>1456</v>
      </c>
      <c r="P12" s="38">
        <v>-911</v>
      </c>
      <c r="Q12" s="38">
        <v>388678</v>
      </c>
      <c r="R12" s="39">
        <v>6.082745381726323</v>
      </c>
      <c r="S12" s="39">
        <v>12.165490763452645</v>
      </c>
      <c r="T12" s="39">
        <v>3.7416465043487643</v>
      </c>
      <c r="U12" s="39">
        <v>2.3770762476116807</v>
      </c>
      <c r="V12" s="39">
        <v>3.9241031676789584</v>
      </c>
      <c r="W12" s="39">
        <v>-2.5595329109418747</v>
      </c>
      <c r="X12" s="39">
        <v>-6.082745381726323</v>
      </c>
      <c r="Y12" s="39">
        <v>-2.341098877377558</v>
      </c>
    </row>
    <row r="13" spans="2:25" s="38" customFormat="1" ht="12">
      <c r="B13" s="38" t="s">
        <v>46</v>
      </c>
      <c r="C13" s="38">
        <v>195048</v>
      </c>
      <c r="D13" s="38">
        <v>969</v>
      </c>
      <c r="E13" s="38">
        <v>2514</v>
      </c>
      <c r="F13" s="38">
        <v>-1545</v>
      </c>
      <c r="G13" s="38">
        <v>1054</v>
      </c>
      <c r="H13" s="38">
        <v>4064</v>
      </c>
      <c r="I13" s="38">
        <v>268</v>
      </c>
      <c r="J13" s="38">
        <v>5386</v>
      </c>
      <c r="K13" s="38">
        <v>519</v>
      </c>
      <c r="L13" s="38">
        <v>3996</v>
      </c>
      <c r="M13" s="38">
        <v>440</v>
      </c>
      <c r="N13" s="38">
        <v>4955</v>
      </c>
      <c r="O13" s="38">
        <v>431</v>
      </c>
      <c r="P13" s="38">
        <v>-1114</v>
      </c>
      <c r="Q13" s="38">
        <v>193934</v>
      </c>
      <c r="R13" s="39">
        <v>4.982235681856744</v>
      </c>
      <c r="S13" s="39">
        <v>12.926047991937931</v>
      </c>
      <c r="T13" s="39">
        <v>2.2160408450776643</v>
      </c>
      <c r="U13" s="39">
        <v>0.34963057416538557</v>
      </c>
      <c r="V13" s="39">
        <v>2.7507699585070777</v>
      </c>
      <c r="W13" s="39">
        <v>-0.8843596875947988</v>
      </c>
      <c r="X13" s="39">
        <v>-7.943812310081186</v>
      </c>
      <c r="Y13" s="39">
        <v>-5.7277714650035225</v>
      </c>
    </row>
    <row r="14" spans="2:25" s="38" customFormat="1" ht="12">
      <c r="B14" s="38" t="s">
        <v>166</v>
      </c>
      <c r="C14" s="38">
        <v>422444</v>
      </c>
      <c r="D14" s="38">
        <v>2825</v>
      </c>
      <c r="E14" s="38">
        <v>4846</v>
      </c>
      <c r="F14" s="38">
        <v>-2021</v>
      </c>
      <c r="G14" s="38">
        <v>3082</v>
      </c>
      <c r="H14" s="38">
        <v>14167</v>
      </c>
      <c r="I14" s="38">
        <v>557</v>
      </c>
      <c r="J14" s="38">
        <v>17806</v>
      </c>
      <c r="K14" s="38">
        <v>1178</v>
      </c>
      <c r="L14" s="38">
        <v>13150</v>
      </c>
      <c r="M14" s="38">
        <v>1591</v>
      </c>
      <c r="N14" s="38">
        <v>15919</v>
      </c>
      <c r="O14" s="38">
        <v>1887</v>
      </c>
      <c r="P14" s="38">
        <v>-134</v>
      </c>
      <c r="Q14" s="38">
        <v>422310</v>
      </c>
      <c r="R14" s="39">
        <v>6.688337669901533</v>
      </c>
      <c r="S14" s="39">
        <v>11.473162601183303</v>
      </c>
      <c r="T14" s="39">
        <v>4.467572808178476</v>
      </c>
      <c r="U14" s="39">
        <v>2.4078015611645522</v>
      </c>
      <c r="V14" s="39">
        <v>4.5078212118557595</v>
      </c>
      <c r="W14" s="39">
        <v>-2.4480499648418355</v>
      </c>
      <c r="X14" s="39">
        <v>-4.7848249312817694</v>
      </c>
      <c r="Y14" s="39">
        <v>-0.317252123103294</v>
      </c>
    </row>
    <row r="15" spans="2:25" s="38" customFormat="1" ht="12">
      <c r="B15" s="38" t="s">
        <v>85</v>
      </c>
      <c r="C15" s="38">
        <v>292835</v>
      </c>
      <c r="D15" s="38">
        <v>1833</v>
      </c>
      <c r="E15" s="38">
        <v>3285</v>
      </c>
      <c r="F15" s="38">
        <v>-1452</v>
      </c>
      <c r="G15" s="38">
        <v>1989</v>
      </c>
      <c r="H15" s="38">
        <v>9117</v>
      </c>
      <c r="I15" s="38">
        <v>636</v>
      </c>
      <c r="J15" s="38">
        <v>11742</v>
      </c>
      <c r="K15" s="38">
        <v>745</v>
      </c>
      <c r="L15" s="38">
        <v>8062</v>
      </c>
      <c r="M15" s="38">
        <v>1259</v>
      </c>
      <c r="N15" s="38">
        <v>10066</v>
      </c>
      <c r="O15" s="38">
        <v>1676</v>
      </c>
      <c r="P15" s="38">
        <v>224</v>
      </c>
      <c r="Q15" s="38">
        <v>293059</v>
      </c>
      <c r="R15" s="39">
        <v>6.257104527440117</v>
      </c>
      <c r="S15" s="39">
        <v>11.213632500076805</v>
      </c>
      <c r="T15" s="39">
        <v>5.72117140643188</v>
      </c>
      <c r="U15" s="39">
        <v>3.6013340297050322</v>
      </c>
      <c r="V15" s="39">
        <v>4.246501926969724</v>
      </c>
      <c r="W15" s="39">
        <v>-2.126664550242877</v>
      </c>
      <c r="X15" s="39">
        <v>-4.956527972636689</v>
      </c>
      <c r="Y15" s="39">
        <v>0.7646434337951916</v>
      </c>
    </row>
    <row r="16" spans="2:25" s="38" customFormat="1" ht="12">
      <c r="B16" s="38" t="s">
        <v>277</v>
      </c>
      <c r="C16" s="38">
        <v>257662</v>
      </c>
      <c r="D16" s="38">
        <v>1752</v>
      </c>
      <c r="E16" s="38">
        <v>2430</v>
      </c>
      <c r="F16" s="38">
        <v>-678</v>
      </c>
      <c r="G16" s="38">
        <v>2336</v>
      </c>
      <c r="H16" s="38">
        <v>6731</v>
      </c>
      <c r="I16" s="38">
        <v>1302</v>
      </c>
      <c r="J16" s="38">
        <v>10369</v>
      </c>
      <c r="K16" s="38">
        <v>379</v>
      </c>
      <c r="L16" s="38">
        <v>6306</v>
      </c>
      <c r="M16" s="38">
        <v>2516</v>
      </c>
      <c r="N16" s="38">
        <v>9201</v>
      </c>
      <c r="O16" s="38">
        <v>1168</v>
      </c>
      <c r="P16" s="38">
        <v>490</v>
      </c>
      <c r="Q16" s="38">
        <v>258152</v>
      </c>
      <c r="R16" s="39">
        <v>6.793146366713583</v>
      </c>
      <c r="S16" s="39">
        <v>9.422000953832196</v>
      </c>
      <c r="T16" s="39">
        <v>4.528764244475722</v>
      </c>
      <c r="U16" s="39">
        <v>1.6478808252587174</v>
      </c>
      <c r="V16" s="39">
        <v>7.588006529485435</v>
      </c>
      <c r="W16" s="39">
        <v>-4.70712311026843</v>
      </c>
      <c r="X16" s="39">
        <v>-2.6288545871186124</v>
      </c>
      <c r="Y16" s="39">
        <v>1.8999096573571093</v>
      </c>
    </row>
    <row r="17" spans="2:25" s="38" customFormat="1" ht="12">
      <c r="B17" s="38" t="s">
        <v>241</v>
      </c>
      <c r="C17" s="38">
        <v>267146</v>
      </c>
      <c r="D17" s="38">
        <v>1760</v>
      </c>
      <c r="E17" s="38">
        <v>3449</v>
      </c>
      <c r="F17" s="38">
        <v>-1689</v>
      </c>
      <c r="G17" s="38">
        <v>2424</v>
      </c>
      <c r="H17" s="38">
        <v>7622</v>
      </c>
      <c r="I17" s="38">
        <v>253</v>
      </c>
      <c r="J17" s="38">
        <v>10299</v>
      </c>
      <c r="K17" s="38">
        <v>914</v>
      </c>
      <c r="L17" s="38">
        <v>7533</v>
      </c>
      <c r="M17" s="38">
        <v>1071</v>
      </c>
      <c r="N17" s="38">
        <v>9518</v>
      </c>
      <c r="O17" s="38">
        <v>781</v>
      </c>
      <c r="P17" s="38">
        <v>-908</v>
      </c>
      <c r="Q17" s="38">
        <v>266238</v>
      </c>
      <c r="R17" s="39">
        <v>6.599373059559342</v>
      </c>
      <c r="S17" s="39">
        <v>12.932521410466006</v>
      </c>
      <c r="T17" s="39">
        <v>2.928471795179458</v>
      </c>
      <c r="U17" s="39">
        <v>0.3337182967618076</v>
      </c>
      <c r="V17" s="39">
        <v>5.661962113599207</v>
      </c>
      <c r="W17" s="39">
        <v>-3.0672086151815576</v>
      </c>
      <c r="X17" s="39">
        <v>-6.333148350906664</v>
      </c>
      <c r="Y17" s="39">
        <v>-3.404676555727206</v>
      </c>
    </row>
    <row r="18" spans="2:25" s="41" customFormat="1" ht="12">
      <c r="B18" s="47" t="s">
        <v>298</v>
      </c>
      <c r="C18" s="47">
        <f aca="true" t="shared" si="0" ref="C18:Q18">SUM(C8:C17)</f>
        <v>3732511</v>
      </c>
      <c r="D18" s="47">
        <f t="shared" si="0"/>
        <v>23462</v>
      </c>
      <c r="E18" s="47">
        <f t="shared" si="0"/>
        <v>43676</v>
      </c>
      <c r="F18" s="47">
        <f t="shared" si="0"/>
        <v>-20214</v>
      </c>
      <c r="G18" s="47">
        <f t="shared" si="0"/>
        <v>26441</v>
      </c>
      <c r="H18" s="47">
        <f t="shared" si="0"/>
        <v>100376</v>
      </c>
      <c r="I18" s="47">
        <f t="shared" si="0"/>
        <v>8494</v>
      </c>
      <c r="J18" s="47">
        <f t="shared" si="0"/>
        <v>135311</v>
      </c>
      <c r="K18" s="47">
        <f t="shared" si="0"/>
        <v>9720</v>
      </c>
      <c r="L18" s="47">
        <f t="shared" si="0"/>
        <v>94377</v>
      </c>
      <c r="M18" s="47">
        <f t="shared" si="0"/>
        <v>20782</v>
      </c>
      <c r="N18" s="47">
        <f t="shared" si="0"/>
        <v>124879</v>
      </c>
      <c r="O18" s="47">
        <f t="shared" si="0"/>
        <v>10432</v>
      </c>
      <c r="P18" s="47">
        <f t="shared" si="0"/>
        <v>-9782</v>
      </c>
      <c r="Q18" s="47">
        <f t="shared" si="0"/>
        <v>3722729</v>
      </c>
      <c r="R18" s="48">
        <f>((D18)/((C18+Q18)/2))*1000</f>
        <v>6.29409650125281</v>
      </c>
      <c r="S18" s="48">
        <f>((E18)/((C18+Q18)/2))*1000</f>
        <v>11.716859551134505</v>
      </c>
      <c r="T18" s="48">
        <f>((O18)/((C18+Q18)/2))*1000</f>
        <v>2.7985685236156046</v>
      </c>
      <c r="U18" s="48">
        <f>((H18-L18)/((C18+Q18)/2))*1000</f>
        <v>1.6093378616919107</v>
      </c>
      <c r="V18" s="48">
        <f>((G18-K18)/((C18+Q18)/2))*1000</f>
        <v>4.485704014894222</v>
      </c>
      <c r="W18" s="48">
        <f>((I18-M18)/((C18+Q18)/2))*1000</f>
        <v>-3.296473352970528</v>
      </c>
      <c r="X18" s="48">
        <f>((F18)/((C18+Q18)/2))*1000</f>
        <v>-5.422763049881694</v>
      </c>
      <c r="Y18" s="48">
        <f>((P18)/((C18+Q18)/2))*1000</f>
        <v>-2.6241945262660895</v>
      </c>
    </row>
    <row r="19" ht="12">
      <c r="B19" s="31" t="s">
        <v>307</v>
      </c>
    </row>
  </sheetData>
  <mergeCells count="9">
    <mergeCell ref="R4:R7"/>
    <mergeCell ref="S4:S7"/>
    <mergeCell ref="T4:W4"/>
    <mergeCell ref="Y4:Y7"/>
    <mergeCell ref="X4:X7"/>
    <mergeCell ref="T5:T7"/>
    <mergeCell ref="U5:U7"/>
    <mergeCell ref="V5:V7"/>
    <mergeCell ref="W5:W7"/>
  </mergeCells>
  <printOptions/>
  <pageMargins left="0.2" right="0.2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1">
      <selection activeCell="A49" sqref="A49"/>
    </sheetView>
  </sheetViews>
  <sheetFormatPr defaultColWidth="9.140625" defaultRowHeight="12.75"/>
  <cols>
    <col min="1" max="1" width="9.28125" style="37" bestFit="1" customWidth="1"/>
    <col min="2" max="2" width="18.8515625" style="37" customWidth="1"/>
    <col min="3" max="3" width="16.8515625" style="37" customWidth="1"/>
    <col min="4" max="16" width="9.28125" style="37" bestFit="1" customWidth="1"/>
    <col min="17" max="17" width="11.57421875" style="37" bestFit="1" customWidth="1"/>
    <col min="18" max="22" width="9.28125" style="37" bestFit="1" customWidth="1"/>
    <col min="23" max="23" width="8.7109375" style="37" customWidth="1"/>
    <col min="24" max="25" width="9.28125" style="37" bestFit="1" customWidth="1"/>
    <col min="26" max="16384" width="9.140625" style="37" customWidth="1"/>
  </cols>
  <sheetData>
    <row r="1" spans="1:17" s="4" customFormat="1" ht="12">
      <c r="A1" s="1" t="s">
        <v>310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3.75" customHeight="1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5" s="7" customFormat="1" ht="12.75" customHeight="1">
      <c r="A3" s="9"/>
      <c r="B3" s="9"/>
      <c r="C3" s="10"/>
      <c r="D3" s="11" t="s">
        <v>0</v>
      </c>
      <c r="E3" s="12"/>
      <c r="F3" s="13"/>
      <c r="G3" s="11" t="s">
        <v>1</v>
      </c>
      <c r="H3" s="12"/>
      <c r="I3" s="12"/>
      <c r="J3" s="12"/>
      <c r="K3" s="12"/>
      <c r="L3" s="12"/>
      <c r="M3" s="12"/>
      <c r="N3" s="12"/>
      <c r="O3" s="14"/>
      <c r="P3" s="10"/>
      <c r="Q3" s="10"/>
      <c r="R3" s="55" t="s">
        <v>2</v>
      </c>
      <c r="S3" s="55" t="s">
        <v>3</v>
      </c>
      <c r="T3" s="58" t="s">
        <v>4</v>
      </c>
      <c r="U3" s="59"/>
      <c r="V3" s="59"/>
      <c r="W3" s="60"/>
      <c r="X3" s="55" t="s">
        <v>6</v>
      </c>
      <c r="Y3" s="55" t="s">
        <v>5</v>
      </c>
    </row>
    <row r="4" spans="1:25" s="7" customFormat="1" ht="11.25" customHeight="1">
      <c r="A4" s="15" t="s">
        <v>280</v>
      </c>
      <c r="B4" s="15" t="s">
        <v>7</v>
      </c>
      <c r="C4" s="16" t="s">
        <v>8</v>
      </c>
      <c r="D4" s="17"/>
      <c r="E4" s="17"/>
      <c r="F4" s="17"/>
      <c r="G4" s="11" t="s">
        <v>9</v>
      </c>
      <c r="H4" s="12"/>
      <c r="I4" s="12"/>
      <c r="J4" s="13"/>
      <c r="K4" s="11" t="s">
        <v>10</v>
      </c>
      <c r="L4" s="12"/>
      <c r="M4" s="12"/>
      <c r="N4" s="13"/>
      <c r="O4" s="18"/>
      <c r="P4" s="16"/>
      <c r="Q4" s="16" t="s">
        <v>8</v>
      </c>
      <c r="R4" s="56"/>
      <c r="S4" s="56"/>
      <c r="T4" s="61" t="s">
        <v>11</v>
      </c>
      <c r="U4" s="61" t="s">
        <v>12</v>
      </c>
      <c r="V4" s="61" t="s">
        <v>13</v>
      </c>
      <c r="W4" s="63" t="s">
        <v>14</v>
      </c>
      <c r="X4" s="56"/>
      <c r="Y4" s="56"/>
    </row>
    <row r="5" spans="1:25" s="7" customFormat="1" ht="11.25" customHeight="1">
      <c r="A5" s="15" t="s">
        <v>281</v>
      </c>
      <c r="B5" s="15" t="s">
        <v>15</v>
      </c>
      <c r="C5" s="16" t="s">
        <v>16</v>
      </c>
      <c r="D5" s="19" t="s">
        <v>17</v>
      </c>
      <c r="E5" s="19" t="s">
        <v>18</v>
      </c>
      <c r="F5" s="19" t="s">
        <v>19</v>
      </c>
      <c r="G5" s="20" t="s">
        <v>20</v>
      </c>
      <c r="H5" s="20" t="s">
        <v>20</v>
      </c>
      <c r="I5" s="20" t="s">
        <v>21</v>
      </c>
      <c r="J5" s="20"/>
      <c r="K5" s="20" t="s">
        <v>22</v>
      </c>
      <c r="L5" s="20" t="s">
        <v>22</v>
      </c>
      <c r="M5" s="20" t="s">
        <v>21</v>
      </c>
      <c r="N5" s="20"/>
      <c r="O5" s="16" t="s">
        <v>19</v>
      </c>
      <c r="P5" s="16" t="s">
        <v>19</v>
      </c>
      <c r="Q5" s="16" t="s">
        <v>16</v>
      </c>
      <c r="R5" s="56"/>
      <c r="S5" s="56"/>
      <c r="T5" s="62"/>
      <c r="U5" s="62"/>
      <c r="V5" s="62"/>
      <c r="W5" s="64"/>
      <c r="X5" s="56"/>
      <c r="Y5" s="56"/>
    </row>
    <row r="6" spans="1:25" s="7" customFormat="1" ht="11.25" customHeight="1">
      <c r="A6" s="21"/>
      <c r="B6" s="21"/>
      <c r="C6" s="22" t="s">
        <v>306</v>
      </c>
      <c r="D6" s="23" t="s">
        <v>23</v>
      </c>
      <c r="E6" s="24"/>
      <c r="F6" s="24"/>
      <c r="G6" s="24" t="s">
        <v>24</v>
      </c>
      <c r="H6" s="24" t="s">
        <v>25</v>
      </c>
      <c r="I6" s="24" t="s">
        <v>26</v>
      </c>
      <c r="J6" s="24" t="s">
        <v>11</v>
      </c>
      <c r="K6" s="24" t="s">
        <v>24</v>
      </c>
      <c r="L6" s="24" t="s">
        <v>25</v>
      </c>
      <c r="M6" s="24" t="s">
        <v>27</v>
      </c>
      <c r="N6" s="24" t="s">
        <v>11</v>
      </c>
      <c r="O6" s="25"/>
      <c r="P6" s="22" t="s">
        <v>28</v>
      </c>
      <c r="Q6" s="22" t="s">
        <v>308</v>
      </c>
      <c r="R6" s="57"/>
      <c r="S6" s="57"/>
      <c r="T6" s="62"/>
      <c r="U6" s="62"/>
      <c r="V6" s="62"/>
      <c r="W6" s="65"/>
      <c r="X6" s="57"/>
      <c r="Y6" s="57"/>
    </row>
    <row r="7" spans="1:25" s="38" customFormat="1" ht="12">
      <c r="A7" s="37">
        <v>48001</v>
      </c>
      <c r="B7" s="38" t="s">
        <v>92</v>
      </c>
      <c r="C7" s="45">
        <v>25609</v>
      </c>
      <c r="D7" s="38">
        <v>148</v>
      </c>
      <c r="E7" s="38">
        <v>322</v>
      </c>
      <c r="F7" s="38">
        <f>(D7-E7)</f>
        <v>-174</v>
      </c>
      <c r="G7" s="38">
        <v>144</v>
      </c>
      <c r="H7" s="38">
        <v>804</v>
      </c>
      <c r="I7" s="38">
        <v>44</v>
      </c>
      <c r="J7" s="38">
        <f aca="true" t="shared" si="0" ref="J7:J47">SUM(G7:I7)</f>
        <v>992</v>
      </c>
      <c r="K7" s="38">
        <v>65</v>
      </c>
      <c r="L7" s="38">
        <v>698</v>
      </c>
      <c r="M7" s="38">
        <v>64</v>
      </c>
      <c r="N7" s="38">
        <f aca="true" t="shared" si="1" ref="N7:N47">SUM(K7:M7)</f>
        <v>827</v>
      </c>
      <c r="O7" s="38">
        <f>(J7-N7)</f>
        <v>165</v>
      </c>
      <c r="P7" s="38">
        <f>(F7+O7)</f>
        <v>-9</v>
      </c>
      <c r="Q7" s="38">
        <f>(C7+P7)</f>
        <v>25600</v>
      </c>
      <c r="R7" s="42">
        <f>((D7)/((C7+Q7)/2))*1000</f>
        <v>5.780233943252163</v>
      </c>
      <c r="S7" s="42">
        <f>((E7)/((C7+Q7)/2))*1000</f>
        <v>12.575914390048624</v>
      </c>
      <c r="T7" s="42">
        <f>((O7)/((C7+Q7)/2))*1000</f>
        <v>6.444179734031127</v>
      </c>
      <c r="U7" s="42">
        <f>((H7-L7)/((C7+Q7)/2))*1000</f>
        <v>4.139897283680603</v>
      </c>
      <c r="V7" s="42">
        <f>((G7-K7)/((C7+Q7)/2))*1000</f>
        <v>3.0853951453846005</v>
      </c>
      <c r="W7" s="42">
        <f>((I7-M7)/((C7+Q7)/2))*1000</f>
        <v>-0.781112695034076</v>
      </c>
      <c r="X7" s="42">
        <f>((F7)/((C7+Q7)/2))*1000</f>
        <v>-6.795680446796462</v>
      </c>
      <c r="Y7" s="42">
        <f>((P7)/((C7+Q7)/2))*1000</f>
        <v>-0.3515007127653342</v>
      </c>
    </row>
    <row r="8" spans="1:25" s="38" customFormat="1" ht="12">
      <c r="A8" s="37">
        <v>48002</v>
      </c>
      <c r="B8" s="38" t="s">
        <v>93</v>
      </c>
      <c r="C8" s="45">
        <v>10951</v>
      </c>
      <c r="D8" s="38">
        <v>86</v>
      </c>
      <c r="E8" s="38">
        <v>112</v>
      </c>
      <c r="F8" s="38">
        <f aca="true" t="shared" si="2" ref="F8:F47">(D8-E8)</f>
        <v>-26</v>
      </c>
      <c r="G8" s="38">
        <v>71</v>
      </c>
      <c r="H8" s="38">
        <v>248</v>
      </c>
      <c r="I8" s="38">
        <v>7</v>
      </c>
      <c r="J8" s="38">
        <f t="shared" si="0"/>
        <v>326</v>
      </c>
      <c r="K8" s="38">
        <v>25</v>
      </c>
      <c r="L8" s="38">
        <v>212</v>
      </c>
      <c r="M8" s="38">
        <v>11</v>
      </c>
      <c r="N8" s="38">
        <f t="shared" si="1"/>
        <v>248</v>
      </c>
      <c r="O8" s="38">
        <f aca="true" t="shared" si="3" ref="O8:O48">(J8-N8)</f>
        <v>78</v>
      </c>
      <c r="P8" s="38">
        <f aca="true" t="shared" si="4" ref="P8:P48">(F8+O8)</f>
        <v>52</v>
      </c>
      <c r="Q8" s="38">
        <f aca="true" t="shared" si="5" ref="Q8:Q47">(C8+P8)</f>
        <v>11003</v>
      </c>
      <c r="R8" s="42">
        <f aca="true" t="shared" si="6" ref="R8:R48">((D8)/((C8+Q8)/2))*1000</f>
        <v>7.834563177553065</v>
      </c>
      <c r="S8" s="42">
        <f aca="true" t="shared" si="7" ref="S8:S48">((E8)/((C8+Q8)/2))*1000</f>
        <v>10.203152045185389</v>
      </c>
      <c r="T8" s="42">
        <f aca="true" t="shared" si="8" ref="T8:T48">((O8)/((C8+Q8)/2))*1000</f>
        <v>7.105766602896966</v>
      </c>
      <c r="U8" s="42">
        <f aca="true" t="shared" si="9" ref="U8:U48">((H8-L8)/((C8+Q8)/2))*1000</f>
        <v>3.279584585952446</v>
      </c>
      <c r="V8" s="42">
        <f aca="true" t="shared" si="10" ref="V8:V48">((G8-K8)/((C8+Q8)/2))*1000</f>
        <v>4.19058030427257</v>
      </c>
      <c r="W8" s="42">
        <f aca="true" t="shared" si="11" ref="W8:W48">((I8-M8)/((C8+Q8)/2))*1000</f>
        <v>-0.3643982873280496</v>
      </c>
      <c r="X8" s="42">
        <f aca="true" t="shared" si="12" ref="X8:X48">((F8)/((C8+Q8)/2))*1000</f>
        <v>-2.368588867632322</v>
      </c>
      <c r="Y8" s="42">
        <f aca="true" t="shared" si="13" ref="Y8:Y48">((P8)/((C8+Q8)/2))*1000</f>
        <v>4.737177735264644</v>
      </c>
    </row>
    <row r="9" spans="1:25" s="38" customFormat="1" ht="12">
      <c r="A9" s="37">
        <v>48004</v>
      </c>
      <c r="B9" s="38" t="s">
        <v>94</v>
      </c>
      <c r="C9" s="45">
        <v>18352</v>
      </c>
      <c r="D9" s="38">
        <v>116</v>
      </c>
      <c r="E9" s="38">
        <v>190</v>
      </c>
      <c r="F9" s="38">
        <f t="shared" si="2"/>
        <v>-74</v>
      </c>
      <c r="G9" s="38">
        <v>95</v>
      </c>
      <c r="H9" s="38">
        <v>491</v>
      </c>
      <c r="I9" s="38">
        <v>30</v>
      </c>
      <c r="J9" s="38">
        <f t="shared" si="0"/>
        <v>616</v>
      </c>
      <c r="K9" s="38">
        <v>34</v>
      </c>
      <c r="L9" s="38">
        <v>512</v>
      </c>
      <c r="M9" s="38">
        <v>108</v>
      </c>
      <c r="N9" s="38">
        <f t="shared" si="1"/>
        <v>654</v>
      </c>
      <c r="O9" s="38">
        <f t="shared" si="3"/>
        <v>-38</v>
      </c>
      <c r="P9" s="38">
        <f t="shared" si="4"/>
        <v>-112</v>
      </c>
      <c r="Q9" s="38">
        <f t="shared" si="5"/>
        <v>18240</v>
      </c>
      <c r="R9" s="42">
        <f t="shared" si="6"/>
        <v>6.340183646698732</v>
      </c>
      <c r="S9" s="42">
        <f t="shared" si="7"/>
        <v>10.384783559247923</v>
      </c>
      <c r="T9" s="42">
        <f t="shared" si="8"/>
        <v>-2.0769567118495846</v>
      </c>
      <c r="U9" s="42">
        <f t="shared" si="9"/>
        <v>-1.1477918670747704</v>
      </c>
      <c r="V9" s="42">
        <f t="shared" si="10"/>
        <v>3.334062090074333</v>
      </c>
      <c r="W9" s="42">
        <f t="shared" si="11"/>
        <v>-4.263226934849147</v>
      </c>
      <c r="X9" s="42">
        <f t="shared" si="12"/>
        <v>-4.044599912549191</v>
      </c>
      <c r="Y9" s="42">
        <f t="shared" si="13"/>
        <v>-6.121556624398776</v>
      </c>
    </row>
    <row r="10" spans="1:25" s="38" customFormat="1" ht="12">
      <c r="A10" s="37">
        <v>48005</v>
      </c>
      <c r="B10" s="38" t="s">
        <v>95</v>
      </c>
      <c r="C10" s="45">
        <v>18074</v>
      </c>
      <c r="D10" s="38">
        <v>127</v>
      </c>
      <c r="E10" s="38">
        <v>181</v>
      </c>
      <c r="F10" s="38">
        <f t="shared" si="2"/>
        <v>-54</v>
      </c>
      <c r="G10" s="38">
        <v>75</v>
      </c>
      <c r="H10" s="38">
        <v>607</v>
      </c>
      <c r="I10" s="38">
        <v>27</v>
      </c>
      <c r="J10" s="38">
        <f t="shared" si="0"/>
        <v>709</v>
      </c>
      <c r="K10" s="38">
        <v>42</v>
      </c>
      <c r="L10" s="38">
        <v>507</v>
      </c>
      <c r="M10" s="38">
        <v>69</v>
      </c>
      <c r="N10" s="38">
        <f t="shared" si="1"/>
        <v>618</v>
      </c>
      <c r="O10" s="38">
        <f t="shared" si="3"/>
        <v>91</v>
      </c>
      <c r="P10" s="38">
        <f t="shared" si="4"/>
        <v>37</v>
      </c>
      <c r="Q10" s="38">
        <f t="shared" si="5"/>
        <v>18111</v>
      </c>
      <c r="R10" s="42">
        <f t="shared" si="6"/>
        <v>7.01948321127539</v>
      </c>
      <c r="S10" s="42">
        <f t="shared" si="7"/>
        <v>10.004145364101147</v>
      </c>
      <c r="T10" s="42">
        <f t="shared" si="8"/>
        <v>5.029708442724886</v>
      </c>
      <c r="U10" s="42">
        <f t="shared" si="9"/>
        <v>5.527152134862512</v>
      </c>
      <c r="V10" s="42">
        <f t="shared" si="10"/>
        <v>1.823960204504629</v>
      </c>
      <c r="W10" s="42">
        <f t="shared" si="11"/>
        <v>-2.3214038966422548</v>
      </c>
      <c r="X10" s="42">
        <f t="shared" si="12"/>
        <v>-2.9846621528257566</v>
      </c>
      <c r="Y10" s="42">
        <f t="shared" si="13"/>
        <v>2.0450462898991293</v>
      </c>
    </row>
    <row r="11" spans="1:25" s="38" customFormat="1" ht="12">
      <c r="A11" s="37">
        <v>48006</v>
      </c>
      <c r="B11" s="38" t="s">
        <v>96</v>
      </c>
      <c r="C11" s="45">
        <v>47204</v>
      </c>
      <c r="D11" s="38">
        <v>369</v>
      </c>
      <c r="E11" s="38">
        <v>381</v>
      </c>
      <c r="F11" s="38">
        <f t="shared" si="2"/>
        <v>-12</v>
      </c>
      <c r="G11" s="38">
        <v>304</v>
      </c>
      <c r="H11" s="38">
        <v>1512</v>
      </c>
      <c r="I11" s="38">
        <v>271</v>
      </c>
      <c r="J11" s="38">
        <f t="shared" si="0"/>
        <v>2087</v>
      </c>
      <c r="K11" s="38">
        <v>106</v>
      </c>
      <c r="L11" s="38">
        <v>1503</v>
      </c>
      <c r="M11" s="38">
        <v>327</v>
      </c>
      <c r="N11" s="38">
        <f t="shared" si="1"/>
        <v>1936</v>
      </c>
      <c r="O11" s="38">
        <f t="shared" si="3"/>
        <v>151</v>
      </c>
      <c r="P11" s="38">
        <f t="shared" si="4"/>
        <v>139</v>
      </c>
      <c r="Q11" s="38">
        <f t="shared" si="5"/>
        <v>47343</v>
      </c>
      <c r="R11" s="42">
        <f t="shared" si="6"/>
        <v>7.8056416385501395</v>
      </c>
      <c r="S11" s="42">
        <f t="shared" si="7"/>
        <v>8.059483643055835</v>
      </c>
      <c r="T11" s="42">
        <f t="shared" si="8"/>
        <v>3.1941785566966696</v>
      </c>
      <c r="U11" s="42">
        <f t="shared" si="9"/>
        <v>0.19038150337927168</v>
      </c>
      <c r="V11" s="42">
        <f t="shared" si="10"/>
        <v>4.188393074343978</v>
      </c>
      <c r="W11" s="42">
        <f t="shared" si="11"/>
        <v>-1.1845960210265793</v>
      </c>
      <c r="X11" s="42">
        <f t="shared" si="12"/>
        <v>-0.25384200450569555</v>
      </c>
      <c r="Y11" s="42">
        <f t="shared" si="13"/>
        <v>2.940336552190974</v>
      </c>
    </row>
    <row r="12" spans="1:25" s="38" customFormat="1" ht="12">
      <c r="A12" s="37">
        <v>48008</v>
      </c>
      <c r="B12" s="38" t="s">
        <v>97</v>
      </c>
      <c r="C12" s="45">
        <v>7854</v>
      </c>
      <c r="D12" s="38">
        <v>61</v>
      </c>
      <c r="E12" s="38">
        <v>66</v>
      </c>
      <c r="F12" s="38">
        <f t="shared" si="2"/>
        <v>-5</v>
      </c>
      <c r="G12" s="38">
        <v>38</v>
      </c>
      <c r="H12" s="38">
        <v>340</v>
      </c>
      <c r="I12" s="38">
        <v>7</v>
      </c>
      <c r="J12" s="38">
        <f t="shared" si="0"/>
        <v>385</v>
      </c>
      <c r="K12" s="38">
        <v>10</v>
      </c>
      <c r="L12" s="38">
        <v>312</v>
      </c>
      <c r="M12" s="38">
        <v>41</v>
      </c>
      <c r="N12" s="38">
        <f t="shared" si="1"/>
        <v>363</v>
      </c>
      <c r="O12" s="38">
        <f t="shared" si="3"/>
        <v>22</v>
      </c>
      <c r="P12" s="38">
        <f t="shared" si="4"/>
        <v>17</v>
      </c>
      <c r="Q12" s="38">
        <f t="shared" si="5"/>
        <v>7871</v>
      </c>
      <c r="R12" s="42">
        <f t="shared" si="6"/>
        <v>7.758346581875994</v>
      </c>
      <c r="S12" s="42">
        <f t="shared" si="7"/>
        <v>8.394276629570747</v>
      </c>
      <c r="T12" s="42">
        <f t="shared" si="8"/>
        <v>2.7980922098569154</v>
      </c>
      <c r="U12" s="42">
        <f t="shared" si="9"/>
        <v>3.56120826709062</v>
      </c>
      <c r="V12" s="42">
        <f t="shared" si="10"/>
        <v>3.56120826709062</v>
      </c>
      <c r="W12" s="42">
        <f t="shared" si="11"/>
        <v>-4.324324324324325</v>
      </c>
      <c r="X12" s="42">
        <f t="shared" si="12"/>
        <v>-0.6359300476947536</v>
      </c>
      <c r="Y12" s="42">
        <f t="shared" si="13"/>
        <v>2.1621621621621623</v>
      </c>
    </row>
    <row r="13" spans="1:25" s="38" customFormat="1" ht="12">
      <c r="A13" s="37">
        <v>48010</v>
      </c>
      <c r="B13" s="38" t="s">
        <v>98</v>
      </c>
      <c r="C13" s="45">
        <v>17458</v>
      </c>
      <c r="D13" s="38">
        <v>131</v>
      </c>
      <c r="E13" s="38">
        <v>203</v>
      </c>
      <c r="F13" s="38">
        <f t="shared" si="2"/>
        <v>-72</v>
      </c>
      <c r="G13" s="38">
        <v>137</v>
      </c>
      <c r="H13" s="38">
        <v>543</v>
      </c>
      <c r="I13" s="38">
        <v>47</v>
      </c>
      <c r="J13" s="38">
        <f t="shared" si="0"/>
        <v>727</v>
      </c>
      <c r="K13" s="38">
        <v>63</v>
      </c>
      <c r="L13" s="38">
        <v>420</v>
      </c>
      <c r="M13" s="38">
        <v>53</v>
      </c>
      <c r="N13" s="38">
        <f t="shared" si="1"/>
        <v>536</v>
      </c>
      <c r="O13" s="38">
        <f t="shared" si="3"/>
        <v>191</v>
      </c>
      <c r="P13" s="38">
        <f t="shared" si="4"/>
        <v>119</v>
      </c>
      <c r="Q13" s="38">
        <f t="shared" si="5"/>
        <v>17577</v>
      </c>
      <c r="R13" s="42">
        <f t="shared" si="6"/>
        <v>7.478236049664622</v>
      </c>
      <c r="S13" s="42">
        <f t="shared" si="7"/>
        <v>11.588411588411589</v>
      </c>
      <c r="T13" s="42">
        <f t="shared" si="8"/>
        <v>10.903382331953761</v>
      </c>
      <c r="U13" s="42">
        <f t="shared" si="9"/>
        <v>7.021549878692736</v>
      </c>
      <c r="V13" s="42">
        <f t="shared" si="10"/>
        <v>4.224347081489939</v>
      </c>
      <c r="W13" s="42">
        <f t="shared" si="11"/>
        <v>-0.342514628228914</v>
      </c>
      <c r="X13" s="42">
        <f t="shared" si="12"/>
        <v>-4.110175538746967</v>
      </c>
      <c r="Y13" s="42">
        <f t="shared" si="13"/>
        <v>6.793206793206793</v>
      </c>
    </row>
    <row r="14" spans="1:25" s="38" customFormat="1" ht="12">
      <c r="A14" s="37">
        <v>48011</v>
      </c>
      <c r="B14" s="38" t="s">
        <v>99</v>
      </c>
      <c r="C14" s="45">
        <v>10996</v>
      </c>
      <c r="D14" s="38">
        <v>64</v>
      </c>
      <c r="E14" s="38">
        <v>109</v>
      </c>
      <c r="F14" s="38">
        <f t="shared" si="2"/>
        <v>-45</v>
      </c>
      <c r="G14" s="38">
        <v>59</v>
      </c>
      <c r="H14" s="38">
        <v>402</v>
      </c>
      <c r="I14" s="38">
        <v>75</v>
      </c>
      <c r="J14" s="38">
        <f t="shared" si="0"/>
        <v>536</v>
      </c>
      <c r="K14" s="38">
        <v>6</v>
      </c>
      <c r="L14" s="38">
        <v>382</v>
      </c>
      <c r="M14" s="38">
        <v>214</v>
      </c>
      <c r="N14" s="38">
        <f t="shared" si="1"/>
        <v>602</v>
      </c>
      <c r="O14" s="38">
        <f t="shared" si="3"/>
        <v>-66</v>
      </c>
      <c r="P14" s="38">
        <f t="shared" si="4"/>
        <v>-111</v>
      </c>
      <c r="Q14" s="38">
        <f t="shared" si="5"/>
        <v>10885</v>
      </c>
      <c r="R14" s="42">
        <f t="shared" si="6"/>
        <v>5.849824048261048</v>
      </c>
      <c r="S14" s="42">
        <f t="shared" si="7"/>
        <v>9.962981582194598</v>
      </c>
      <c r="T14" s="42">
        <f t="shared" si="8"/>
        <v>-6.032631049769206</v>
      </c>
      <c r="U14" s="42">
        <f t="shared" si="9"/>
        <v>1.8280700150815776</v>
      </c>
      <c r="V14" s="42">
        <f t="shared" si="10"/>
        <v>4.844385539966181</v>
      </c>
      <c r="W14" s="42">
        <f t="shared" si="11"/>
        <v>-12.705086604816964</v>
      </c>
      <c r="X14" s="42">
        <f t="shared" si="12"/>
        <v>-4.113157533933549</v>
      </c>
      <c r="Y14" s="42">
        <f t="shared" si="13"/>
        <v>-10.145788583702755</v>
      </c>
    </row>
    <row r="15" spans="1:25" s="38" customFormat="1" ht="12">
      <c r="A15" s="37">
        <v>48012</v>
      </c>
      <c r="B15" s="38" t="s">
        <v>100</v>
      </c>
      <c r="C15" s="45">
        <v>15977</v>
      </c>
      <c r="D15" s="38">
        <v>101</v>
      </c>
      <c r="E15" s="38">
        <v>215</v>
      </c>
      <c r="F15" s="38">
        <f t="shared" si="2"/>
        <v>-114</v>
      </c>
      <c r="G15" s="38">
        <v>92</v>
      </c>
      <c r="H15" s="38">
        <v>388</v>
      </c>
      <c r="I15" s="38">
        <v>27</v>
      </c>
      <c r="J15" s="38">
        <f t="shared" si="0"/>
        <v>507</v>
      </c>
      <c r="K15" s="38">
        <v>65</v>
      </c>
      <c r="L15" s="38">
        <v>376</v>
      </c>
      <c r="M15" s="38">
        <v>61</v>
      </c>
      <c r="N15" s="38">
        <f t="shared" si="1"/>
        <v>502</v>
      </c>
      <c r="O15" s="38">
        <f t="shared" si="3"/>
        <v>5</v>
      </c>
      <c r="P15" s="38">
        <f t="shared" si="4"/>
        <v>-109</v>
      </c>
      <c r="Q15" s="38">
        <f t="shared" si="5"/>
        <v>15868</v>
      </c>
      <c r="R15" s="42">
        <f t="shared" si="6"/>
        <v>6.3432249960747376</v>
      </c>
      <c r="S15" s="42">
        <f t="shared" si="7"/>
        <v>13.50290469461454</v>
      </c>
      <c r="T15" s="42">
        <f t="shared" si="8"/>
        <v>0.31402103940964043</v>
      </c>
      <c r="U15" s="42">
        <f t="shared" si="9"/>
        <v>0.753650494583137</v>
      </c>
      <c r="V15" s="42">
        <f t="shared" si="10"/>
        <v>1.6957136128120585</v>
      </c>
      <c r="W15" s="42">
        <f t="shared" si="11"/>
        <v>-2.135343067985555</v>
      </c>
      <c r="X15" s="42">
        <f t="shared" si="12"/>
        <v>-7.159679698539802</v>
      </c>
      <c r="Y15" s="42">
        <f t="shared" si="13"/>
        <v>-6.845658659130162</v>
      </c>
    </row>
    <row r="16" spans="1:25" s="38" customFormat="1" ht="12">
      <c r="A16" s="37">
        <v>48013</v>
      </c>
      <c r="B16" s="38" t="s">
        <v>101</v>
      </c>
      <c r="C16" s="45">
        <v>5518</v>
      </c>
      <c r="D16" s="38">
        <v>23</v>
      </c>
      <c r="E16" s="38">
        <v>59</v>
      </c>
      <c r="F16" s="38">
        <f t="shared" si="2"/>
        <v>-36</v>
      </c>
      <c r="G16" s="38">
        <v>54</v>
      </c>
      <c r="H16" s="38">
        <v>188</v>
      </c>
      <c r="I16" s="38">
        <v>14</v>
      </c>
      <c r="J16" s="38">
        <f t="shared" si="0"/>
        <v>256</v>
      </c>
      <c r="K16" s="38">
        <v>10</v>
      </c>
      <c r="L16" s="38">
        <v>162</v>
      </c>
      <c r="M16" s="38">
        <v>44</v>
      </c>
      <c r="N16" s="38">
        <f t="shared" si="1"/>
        <v>216</v>
      </c>
      <c r="O16" s="38">
        <f t="shared" si="3"/>
        <v>40</v>
      </c>
      <c r="P16" s="38">
        <f t="shared" si="4"/>
        <v>4</v>
      </c>
      <c r="Q16" s="38">
        <f t="shared" si="5"/>
        <v>5522</v>
      </c>
      <c r="R16" s="42">
        <f t="shared" si="6"/>
        <v>4.166666666666667</v>
      </c>
      <c r="S16" s="42">
        <f t="shared" si="7"/>
        <v>10.68840579710145</v>
      </c>
      <c r="T16" s="42">
        <f t="shared" si="8"/>
        <v>7.246376811594203</v>
      </c>
      <c r="U16" s="42">
        <f t="shared" si="9"/>
        <v>4.710144927536232</v>
      </c>
      <c r="V16" s="42">
        <f t="shared" si="10"/>
        <v>7.971014492753623</v>
      </c>
      <c r="W16" s="42">
        <f t="shared" si="11"/>
        <v>-5.434782608695652</v>
      </c>
      <c r="X16" s="42">
        <f t="shared" si="12"/>
        <v>-6.521739130434782</v>
      </c>
      <c r="Y16" s="42">
        <f t="shared" si="13"/>
        <v>0.7246376811594203</v>
      </c>
    </row>
    <row r="17" spans="1:25" s="38" customFormat="1" ht="12">
      <c r="A17" s="37">
        <v>48014</v>
      </c>
      <c r="B17" s="38" t="s">
        <v>102</v>
      </c>
      <c r="C17" s="45">
        <v>49011</v>
      </c>
      <c r="D17" s="38">
        <v>298</v>
      </c>
      <c r="E17" s="38">
        <v>598</v>
      </c>
      <c r="F17" s="38">
        <f t="shared" si="2"/>
        <v>-300</v>
      </c>
      <c r="G17" s="38">
        <v>402</v>
      </c>
      <c r="H17" s="38">
        <v>1608</v>
      </c>
      <c r="I17" s="38">
        <v>236</v>
      </c>
      <c r="J17" s="38">
        <f t="shared" si="0"/>
        <v>2246</v>
      </c>
      <c r="K17" s="38">
        <v>70</v>
      </c>
      <c r="L17" s="38">
        <v>1504</v>
      </c>
      <c r="M17" s="38">
        <v>549</v>
      </c>
      <c r="N17" s="38">
        <f t="shared" si="1"/>
        <v>2123</v>
      </c>
      <c r="O17" s="38">
        <f t="shared" si="3"/>
        <v>123</v>
      </c>
      <c r="P17" s="38">
        <f t="shared" si="4"/>
        <v>-177</v>
      </c>
      <c r="Q17" s="38">
        <f t="shared" si="5"/>
        <v>48834</v>
      </c>
      <c r="R17" s="42">
        <f t="shared" si="6"/>
        <v>6.091266799529869</v>
      </c>
      <c r="S17" s="42">
        <f t="shared" si="7"/>
        <v>12.223414584291481</v>
      </c>
      <c r="T17" s="42">
        <f t="shared" si="8"/>
        <v>2.5141805917522615</v>
      </c>
      <c r="U17" s="42">
        <f t="shared" si="9"/>
        <v>2.1258112320506926</v>
      </c>
      <c r="V17" s="42">
        <f t="shared" si="10"/>
        <v>6.786243548469518</v>
      </c>
      <c r="W17" s="42">
        <f t="shared" si="11"/>
        <v>-6.3978741887679496</v>
      </c>
      <c r="X17" s="42">
        <f t="shared" si="12"/>
        <v>-6.132147784761613</v>
      </c>
      <c r="Y17" s="42">
        <f t="shared" si="13"/>
        <v>-3.6179671930093518</v>
      </c>
    </row>
    <row r="18" spans="1:25" s="38" customFormat="1" ht="12">
      <c r="A18" s="37">
        <v>48015</v>
      </c>
      <c r="B18" s="38" t="s">
        <v>103</v>
      </c>
      <c r="C18" s="45">
        <v>14069</v>
      </c>
      <c r="D18" s="38">
        <v>86</v>
      </c>
      <c r="E18" s="38">
        <v>175</v>
      </c>
      <c r="F18" s="38">
        <f t="shared" si="2"/>
        <v>-89</v>
      </c>
      <c r="G18" s="38">
        <v>90</v>
      </c>
      <c r="H18" s="38">
        <v>520</v>
      </c>
      <c r="I18" s="38">
        <v>14</v>
      </c>
      <c r="J18" s="38">
        <f t="shared" si="0"/>
        <v>624</v>
      </c>
      <c r="K18" s="38">
        <v>49</v>
      </c>
      <c r="L18" s="38">
        <v>517</v>
      </c>
      <c r="M18" s="38">
        <v>36</v>
      </c>
      <c r="N18" s="38">
        <f t="shared" si="1"/>
        <v>602</v>
      </c>
      <c r="O18" s="38">
        <f t="shared" si="3"/>
        <v>22</v>
      </c>
      <c r="P18" s="38">
        <f t="shared" si="4"/>
        <v>-67</v>
      </c>
      <c r="Q18" s="38">
        <f t="shared" si="5"/>
        <v>14002</v>
      </c>
      <c r="R18" s="42">
        <f t="shared" si="6"/>
        <v>6.127320009974707</v>
      </c>
      <c r="S18" s="42">
        <f t="shared" si="7"/>
        <v>12.468383741227601</v>
      </c>
      <c r="T18" s="42">
        <f t="shared" si="8"/>
        <v>1.5674539560400413</v>
      </c>
      <c r="U18" s="42">
        <f t="shared" si="9"/>
        <v>0.21374372127818744</v>
      </c>
      <c r="V18" s="42">
        <f t="shared" si="10"/>
        <v>2.9211641908018953</v>
      </c>
      <c r="W18" s="42">
        <f t="shared" si="11"/>
        <v>-1.5674539560400413</v>
      </c>
      <c r="X18" s="42">
        <f t="shared" si="12"/>
        <v>-6.341063731252894</v>
      </c>
      <c r="Y18" s="42">
        <f t="shared" si="13"/>
        <v>-4.773609775212853</v>
      </c>
    </row>
    <row r="19" spans="1:25" s="38" customFormat="1" ht="12">
      <c r="A19" s="37">
        <v>48017</v>
      </c>
      <c r="B19" s="38" t="s">
        <v>104</v>
      </c>
      <c r="C19" s="45">
        <v>375028</v>
      </c>
      <c r="D19" s="38">
        <v>2491</v>
      </c>
      <c r="E19" s="38">
        <v>4415</v>
      </c>
      <c r="F19" s="38">
        <f t="shared" si="2"/>
        <v>-1924</v>
      </c>
      <c r="G19" s="38">
        <v>3461</v>
      </c>
      <c r="H19" s="38">
        <v>8555</v>
      </c>
      <c r="I19" s="38">
        <v>1297</v>
      </c>
      <c r="J19" s="38">
        <f t="shared" si="0"/>
        <v>13313</v>
      </c>
      <c r="K19" s="38">
        <v>596</v>
      </c>
      <c r="L19" s="38">
        <v>8439</v>
      </c>
      <c r="M19" s="38">
        <v>5344</v>
      </c>
      <c r="N19" s="38">
        <f t="shared" si="1"/>
        <v>14379</v>
      </c>
      <c r="O19" s="38">
        <f t="shared" si="3"/>
        <v>-1066</v>
      </c>
      <c r="P19" s="38">
        <f t="shared" si="4"/>
        <v>-2990</v>
      </c>
      <c r="Q19" s="38">
        <f t="shared" si="5"/>
        <v>372038</v>
      </c>
      <c r="R19" s="42">
        <f t="shared" si="6"/>
        <v>6.66875483558347</v>
      </c>
      <c r="S19" s="42">
        <f t="shared" si="7"/>
        <v>11.819571497029713</v>
      </c>
      <c r="T19" s="42">
        <f t="shared" si="8"/>
        <v>-2.8538308529634597</v>
      </c>
      <c r="U19" s="42">
        <f t="shared" si="9"/>
        <v>0.3105481978834534</v>
      </c>
      <c r="V19" s="42">
        <f t="shared" si="10"/>
        <v>7.670005059793914</v>
      </c>
      <c r="W19" s="42">
        <f t="shared" si="11"/>
        <v>-10.834384110640826</v>
      </c>
      <c r="X19" s="42">
        <f t="shared" si="12"/>
        <v>-5.150816661446244</v>
      </c>
      <c r="Y19" s="42">
        <f t="shared" si="13"/>
        <v>-8.004647514409704</v>
      </c>
    </row>
    <row r="20" spans="1:25" s="38" customFormat="1" ht="12">
      <c r="A20" s="37">
        <v>48018</v>
      </c>
      <c r="B20" s="38" t="s">
        <v>105</v>
      </c>
      <c r="C20" s="45">
        <v>4555</v>
      </c>
      <c r="D20" s="38">
        <v>19</v>
      </c>
      <c r="E20" s="38">
        <v>84</v>
      </c>
      <c r="F20" s="38">
        <f t="shared" si="2"/>
        <v>-65</v>
      </c>
      <c r="G20" s="38">
        <v>43</v>
      </c>
      <c r="H20" s="38">
        <v>129</v>
      </c>
      <c r="I20" s="38">
        <v>1</v>
      </c>
      <c r="J20" s="38">
        <f t="shared" si="0"/>
        <v>173</v>
      </c>
      <c r="K20" s="38">
        <v>26</v>
      </c>
      <c r="L20" s="38">
        <v>109</v>
      </c>
      <c r="M20" s="38">
        <v>11</v>
      </c>
      <c r="N20" s="38">
        <f t="shared" si="1"/>
        <v>146</v>
      </c>
      <c r="O20" s="38">
        <f t="shared" si="3"/>
        <v>27</v>
      </c>
      <c r="P20" s="38">
        <f t="shared" si="4"/>
        <v>-38</v>
      </c>
      <c r="Q20" s="38">
        <f t="shared" si="5"/>
        <v>4517</v>
      </c>
      <c r="R20" s="42">
        <f t="shared" si="6"/>
        <v>4.188712522045855</v>
      </c>
      <c r="S20" s="42">
        <f t="shared" si="7"/>
        <v>18.51851851851852</v>
      </c>
      <c r="T20" s="42">
        <f t="shared" si="8"/>
        <v>5.952380952380952</v>
      </c>
      <c r="U20" s="42">
        <f t="shared" si="9"/>
        <v>4.409171075837742</v>
      </c>
      <c r="V20" s="42">
        <f t="shared" si="10"/>
        <v>3.747795414462081</v>
      </c>
      <c r="W20" s="42">
        <f t="shared" si="11"/>
        <v>-2.204585537918871</v>
      </c>
      <c r="X20" s="42">
        <f t="shared" si="12"/>
        <v>-14.329805996472663</v>
      </c>
      <c r="Y20" s="42">
        <f t="shared" si="13"/>
        <v>-8.37742504409171</v>
      </c>
    </row>
    <row r="21" spans="1:25" s="38" customFormat="1" ht="12">
      <c r="A21" s="37">
        <v>48019</v>
      </c>
      <c r="B21" s="38" t="s">
        <v>106</v>
      </c>
      <c r="C21" s="45">
        <v>23124</v>
      </c>
      <c r="D21" s="38">
        <v>148</v>
      </c>
      <c r="E21" s="38">
        <v>235</v>
      </c>
      <c r="F21" s="38">
        <f t="shared" si="2"/>
        <v>-87</v>
      </c>
      <c r="G21" s="38">
        <v>200</v>
      </c>
      <c r="H21" s="38">
        <v>640</v>
      </c>
      <c r="I21" s="38">
        <v>132</v>
      </c>
      <c r="J21" s="38">
        <f t="shared" si="0"/>
        <v>972</v>
      </c>
      <c r="K21" s="38">
        <v>77</v>
      </c>
      <c r="L21" s="38">
        <v>706</v>
      </c>
      <c r="M21" s="38">
        <v>167</v>
      </c>
      <c r="N21" s="38">
        <f t="shared" si="1"/>
        <v>950</v>
      </c>
      <c r="O21" s="38">
        <f t="shared" si="3"/>
        <v>22</v>
      </c>
      <c r="P21" s="38">
        <f t="shared" si="4"/>
        <v>-65</v>
      </c>
      <c r="Q21" s="38">
        <f t="shared" si="5"/>
        <v>23059</v>
      </c>
      <c r="R21" s="42">
        <f t="shared" si="6"/>
        <v>6.409284801766884</v>
      </c>
      <c r="S21" s="42">
        <f t="shared" si="7"/>
        <v>10.176904921724443</v>
      </c>
      <c r="T21" s="42">
        <f t="shared" si="8"/>
        <v>0.9527315245869692</v>
      </c>
      <c r="U21" s="42">
        <f t="shared" si="9"/>
        <v>-2.858194573760908</v>
      </c>
      <c r="V21" s="42">
        <f t="shared" si="10"/>
        <v>5.326635342008964</v>
      </c>
      <c r="W21" s="42">
        <f t="shared" si="11"/>
        <v>-1.5157092436610875</v>
      </c>
      <c r="X21" s="42">
        <f t="shared" si="12"/>
        <v>-3.7676201199575603</v>
      </c>
      <c r="Y21" s="42">
        <f t="shared" si="13"/>
        <v>-2.814888595370591</v>
      </c>
    </row>
    <row r="22" spans="1:25" s="38" customFormat="1" ht="12">
      <c r="A22" s="37">
        <v>48020</v>
      </c>
      <c r="B22" s="38" t="s">
        <v>107</v>
      </c>
      <c r="C22" s="45">
        <v>4804</v>
      </c>
      <c r="D22" s="38">
        <v>36</v>
      </c>
      <c r="E22" s="38">
        <v>53</v>
      </c>
      <c r="F22" s="38">
        <f t="shared" si="2"/>
        <v>-17</v>
      </c>
      <c r="G22" s="38">
        <v>26</v>
      </c>
      <c r="H22" s="38">
        <v>163</v>
      </c>
      <c r="I22" s="38">
        <v>4</v>
      </c>
      <c r="J22" s="38">
        <f t="shared" si="0"/>
        <v>193</v>
      </c>
      <c r="K22" s="38">
        <v>14</v>
      </c>
      <c r="L22" s="38">
        <v>169</v>
      </c>
      <c r="M22" s="38">
        <v>7</v>
      </c>
      <c r="N22" s="38">
        <f t="shared" si="1"/>
        <v>190</v>
      </c>
      <c r="O22" s="38">
        <f t="shared" si="3"/>
        <v>3</v>
      </c>
      <c r="P22" s="38">
        <f t="shared" si="4"/>
        <v>-14</v>
      </c>
      <c r="Q22" s="38">
        <f t="shared" si="5"/>
        <v>4790</v>
      </c>
      <c r="R22" s="42">
        <f t="shared" si="6"/>
        <v>7.5046904315197</v>
      </c>
      <c r="S22" s="42">
        <f t="shared" si="7"/>
        <v>11.048572024181782</v>
      </c>
      <c r="T22" s="42">
        <f t="shared" si="8"/>
        <v>0.6253908692933083</v>
      </c>
      <c r="U22" s="42">
        <f t="shared" si="9"/>
        <v>-1.2507817385866167</v>
      </c>
      <c r="V22" s="42">
        <f t="shared" si="10"/>
        <v>2.5015634771732334</v>
      </c>
      <c r="W22" s="42">
        <f t="shared" si="11"/>
        <v>-0.6253908692933083</v>
      </c>
      <c r="X22" s="42">
        <f t="shared" si="12"/>
        <v>-3.5438815926620806</v>
      </c>
      <c r="Y22" s="42">
        <f t="shared" si="13"/>
        <v>-2.9184907233687722</v>
      </c>
    </row>
    <row r="23" spans="1:25" s="38" customFormat="1" ht="12">
      <c r="A23" s="37">
        <v>48021</v>
      </c>
      <c r="B23" s="38" t="s">
        <v>108</v>
      </c>
      <c r="C23" s="45">
        <v>13752</v>
      </c>
      <c r="D23" s="38">
        <v>83</v>
      </c>
      <c r="E23" s="38">
        <v>150</v>
      </c>
      <c r="F23" s="38">
        <f t="shared" si="2"/>
        <v>-67</v>
      </c>
      <c r="G23" s="38">
        <v>120</v>
      </c>
      <c r="H23" s="38">
        <v>351</v>
      </c>
      <c r="I23" s="38">
        <v>12</v>
      </c>
      <c r="J23" s="38">
        <f t="shared" si="0"/>
        <v>483</v>
      </c>
      <c r="K23" s="38">
        <v>62</v>
      </c>
      <c r="L23" s="38">
        <v>385</v>
      </c>
      <c r="M23" s="38">
        <v>78</v>
      </c>
      <c r="N23" s="38">
        <f t="shared" si="1"/>
        <v>525</v>
      </c>
      <c r="O23" s="38">
        <f t="shared" si="3"/>
        <v>-42</v>
      </c>
      <c r="P23" s="38">
        <f t="shared" si="4"/>
        <v>-109</v>
      </c>
      <c r="Q23" s="38">
        <f t="shared" si="5"/>
        <v>13643</v>
      </c>
      <c r="R23" s="42">
        <f t="shared" si="6"/>
        <v>6.059499908742471</v>
      </c>
      <c r="S23" s="42">
        <f t="shared" si="7"/>
        <v>10.950903449534586</v>
      </c>
      <c r="T23" s="42">
        <f t="shared" si="8"/>
        <v>-3.066252965869684</v>
      </c>
      <c r="U23" s="42">
        <f t="shared" si="9"/>
        <v>-2.4822047818945063</v>
      </c>
      <c r="V23" s="42">
        <f t="shared" si="10"/>
        <v>4.23434933382004</v>
      </c>
      <c r="W23" s="42">
        <f t="shared" si="11"/>
        <v>-4.818397517795218</v>
      </c>
      <c r="X23" s="42">
        <f t="shared" si="12"/>
        <v>-4.891403540792115</v>
      </c>
      <c r="Y23" s="42">
        <f t="shared" si="13"/>
        <v>-7.9576565066618</v>
      </c>
    </row>
    <row r="24" spans="1:25" s="38" customFormat="1" ht="12">
      <c r="A24" s="37">
        <v>48022</v>
      </c>
      <c r="B24" s="38" t="s">
        <v>109</v>
      </c>
      <c r="C24" s="45">
        <v>14550</v>
      </c>
      <c r="D24" s="38">
        <v>102</v>
      </c>
      <c r="E24" s="38">
        <v>164</v>
      </c>
      <c r="F24" s="38">
        <f t="shared" si="2"/>
        <v>-62</v>
      </c>
      <c r="G24" s="38">
        <v>103</v>
      </c>
      <c r="H24" s="38">
        <v>502</v>
      </c>
      <c r="I24" s="38">
        <v>58</v>
      </c>
      <c r="J24" s="38">
        <f t="shared" si="0"/>
        <v>663</v>
      </c>
      <c r="K24" s="38">
        <v>28</v>
      </c>
      <c r="L24" s="38">
        <v>451</v>
      </c>
      <c r="M24" s="38">
        <v>62</v>
      </c>
      <c r="N24" s="38">
        <f t="shared" si="1"/>
        <v>541</v>
      </c>
      <c r="O24" s="38">
        <f t="shared" si="3"/>
        <v>122</v>
      </c>
      <c r="P24" s="38">
        <f t="shared" si="4"/>
        <v>60</v>
      </c>
      <c r="Q24" s="38">
        <f t="shared" si="5"/>
        <v>14610</v>
      </c>
      <c r="R24" s="42">
        <f t="shared" si="6"/>
        <v>6.995884773662551</v>
      </c>
      <c r="S24" s="42">
        <f t="shared" si="7"/>
        <v>11.248285322359397</v>
      </c>
      <c r="T24" s="42">
        <f t="shared" si="8"/>
        <v>8.367626886145406</v>
      </c>
      <c r="U24" s="42">
        <f t="shared" si="9"/>
        <v>3.4979423868312756</v>
      </c>
      <c r="V24" s="42">
        <f t="shared" si="10"/>
        <v>5.1440329218107</v>
      </c>
      <c r="W24" s="42">
        <f t="shared" si="11"/>
        <v>-0.27434842249657065</v>
      </c>
      <c r="X24" s="42">
        <f t="shared" si="12"/>
        <v>-4.252400548696845</v>
      </c>
      <c r="Y24" s="42">
        <f t="shared" si="13"/>
        <v>4.11522633744856</v>
      </c>
    </row>
    <row r="25" spans="1:25" s="38" customFormat="1" ht="12">
      <c r="A25" s="37">
        <v>48024</v>
      </c>
      <c r="B25" s="38" t="s">
        <v>110</v>
      </c>
      <c r="C25" s="45">
        <v>20398</v>
      </c>
      <c r="D25" s="38">
        <v>159</v>
      </c>
      <c r="E25" s="38">
        <v>219</v>
      </c>
      <c r="F25" s="38">
        <f t="shared" si="2"/>
        <v>-60</v>
      </c>
      <c r="G25" s="38">
        <v>121</v>
      </c>
      <c r="H25" s="38">
        <v>671</v>
      </c>
      <c r="I25" s="38">
        <v>92</v>
      </c>
      <c r="J25" s="38">
        <f t="shared" si="0"/>
        <v>884</v>
      </c>
      <c r="K25" s="38">
        <v>71</v>
      </c>
      <c r="L25" s="38">
        <v>665</v>
      </c>
      <c r="M25" s="38">
        <v>504</v>
      </c>
      <c r="N25" s="38">
        <f t="shared" si="1"/>
        <v>1240</v>
      </c>
      <c r="O25" s="38">
        <f t="shared" si="3"/>
        <v>-356</v>
      </c>
      <c r="P25" s="38">
        <f t="shared" si="4"/>
        <v>-416</v>
      </c>
      <c r="Q25" s="38">
        <f t="shared" si="5"/>
        <v>19982</v>
      </c>
      <c r="R25" s="42">
        <f t="shared" si="6"/>
        <v>7.87518573551263</v>
      </c>
      <c r="S25" s="42">
        <f t="shared" si="7"/>
        <v>10.846953937592867</v>
      </c>
      <c r="T25" s="42">
        <f t="shared" si="8"/>
        <v>-17.632491332342745</v>
      </c>
      <c r="U25" s="42">
        <f t="shared" si="9"/>
        <v>0.2971768202080238</v>
      </c>
      <c r="V25" s="42">
        <f t="shared" si="10"/>
        <v>2.4764735017335315</v>
      </c>
      <c r="W25" s="42">
        <f t="shared" si="11"/>
        <v>-20.4061416542843</v>
      </c>
      <c r="X25" s="42">
        <f t="shared" si="12"/>
        <v>-2.9717682020802374</v>
      </c>
      <c r="Y25" s="42">
        <f t="shared" si="13"/>
        <v>-20.604259534422983</v>
      </c>
    </row>
    <row r="26" spans="1:25" s="38" customFormat="1" ht="12">
      <c r="A26" s="37">
        <v>48025</v>
      </c>
      <c r="B26" s="38" t="s">
        <v>111</v>
      </c>
      <c r="C26" s="45">
        <v>1908</v>
      </c>
      <c r="D26" s="38">
        <v>11</v>
      </c>
      <c r="E26" s="38">
        <v>21</v>
      </c>
      <c r="F26" s="38">
        <f t="shared" si="2"/>
        <v>-10</v>
      </c>
      <c r="G26" s="38">
        <v>11</v>
      </c>
      <c r="H26" s="38">
        <v>82</v>
      </c>
      <c r="I26" s="38">
        <v>1</v>
      </c>
      <c r="J26" s="38">
        <f t="shared" si="0"/>
        <v>94</v>
      </c>
      <c r="K26" s="38">
        <v>4</v>
      </c>
      <c r="L26" s="38">
        <v>94</v>
      </c>
      <c r="M26" s="38">
        <v>29</v>
      </c>
      <c r="N26" s="38">
        <f t="shared" si="1"/>
        <v>127</v>
      </c>
      <c r="O26" s="38">
        <f t="shared" si="3"/>
        <v>-33</v>
      </c>
      <c r="P26" s="38">
        <f t="shared" si="4"/>
        <v>-43</v>
      </c>
      <c r="Q26" s="38">
        <f t="shared" si="5"/>
        <v>1865</v>
      </c>
      <c r="R26" s="42">
        <f t="shared" si="6"/>
        <v>5.830903790087463</v>
      </c>
      <c r="S26" s="42">
        <f t="shared" si="7"/>
        <v>11.131725417439704</v>
      </c>
      <c r="T26" s="42">
        <f t="shared" si="8"/>
        <v>-17.49271137026239</v>
      </c>
      <c r="U26" s="42">
        <f t="shared" si="9"/>
        <v>-6.360985952822688</v>
      </c>
      <c r="V26" s="42">
        <f t="shared" si="10"/>
        <v>3.7105751391465676</v>
      </c>
      <c r="W26" s="42">
        <f t="shared" si="11"/>
        <v>-14.84230055658627</v>
      </c>
      <c r="X26" s="42">
        <f t="shared" si="12"/>
        <v>-5.3008216273522395</v>
      </c>
      <c r="Y26" s="42">
        <f t="shared" si="13"/>
        <v>-22.79353299761463</v>
      </c>
    </row>
    <row r="27" spans="1:25" s="38" customFormat="1" ht="12">
      <c r="A27" s="37">
        <v>48026</v>
      </c>
      <c r="B27" s="38" t="s">
        <v>112</v>
      </c>
      <c r="C27" s="45">
        <v>3043</v>
      </c>
      <c r="D27" s="38">
        <v>17</v>
      </c>
      <c r="E27" s="38">
        <v>48</v>
      </c>
      <c r="F27" s="38">
        <f t="shared" si="2"/>
        <v>-31</v>
      </c>
      <c r="G27" s="38">
        <v>11</v>
      </c>
      <c r="H27" s="38">
        <v>65</v>
      </c>
      <c r="I27" s="38">
        <v>8</v>
      </c>
      <c r="J27" s="38">
        <f t="shared" si="0"/>
        <v>84</v>
      </c>
      <c r="K27" s="38">
        <v>7</v>
      </c>
      <c r="L27" s="38">
        <v>75</v>
      </c>
      <c r="M27" s="38">
        <v>0</v>
      </c>
      <c r="N27" s="38">
        <f t="shared" si="1"/>
        <v>82</v>
      </c>
      <c r="O27" s="38">
        <f t="shared" si="3"/>
        <v>2</v>
      </c>
      <c r="P27" s="38">
        <f t="shared" si="4"/>
        <v>-29</v>
      </c>
      <c r="Q27" s="38">
        <f t="shared" si="5"/>
        <v>3014</v>
      </c>
      <c r="R27" s="42">
        <f t="shared" si="6"/>
        <v>5.613339937262671</v>
      </c>
      <c r="S27" s="42">
        <f t="shared" si="7"/>
        <v>15.8494304110946</v>
      </c>
      <c r="T27" s="42">
        <f t="shared" si="8"/>
        <v>0.6603929337956084</v>
      </c>
      <c r="U27" s="42">
        <f t="shared" si="9"/>
        <v>-3.3019646689780418</v>
      </c>
      <c r="V27" s="42">
        <f t="shared" si="10"/>
        <v>1.3207858675912167</v>
      </c>
      <c r="W27" s="42">
        <f t="shared" si="11"/>
        <v>2.6415717351824335</v>
      </c>
      <c r="X27" s="42">
        <f t="shared" si="12"/>
        <v>-10.236090473831931</v>
      </c>
      <c r="Y27" s="42">
        <f t="shared" si="13"/>
        <v>-9.575697540036323</v>
      </c>
    </row>
    <row r="28" spans="1:25" s="38" customFormat="1" ht="12">
      <c r="A28" s="37">
        <v>48027</v>
      </c>
      <c r="B28" s="38" t="s">
        <v>113</v>
      </c>
      <c r="C28" s="45">
        <v>3599</v>
      </c>
      <c r="D28" s="38">
        <v>24</v>
      </c>
      <c r="E28" s="38">
        <v>56</v>
      </c>
      <c r="F28" s="38">
        <f t="shared" si="2"/>
        <v>-32</v>
      </c>
      <c r="G28" s="38">
        <v>25</v>
      </c>
      <c r="H28" s="38">
        <v>102</v>
      </c>
      <c r="I28" s="38">
        <v>4</v>
      </c>
      <c r="J28" s="38">
        <f t="shared" si="0"/>
        <v>131</v>
      </c>
      <c r="K28" s="38">
        <v>12</v>
      </c>
      <c r="L28" s="38">
        <v>124</v>
      </c>
      <c r="M28" s="38">
        <v>7</v>
      </c>
      <c r="N28" s="38">
        <f t="shared" si="1"/>
        <v>143</v>
      </c>
      <c r="O28" s="38">
        <f t="shared" si="3"/>
        <v>-12</v>
      </c>
      <c r="P28" s="38">
        <f t="shared" si="4"/>
        <v>-44</v>
      </c>
      <c r="Q28" s="38">
        <f t="shared" si="5"/>
        <v>3555</v>
      </c>
      <c r="R28" s="42">
        <f t="shared" si="6"/>
        <v>6.709533128319821</v>
      </c>
      <c r="S28" s="42">
        <f t="shared" si="7"/>
        <v>15.655577299412915</v>
      </c>
      <c r="T28" s="42">
        <f t="shared" si="8"/>
        <v>-3.3547665641599105</v>
      </c>
      <c r="U28" s="42">
        <f t="shared" si="9"/>
        <v>-6.150405367626503</v>
      </c>
      <c r="V28" s="42">
        <f t="shared" si="10"/>
        <v>3.63433044450657</v>
      </c>
      <c r="W28" s="42">
        <f t="shared" si="11"/>
        <v>-0.8386916410399776</v>
      </c>
      <c r="X28" s="42">
        <f t="shared" si="12"/>
        <v>-8.946044171093094</v>
      </c>
      <c r="Y28" s="42">
        <f t="shared" si="13"/>
        <v>-12.300810735253005</v>
      </c>
    </row>
    <row r="29" spans="1:25" s="38" customFormat="1" ht="12">
      <c r="A29" s="37">
        <v>48028</v>
      </c>
      <c r="B29" s="38" t="s">
        <v>114</v>
      </c>
      <c r="C29" s="45">
        <v>14329</v>
      </c>
      <c r="D29" s="38">
        <v>94</v>
      </c>
      <c r="E29" s="38">
        <v>173</v>
      </c>
      <c r="F29" s="38">
        <f t="shared" si="2"/>
        <v>-79</v>
      </c>
      <c r="G29" s="38">
        <v>57</v>
      </c>
      <c r="H29" s="38">
        <v>546</v>
      </c>
      <c r="I29" s="38">
        <v>11</v>
      </c>
      <c r="J29" s="38">
        <f t="shared" si="0"/>
        <v>614</v>
      </c>
      <c r="K29" s="38">
        <v>35</v>
      </c>
      <c r="L29" s="38">
        <v>448</v>
      </c>
      <c r="M29" s="38">
        <v>40</v>
      </c>
      <c r="N29" s="38">
        <f t="shared" si="1"/>
        <v>523</v>
      </c>
      <c r="O29" s="38">
        <f t="shared" si="3"/>
        <v>91</v>
      </c>
      <c r="P29" s="38">
        <f t="shared" si="4"/>
        <v>12</v>
      </c>
      <c r="Q29" s="38">
        <f t="shared" si="5"/>
        <v>14341</v>
      </c>
      <c r="R29" s="42">
        <f t="shared" si="6"/>
        <v>6.557377049180328</v>
      </c>
      <c r="S29" s="42">
        <f t="shared" si="7"/>
        <v>12.06836414370422</v>
      </c>
      <c r="T29" s="42">
        <f t="shared" si="8"/>
        <v>6.348099058249041</v>
      </c>
      <c r="U29" s="42">
        <f t="shared" si="9"/>
        <v>6.836414370422044</v>
      </c>
      <c r="V29" s="42">
        <f t="shared" si="10"/>
        <v>1.5347052668294385</v>
      </c>
      <c r="W29" s="42">
        <f t="shared" si="11"/>
        <v>-2.0230205790024414</v>
      </c>
      <c r="X29" s="42">
        <f t="shared" si="12"/>
        <v>-5.510987094523893</v>
      </c>
      <c r="Y29" s="42">
        <f t="shared" si="13"/>
        <v>0.8371119637251483</v>
      </c>
    </row>
    <row r="30" spans="1:25" s="38" customFormat="1" ht="12">
      <c r="A30" s="37">
        <v>48030</v>
      </c>
      <c r="B30" s="38" t="s">
        <v>115</v>
      </c>
      <c r="C30" s="45">
        <v>13472</v>
      </c>
      <c r="D30" s="38">
        <v>86</v>
      </c>
      <c r="E30" s="38">
        <v>125</v>
      </c>
      <c r="F30" s="38">
        <f t="shared" si="2"/>
        <v>-39</v>
      </c>
      <c r="G30" s="38">
        <v>59</v>
      </c>
      <c r="H30" s="38">
        <v>393</v>
      </c>
      <c r="I30" s="38">
        <v>18</v>
      </c>
      <c r="J30" s="38">
        <f t="shared" si="0"/>
        <v>470</v>
      </c>
      <c r="K30" s="38">
        <v>27</v>
      </c>
      <c r="L30" s="38">
        <v>417</v>
      </c>
      <c r="M30" s="38">
        <v>27</v>
      </c>
      <c r="N30" s="38">
        <f t="shared" si="1"/>
        <v>471</v>
      </c>
      <c r="O30" s="38">
        <f t="shared" si="3"/>
        <v>-1</v>
      </c>
      <c r="P30" s="38">
        <f t="shared" si="4"/>
        <v>-40</v>
      </c>
      <c r="Q30" s="38">
        <f t="shared" si="5"/>
        <v>13432</v>
      </c>
      <c r="R30" s="42">
        <f t="shared" si="6"/>
        <v>6.393101397561701</v>
      </c>
      <c r="S30" s="42">
        <f t="shared" si="7"/>
        <v>9.292298542967588</v>
      </c>
      <c r="T30" s="42">
        <f t="shared" si="8"/>
        <v>-0.07433838834374071</v>
      </c>
      <c r="U30" s="42">
        <f t="shared" si="9"/>
        <v>-1.784121320249777</v>
      </c>
      <c r="V30" s="42">
        <f t="shared" si="10"/>
        <v>2.3788284269997026</v>
      </c>
      <c r="W30" s="42">
        <f t="shared" si="11"/>
        <v>-0.6690454950936663</v>
      </c>
      <c r="X30" s="42">
        <f t="shared" si="12"/>
        <v>-2.8991971454058874</v>
      </c>
      <c r="Y30" s="42">
        <f t="shared" si="13"/>
        <v>-2.9735355337496285</v>
      </c>
    </row>
    <row r="31" spans="1:25" s="38" customFormat="1" ht="12">
      <c r="A31" s="37">
        <v>48031</v>
      </c>
      <c r="B31" s="38" t="s">
        <v>116</v>
      </c>
      <c r="C31" s="45">
        <v>1122</v>
      </c>
      <c r="D31" s="38">
        <v>9</v>
      </c>
      <c r="E31" s="38">
        <v>19</v>
      </c>
      <c r="F31" s="38">
        <f t="shared" si="2"/>
        <v>-10</v>
      </c>
      <c r="G31" s="38">
        <v>7</v>
      </c>
      <c r="H31" s="38">
        <v>29</v>
      </c>
      <c r="I31" s="38">
        <v>0</v>
      </c>
      <c r="J31" s="38">
        <f t="shared" si="0"/>
        <v>36</v>
      </c>
      <c r="K31" s="38">
        <v>3</v>
      </c>
      <c r="L31" s="38">
        <v>16</v>
      </c>
      <c r="M31" s="38">
        <v>2</v>
      </c>
      <c r="N31" s="38">
        <f t="shared" si="1"/>
        <v>21</v>
      </c>
      <c r="O31" s="38">
        <f t="shared" si="3"/>
        <v>15</v>
      </c>
      <c r="P31" s="38">
        <f t="shared" si="4"/>
        <v>5</v>
      </c>
      <c r="Q31" s="38">
        <f t="shared" si="5"/>
        <v>1127</v>
      </c>
      <c r="R31" s="42">
        <f t="shared" si="6"/>
        <v>8.003557136505114</v>
      </c>
      <c r="S31" s="42">
        <f t="shared" si="7"/>
        <v>16.896398399288575</v>
      </c>
      <c r="T31" s="42">
        <f t="shared" si="8"/>
        <v>13.339261894175188</v>
      </c>
      <c r="U31" s="42">
        <f t="shared" si="9"/>
        <v>11.560693641618496</v>
      </c>
      <c r="V31" s="42">
        <f t="shared" si="10"/>
        <v>3.557136505113384</v>
      </c>
      <c r="W31" s="42">
        <f t="shared" si="11"/>
        <v>-1.778568252556692</v>
      </c>
      <c r="X31" s="42">
        <f t="shared" si="12"/>
        <v>-8.892841262783458</v>
      </c>
      <c r="Y31" s="42">
        <f t="shared" si="13"/>
        <v>4.446420631391729</v>
      </c>
    </row>
    <row r="32" spans="1:25" s="38" customFormat="1" ht="12">
      <c r="A32" s="37">
        <v>48032</v>
      </c>
      <c r="B32" s="38" t="s">
        <v>117</v>
      </c>
      <c r="C32" s="45">
        <v>7682</v>
      </c>
      <c r="D32" s="38">
        <v>43</v>
      </c>
      <c r="E32" s="38">
        <v>96</v>
      </c>
      <c r="F32" s="38">
        <f t="shared" si="2"/>
        <v>-53</v>
      </c>
      <c r="G32" s="38">
        <v>39</v>
      </c>
      <c r="H32" s="38">
        <v>286</v>
      </c>
      <c r="I32" s="38">
        <v>12</v>
      </c>
      <c r="J32" s="38">
        <f t="shared" si="0"/>
        <v>337</v>
      </c>
      <c r="K32" s="38">
        <v>11</v>
      </c>
      <c r="L32" s="38">
        <v>239</v>
      </c>
      <c r="M32" s="38">
        <v>26</v>
      </c>
      <c r="N32" s="38">
        <f t="shared" si="1"/>
        <v>276</v>
      </c>
      <c r="O32" s="38">
        <f t="shared" si="3"/>
        <v>61</v>
      </c>
      <c r="P32" s="38">
        <f t="shared" si="4"/>
        <v>8</v>
      </c>
      <c r="Q32" s="38">
        <f t="shared" si="5"/>
        <v>7690</v>
      </c>
      <c r="R32" s="42">
        <f t="shared" si="6"/>
        <v>5.594587561800677</v>
      </c>
      <c r="S32" s="42">
        <f t="shared" si="7"/>
        <v>12.49024199843872</v>
      </c>
      <c r="T32" s="42">
        <f t="shared" si="8"/>
        <v>7.936507936507936</v>
      </c>
      <c r="U32" s="42">
        <f t="shared" si="9"/>
        <v>6.1150143117356235</v>
      </c>
      <c r="V32" s="42">
        <f t="shared" si="10"/>
        <v>3.6429872495446265</v>
      </c>
      <c r="W32" s="42">
        <f t="shared" si="11"/>
        <v>-1.8214936247723132</v>
      </c>
      <c r="X32" s="42">
        <f t="shared" si="12"/>
        <v>-6.8956544366380434</v>
      </c>
      <c r="Y32" s="42">
        <f t="shared" si="13"/>
        <v>1.0408534998698933</v>
      </c>
    </row>
    <row r="33" spans="1:25" s="38" customFormat="1" ht="12">
      <c r="A33" s="37">
        <v>48033</v>
      </c>
      <c r="B33" s="38" t="s">
        <v>118</v>
      </c>
      <c r="C33" s="45">
        <v>20765</v>
      </c>
      <c r="D33" s="38">
        <v>138</v>
      </c>
      <c r="E33" s="38">
        <v>252</v>
      </c>
      <c r="F33" s="38">
        <f t="shared" si="2"/>
        <v>-114</v>
      </c>
      <c r="G33" s="38">
        <v>109</v>
      </c>
      <c r="H33" s="38">
        <v>571</v>
      </c>
      <c r="I33" s="38">
        <v>18</v>
      </c>
      <c r="J33" s="38">
        <f t="shared" si="0"/>
        <v>698</v>
      </c>
      <c r="K33" s="38">
        <v>50</v>
      </c>
      <c r="L33" s="38">
        <v>628</v>
      </c>
      <c r="M33" s="38">
        <v>70</v>
      </c>
      <c r="N33" s="38">
        <f t="shared" si="1"/>
        <v>748</v>
      </c>
      <c r="O33" s="38">
        <f t="shared" si="3"/>
        <v>-50</v>
      </c>
      <c r="P33" s="38">
        <f t="shared" si="4"/>
        <v>-164</v>
      </c>
      <c r="Q33" s="38">
        <f t="shared" si="5"/>
        <v>20601</v>
      </c>
      <c r="R33" s="42">
        <f t="shared" si="6"/>
        <v>6.672146207029928</v>
      </c>
      <c r="S33" s="42">
        <f t="shared" si="7"/>
        <v>12.183919160663347</v>
      </c>
      <c r="T33" s="42">
        <f t="shared" si="8"/>
        <v>-2.4174442779093943</v>
      </c>
      <c r="U33" s="42">
        <f t="shared" si="9"/>
        <v>-2.7558864768167095</v>
      </c>
      <c r="V33" s="42">
        <f t="shared" si="10"/>
        <v>2.852584247933085</v>
      </c>
      <c r="W33" s="42">
        <f t="shared" si="11"/>
        <v>-2.51414204902577</v>
      </c>
      <c r="X33" s="42">
        <f t="shared" si="12"/>
        <v>-5.511772953633419</v>
      </c>
      <c r="Y33" s="42">
        <f t="shared" si="13"/>
        <v>-7.929217231542813</v>
      </c>
    </row>
    <row r="34" spans="1:25" s="38" customFormat="1" ht="12">
      <c r="A34" s="37">
        <v>48035</v>
      </c>
      <c r="B34" s="38" t="s">
        <v>119</v>
      </c>
      <c r="C34" s="45">
        <v>16562</v>
      </c>
      <c r="D34" s="38">
        <v>119</v>
      </c>
      <c r="E34" s="38">
        <v>174</v>
      </c>
      <c r="F34" s="38">
        <f t="shared" si="2"/>
        <v>-55</v>
      </c>
      <c r="G34" s="38">
        <v>90</v>
      </c>
      <c r="H34" s="38">
        <v>632</v>
      </c>
      <c r="I34" s="38">
        <v>23</v>
      </c>
      <c r="J34" s="38">
        <f t="shared" si="0"/>
        <v>745</v>
      </c>
      <c r="K34" s="38">
        <v>34</v>
      </c>
      <c r="L34" s="38">
        <v>533</v>
      </c>
      <c r="M34" s="38">
        <v>60</v>
      </c>
      <c r="N34" s="38">
        <f t="shared" si="1"/>
        <v>627</v>
      </c>
      <c r="O34" s="38">
        <f t="shared" si="3"/>
        <v>118</v>
      </c>
      <c r="P34" s="38">
        <f t="shared" si="4"/>
        <v>63</v>
      </c>
      <c r="Q34" s="38">
        <f t="shared" si="5"/>
        <v>16625</v>
      </c>
      <c r="R34" s="42">
        <f t="shared" si="6"/>
        <v>7.171482809533854</v>
      </c>
      <c r="S34" s="42">
        <f t="shared" si="7"/>
        <v>10.486033687889837</v>
      </c>
      <c r="T34" s="42">
        <f t="shared" si="8"/>
        <v>7.1112182481092</v>
      </c>
      <c r="U34" s="42">
        <f t="shared" si="9"/>
        <v>5.9661915810407695</v>
      </c>
      <c r="V34" s="42">
        <f t="shared" si="10"/>
        <v>3.374815439780637</v>
      </c>
      <c r="W34" s="42">
        <f t="shared" si="11"/>
        <v>-2.2297887727122068</v>
      </c>
      <c r="X34" s="42">
        <f t="shared" si="12"/>
        <v>-3.3145508783559827</v>
      </c>
      <c r="Y34" s="42">
        <f t="shared" si="13"/>
        <v>3.7966673697532163</v>
      </c>
    </row>
    <row r="35" spans="1:25" s="38" customFormat="1" ht="12">
      <c r="A35" s="37">
        <v>48036</v>
      </c>
      <c r="B35" s="38" t="s">
        <v>120</v>
      </c>
      <c r="C35" s="45">
        <v>8663</v>
      </c>
      <c r="D35" s="38">
        <v>47</v>
      </c>
      <c r="E35" s="38">
        <v>104</v>
      </c>
      <c r="F35" s="38">
        <f t="shared" si="2"/>
        <v>-57</v>
      </c>
      <c r="G35" s="38">
        <v>63</v>
      </c>
      <c r="H35" s="38">
        <v>329</v>
      </c>
      <c r="I35" s="38">
        <v>10</v>
      </c>
      <c r="J35" s="38">
        <f t="shared" si="0"/>
        <v>402</v>
      </c>
      <c r="K35" s="38">
        <v>17</v>
      </c>
      <c r="L35" s="38">
        <v>331</v>
      </c>
      <c r="M35" s="38">
        <v>66</v>
      </c>
      <c r="N35" s="38">
        <f t="shared" si="1"/>
        <v>414</v>
      </c>
      <c r="O35" s="38">
        <f t="shared" si="3"/>
        <v>-12</v>
      </c>
      <c r="P35" s="38">
        <f t="shared" si="4"/>
        <v>-69</v>
      </c>
      <c r="Q35" s="38">
        <f t="shared" si="5"/>
        <v>8594</v>
      </c>
      <c r="R35" s="42">
        <f t="shared" si="6"/>
        <v>5.447064959147013</v>
      </c>
      <c r="S35" s="42">
        <f t="shared" si="7"/>
        <v>12.0530799096019</v>
      </c>
      <c r="T35" s="42">
        <f t="shared" si="8"/>
        <v>-1.39073998956945</v>
      </c>
      <c r="U35" s="42">
        <f t="shared" si="9"/>
        <v>-0.231789998261575</v>
      </c>
      <c r="V35" s="42">
        <f t="shared" si="10"/>
        <v>5.331169960016226</v>
      </c>
      <c r="W35" s="42">
        <f t="shared" si="11"/>
        <v>-6.4901199513241</v>
      </c>
      <c r="X35" s="42">
        <f t="shared" si="12"/>
        <v>-6.606014950454888</v>
      </c>
      <c r="Y35" s="42">
        <f t="shared" si="13"/>
        <v>-7.996754940024338</v>
      </c>
    </row>
    <row r="36" spans="1:25" s="38" customFormat="1" ht="12">
      <c r="A36" s="37">
        <v>48037</v>
      </c>
      <c r="B36" s="38" t="s">
        <v>121</v>
      </c>
      <c r="C36" s="45">
        <v>7195</v>
      </c>
      <c r="D36" s="38">
        <v>34</v>
      </c>
      <c r="E36" s="38">
        <v>62</v>
      </c>
      <c r="F36" s="38">
        <f t="shared" si="2"/>
        <v>-28</v>
      </c>
      <c r="G36" s="38">
        <v>46</v>
      </c>
      <c r="H36" s="38">
        <v>256</v>
      </c>
      <c r="I36" s="38">
        <v>13</v>
      </c>
      <c r="J36" s="38">
        <f t="shared" si="0"/>
        <v>315</v>
      </c>
      <c r="K36" s="38">
        <v>9</v>
      </c>
      <c r="L36" s="38">
        <v>192</v>
      </c>
      <c r="M36" s="38">
        <v>15</v>
      </c>
      <c r="N36" s="38">
        <f t="shared" si="1"/>
        <v>216</v>
      </c>
      <c r="O36" s="38">
        <f t="shared" si="3"/>
        <v>99</v>
      </c>
      <c r="P36" s="38">
        <f t="shared" si="4"/>
        <v>71</v>
      </c>
      <c r="Q36" s="38">
        <f t="shared" si="5"/>
        <v>7266</v>
      </c>
      <c r="R36" s="42">
        <f t="shared" si="6"/>
        <v>4.702302745314985</v>
      </c>
      <c r="S36" s="42">
        <f t="shared" si="7"/>
        <v>8.574787359103796</v>
      </c>
      <c r="T36" s="42">
        <f t="shared" si="8"/>
        <v>13.691999170181868</v>
      </c>
      <c r="U36" s="42">
        <f t="shared" si="9"/>
        <v>8.851393402945854</v>
      </c>
      <c r="V36" s="42">
        <f t="shared" si="10"/>
        <v>5.1172118110780715</v>
      </c>
      <c r="W36" s="42">
        <f t="shared" si="11"/>
        <v>-0.27660604384205795</v>
      </c>
      <c r="X36" s="42">
        <f t="shared" si="12"/>
        <v>-3.8724846137888114</v>
      </c>
      <c r="Y36" s="42">
        <f t="shared" si="13"/>
        <v>9.819514556393058</v>
      </c>
    </row>
    <row r="37" spans="1:25" s="38" customFormat="1" ht="12">
      <c r="A37" s="37">
        <v>48038</v>
      </c>
      <c r="B37" s="38" t="s">
        <v>283</v>
      </c>
      <c r="C37" s="45">
        <v>17038</v>
      </c>
      <c r="D37" s="38">
        <v>108</v>
      </c>
      <c r="E37" s="38">
        <v>193</v>
      </c>
      <c r="F37" s="38">
        <f t="shared" si="2"/>
        <v>-85</v>
      </c>
      <c r="G37" s="38">
        <v>94</v>
      </c>
      <c r="H37" s="38">
        <v>387</v>
      </c>
      <c r="I37" s="38">
        <v>26</v>
      </c>
      <c r="J37" s="38">
        <f t="shared" si="0"/>
        <v>507</v>
      </c>
      <c r="K37" s="38">
        <v>31</v>
      </c>
      <c r="L37" s="38">
        <v>451</v>
      </c>
      <c r="M37" s="38">
        <v>100</v>
      </c>
      <c r="N37" s="38">
        <f t="shared" si="1"/>
        <v>582</v>
      </c>
      <c r="O37" s="38">
        <f t="shared" si="3"/>
        <v>-75</v>
      </c>
      <c r="P37" s="38">
        <f t="shared" si="4"/>
        <v>-160</v>
      </c>
      <c r="Q37" s="38">
        <f t="shared" si="5"/>
        <v>16878</v>
      </c>
      <c r="R37" s="42">
        <f t="shared" si="6"/>
        <v>6.368675551362189</v>
      </c>
      <c r="S37" s="42">
        <f t="shared" si="7"/>
        <v>11.381059087156505</v>
      </c>
      <c r="T37" s="42">
        <f t="shared" si="8"/>
        <v>-4.422691355112631</v>
      </c>
      <c r="U37" s="42">
        <f t="shared" si="9"/>
        <v>-3.774029956362779</v>
      </c>
      <c r="V37" s="42">
        <f t="shared" si="10"/>
        <v>3.7150607382946106</v>
      </c>
      <c r="W37" s="42">
        <f t="shared" si="11"/>
        <v>-4.363722137044463</v>
      </c>
      <c r="X37" s="42">
        <f t="shared" si="12"/>
        <v>-5.012383535794315</v>
      </c>
      <c r="Y37" s="42">
        <f t="shared" si="13"/>
        <v>-9.435074890906947</v>
      </c>
    </row>
    <row r="38" spans="1:25" s="38" customFormat="1" ht="12">
      <c r="A38" s="37">
        <v>48039</v>
      </c>
      <c r="B38" s="38" t="s">
        <v>122</v>
      </c>
      <c r="C38" s="45">
        <v>1106</v>
      </c>
      <c r="D38" s="38">
        <v>10</v>
      </c>
      <c r="E38" s="38">
        <v>18</v>
      </c>
      <c r="F38" s="38">
        <f t="shared" si="2"/>
        <v>-8</v>
      </c>
      <c r="G38" s="38">
        <v>2</v>
      </c>
      <c r="H38" s="38">
        <v>44</v>
      </c>
      <c r="I38" s="38">
        <v>0</v>
      </c>
      <c r="J38" s="38">
        <f t="shared" si="0"/>
        <v>46</v>
      </c>
      <c r="K38" s="38">
        <v>4</v>
      </c>
      <c r="L38" s="38">
        <v>38</v>
      </c>
      <c r="M38" s="38">
        <v>8</v>
      </c>
      <c r="N38" s="38">
        <f t="shared" si="1"/>
        <v>50</v>
      </c>
      <c r="O38" s="38">
        <f t="shared" si="3"/>
        <v>-4</v>
      </c>
      <c r="P38" s="38">
        <f t="shared" si="4"/>
        <v>-12</v>
      </c>
      <c r="Q38" s="38">
        <f t="shared" si="5"/>
        <v>1094</v>
      </c>
      <c r="R38" s="42">
        <f t="shared" si="6"/>
        <v>9.09090909090909</v>
      </c>
      <c r="S38" s="42">
        <f t="shared" si="7"/>
        <v>16.363636363636363</v>
      </c>
      <c r="T38" s="42">
        <f t="shared" si="8"/>
        <v>-3.6363636363636362</v>
      </c>
      <c r="U38" s="42">
        <f t="shared" si="9"/>
        <v>5.454545454545455</v>
      </c>
      <c r="V38" s="42">
        <f t="shared" si="10"/>
        <v>-1.8181818181818181</v>
      </c>
      <c r="W38" s="42">
        <f t="shared" si="11"/>
        <v>-7.2727272727272725</v>
      </c>
      <c r="X38" s="42">
        <f t="shared" si="12"/>
        <v>-7.2727272727272725</v>
      </c>
      <c r="Y38" s="42">
        <f t="shared" si="13"/>
        <v>-10.90909090909091</v>
      </c>
    </row>
    <row r="39" spans="1:25" s="38" customFormat="1" ht="12">
      <c r="A39" s="37">
        <v>48041</v>
      </c>
      <c r="B39" s="38" t="s">
        <v>123</v>
      </c>
      <c r="C39" s="45">
        <v>50734</v>
      </c>
      <c r="D39" s="38">
        <v>312</v>
      </c>
      <c r="E39" s="38">
        <v>571</v>
      </c>
      <c r="F39" s="38">
        <f t="shared" si="2"/>
        <v>-259</v>
      </c>
      <c r="G39" s="38">
        <v>277</v>
      </c>
      <c r="H39" s="38">
        <v>1489</v>
      </c>
      <c r="I39" s="38">
        <v>129</v>
      </c>
      <c r="J39" s="38">
        <f t="shared" si="0"/>
        <v>1895</v>
      </c>
      <c r="K39" s="38">
        <v>93</v>
      </c>
      <c r="L39" s="38">
        <v>1320</v>
      </c>
      <c r="M39" s="38">
        <v>171</v>
      </c>
      <c r="N39" s="38">
        <f t="shared" si="1"/>
        <v>1584</v>
      </c>
      <c r="O39" s="38">
        <f t="shared" si="3"/>
        <v>311</v>
      </c>
      <c r="P39" s="38">
        <f t="shared" si="4"/>
        <v>52</v>
      </c>
      <c r="Q39" s="38">
        <f t="shared" si="5"/>
        <v>50786</v>
      </c>
      <c r="R39" s="42">
        <f t="shared" si="6"/>
        <v>6.1465721040189125</v>
      </c>
      <c r="S39" s="42">
        <f t="shared" si="7"/>
        <v>11.249014972419229</v>
      </c>
      <c r="T39" s="42">
        <f t="shared" si="8"/>
        <v>6.126871552403467</v>
      </c>
      <c r="U39" s="42">
        <f t="shared" si="9"/>
        <v>3.3293932230102445</v>
      </c>
      <c r="V39" s="42">
        <f t="shared" si="10"/>
        <v>3.6249014972419227</v>
      </c>
      <c r="W39" s="42">
        <f t="shared" si="11"/>
        <v>-0.8274231678486997</v>
      </c>
      <c r="X39" s="42">
        <f t="shared" si="12"/>
        <v>-5.102442868400316</v>
      </c>
      <c r="Y39" s="42">
        <f t="shared" si="13"/>
        <v>1.024428684003152</v>
      </c>
    </row>
    <row r="40" spans="1:25" s="38" customFormat="1" ht="12">
      <c r="A40" s="37">
        <v>48043</v>
      </c>
      <c r="B40" s="38" t="s">
        <v>124</v>
      </c>
      <c r="C40" s="45">
        <v>49054</v>
      </c>
      <c r="D40" s="38">
        <v>333</v>
      </c>
      <c r="E40" s="38">
        <v>548</v>
      </c>
      <c r="F40" s="38">
        <f t="shared" si="2"/>
        <v>-215</v>
      </c>
      <c r="G40" s="38">
        <v>251</v>
      </c>
      <c r="H40" s="38">
        <v>1576</v>
      </c>
      <c r="I40" s="38">
        <v>120</v>
      </c>
      <c r="J40" s="38">
        <f t="shared" si="0"/>
        <v>1947</v>
      </c>
      <c r="K40" s="38">
        <v>32</v>
      </c>
      <c r="L40" s="38">
        <v>1254</v>
      </c>
      <c r="M40" s="38">
        <v>342</v>
      </c>
      <c r="N40" s="38">
        <f t="shared" si="1"/>
        <v>1628</v>
      </c>
      <c r="O40" s="38">
        <f t="shared" si="3"/>
        <v>319</v>
      </c>
      <c r="P40" s="38">
        <f t="shared" si="4"/>
        <v>104</v>
      </c>
      <c r="Q40" s="38">
        <f t="shared" si="5"/>
        <v>49158</v>
      </c>
      <c r="R40" s="42">
        <f t="shared" si="6"/>
        <v>6.781248727243107</v>
      </c>
      <c r="S40" s="42">
        <f t="shared" si="7"/>
        <v>11.159532440027695</v>
      </c>
      <c r="T40" s="42">
        <f t="shared" si="8"/>
        <v>6.496151183154808</v>
      </c>
      <c r="U40" s="42">
        <f t="shared" si="9"/>
        <v>6.557243514030872</v>
      </c>
      <c r="V40" s="42">
        <f t="shared" si="10"/>
        <v>4.459740153952674</v>
      </c>
      <c r="W40" s="42">
        <f t="shared" si="11"/>
        <v>-4.520832484828738</v>
      </c>
      <c r="X40" s="42">
        <f t="shared" si="12"/>
        <v>-4.378283712784588</v>
      </c>
      <c r="Y40" s="42">
        <f t="shared" si="13"/>
        <v>2.1178674703702196</v>
      </c>
    </row>
    <row r="41" spans="1:25" s="38" customFormat="1" ht="12">
      <c r="A41" s="37">
        <v>48044</v>
      </c>
      <c r="B41" s="38" t="s">
        <v>125</v>
      </c>
      <c r="C41" s="45">
        <v>18979</v>
      </c>
      <c r="D41" s="38">
        <v>129</v>
      </c>
      <c r="E41" s="38">
        <v>178</v>
      </c>
      <c r="F41" s="38">
        <f t="shared" si="2"/>
        <v>-49</v>
      </c>
      <c r="G41" s="38">
        <v>135</v>
      </c>
      <c r="H41" s="38">
        <v>693</v>
      </c>
      <c r="I41" s="38">
        <v>126</v>
      </c>
      <c r="J41" s="38">
        <f t="shared" si="0"/>
        <v>954</v>
      </c>
      <c r="K41" s="38">
        <v>48</v>
      </c>
      <c r="L41" s="38">
        <v>713</v>
      </c>
      <c r="M41" s="38">
        <v>105</v>
      </c>
      <c r="N41" s="38">
        <f t="shared" si="1"/>
        <v>866</v>
      </c>
      <c r="O41" s="38">
        <f t="shared" si="3"/>
        <v>88</v>
      </c>
      <c r="P41" s="38">
        <f t="shared" si="4"/>
        <v>39</v>
      </c>
      <c r="Q41" s="38">
        <f t="shared" si="5"/>
        <v>19018</v>
      </c>
      <c r="R41" s="42">
        <f t="shared" si="6"/>
        <v>6.790009737610864</v>
      </c>
      <c r="S41" s="42">
        <f t="shared" si="7"/>
        <v>9.369160723214991</v>
      </c>
      <c r="T41" s="42">
        <f t="shared" si="8"/>
        <v>4.631944627207411</v>
      </c>
      <c r="U41" s="42">
        <f t="shared" si="9"/>
        <v>-1.0527146880016844</v>
      </c>
      <c r="V41" s="42">
        <f t="shared" si="10"/>
        <v>4.579308892807327</v>
      </c>
      <c r="W41" s="42">
        <f t="shared" si="11"/>
        <v>1.1053504224017685</v>
      </c>
      <c r="X41" s="42">
        <f t="shared" si="12"/>
        <v>-2.5791509856041266</v>
      </c>
      <c r="Y41" s="42">
        <f t="shared" si="13"/>
        <v>2.0527936416032846</v>
      </c>
    </row>
    <row r="42" spans="1:25" s="38" customFormat="1" ht="12">
      <c r="A42" s="37">
        <v>48046</v>
      </c>
      <c r="B42" s="38" t="s">
        <v>126</v>
      </c>
      <c r="C42" s="45">
        <v>5136</v>
      </c>
      <c r="D42" s="38">
        <v>27</v>
      </c>
      <c r="E42" s="38">
        <v>47</v>
      </c>
      <c r="F42" s="38">
        <f t="shared" si="2"/>
        <v>-20</v>
      </c>
      <c r="G42" s="38">
        <v>63</v>
      </c>
      <c r="H42" s="38">
        <v>262</v>
      </c>
      <c r="I42" s="38">
        <v>2</v>
      </c>
      <c r="J42" s="38">
        <f t="shared" si="0"/>
        <v>327</v>
      </c>
      <c r="K42" s="38">
        <v>10</v>
      </c>
      <c r="L42" s="38">
        <v>186</v>
      </c>
      <c r="M42" s="38">
        <v>16</v>
      </c>
      <c r="N42" s="38">
        <f t="shared" si="1"/>
        <v>212</v>
      </c>
      <c r="O42" s="38">
        <f t="shared" si="3"/>
        <v>115</v>
      </c>
      <c r="P42" s="38">
        <f t="shared" si="4"/>
        <v>95</v>
      </c>
      <c r="Q42" s="38">
        <f t="shared" si="5"/>
        <v>5231</v>
      </c>
      <c r="R42" s="42">
        <f t="shared" si="6"/>
        <v>5.2088357287547025</v>
      </c>
      <c r="S42" s="42">
        <f t="shared" si="7"/>
        <v>9.067232564869297</v>
      </c>
      <c r="T42" s="42">
        <f t="shared" si="8"/>
        <v>22.185781807658916</v>
      </c>
      <c r="U42" s="42">
        <f t="shared" si="9"/>
        <v>14.66190797723546</v>
      </c>
      <c r="V42" s="42">
        <f t="shared" si="10"/>
        <v>10.224751615703674</v>
      </c>
      <c r="W42" s="42">
        <f t="shared" si="11"/>
        <v>-2.700877785280216</v>
      </c>
      <c r="X42" s="42">
        <f t="shared" si="12"/>
        <v>-3.8583968361145944</v>
      </c>
      <c r="Y42" s="42">
        <f t="shared" si="13"/>
        <v>18.327384971544323</v>
      </c>
    </row>
    <row r="43" spans="1:25" s="38" customFormat="1" ht="12">
      <c r="A43" s="37">
        <v>48049</v>
      </c>
      <c r="B43" s="38" t="s">
        <v>127</v>
      </c>
      <c r="C43" s="45">
        <v>8158</v>
      </c>
      <c r="D43" s="38">
        <v>54</v>
      </c>
      <c r="E43" s="38">
        <v>82</v>
      </c>
      <c r="F43" s="38">
        <f t="shared" si="2"/>
        <v>-28</v>
      </c>
      <c r="G43" s="38">
        <v>69</v>
      </c>
      <c r="H43" s="38">
        <v>245</v>
      </c>
      <c r="I43" s="38">
        <v>14</v>
      </c>
      <c r="J43" s="38">
        <f t="shared" si="0"/>
        <v>328</v>
      </c>
      <c r="K43" s="38">
        <v>30</v>
      </c>
      <c r="L43" s="38">
        <v>265</v>
      </c>
      <c r="M43" s="38">
        <v>13</v>
      </c>
      <c r="N43" s="38">
        <f t="shared" si="1"/>
        <v>308</v>
      </c>
      <c r="O43" s="38">
        <f t="shared" si="3"/>
        <v>20</v>
      </c>
      <c r="P43" s="38">
        <f t="shared" si="4"/>
        <v>-8</v>
      </c>
      <c r="Q43" s="38">
        <f t="shared" si="5"/>
        <v>8150</v>
      </c>
      <c r="R43" s="42">
        <f t="shared" si="6"/>
        <v>6.622516556291391</v>
      </c>
      <c r="S43" s="42">
        <f t="shared" si="7"/>
        <v>10.056414029923964</v>
      </c>
      <c r="T43" s="42">
        <f t="shared" si="8"/>
        <v>2.452783909737552</v>
      </c>
      <c r="U43" s="42">
        <f t="shared" si="9"/>
        <v>-2.452783909737552</v>
      </c>
      <c r="V43" s="42">
        <f t="shared" si="10"/>
        <v>4.782928623988227</v>
      </c>
      <c r="W43" s="42">
        <f t="shared" si="11"/>
        <v>0.1226391954868776</v>
      </c>
      <c r="X43" s="42">
        <f t="shared" si="12"/>
        <v>-3.4338974736325727</v>
      </c>
      <c r="Y43" s="42">
        <f t="shared" si="13"/>
        <v>-0.9811135638950208</v>
      </c>
    </row>
    <row r="44" spans="1:25" s="38" customFormat="1" ht="12">
      <c r="A44" s="37">
        <v>48050</v>
      </c>
      <c r="B44" s="38" t="s">
        <v>128</v>
      </c>
      <c r="C44" s="45">
        <v>14694</v>
      </c>
      <c r="D44" s="38">
        <v>81</v>
      </c>
      <c r="E44" s="38">
        <v>137</v>
      </c>
      <c r="F44" s="38">
        <f t="shared" si="2"/>
        <v>-56</v>
      </c>
      <c r="G44" s="38">
        <v>63</v>
      </c>
      <c r="H44" s="38">
        <v>531</v>
      </c>
      <c r="I44" s="38">
        <v>59</v>
      </c>
      <c r="J44" s="38">
        <f t="shared" si="0"/>
        <v>653</v>
      </c>
      <c r="K44" s="38">
        <v>29</v>
      </c>
      <c r="L44" s="38">
        <v>492</v>
      </c>
      <c r="M44" s="38">
        <v>79</v>
      </c>
      <c r="N44" s="38">
        <f t="shared" si="1"/>
        <v>600</v>
      </c>
      <c r="O44" s="38">
        <f t="shared" si="3"/>
        <v>53</v>
      </c>
      <c r="P44" s="38">
        <f t="shared" si="4"/>
        <v>-3</v>
      </c>
      <c r="Q44" s="38">
        <f t="shared" si="5"/>
        <v>14691</v>
      </c>
      <c r="R44" s="42">
        <f t="shared" si="6"/>
        <v>5.51301684532925</v>
      </c>
      <c r="S44" s="42">
        <f t="shared" si="7"/>
        <v>9.324485281606261</v>
      </c>
      <c r="T44" s="42">
        <f t="shared" si="8"/>
        <v>3.6072826271907434</v>
      </c>
      <c r="U44" s="42">
        <f t="shared" si="9"/>
        <v>2.6544155181214903</v>
      </c>
      <c r="V44" s="42">
        <f t="shared" si="10"/>
        <v>2.3141058363110427</v>
      </c>
      <c r="W44" s="42">
        <f t="shared" si="11"/>
        <v>-1.36123872724179</v>
      </c>
      <c r="X44" s="42">
        <f t="shared" si="12"/>
        <v>-3.811468436277012</v>
      </c>
      <c r="Y44" s="42">
        <f t="shared" si="13"/>
        <v>-0.20418580908626852</v>
      </c>
    </row>
    <row r="45" spans="1:25" s="38" customFormat="1" ht="12">
      <c r="A45" s="37">
        <v>48052</v>
      </c>
      <c r="B45" s="38" t="s">
        <v>284</v>
      </c>
      <c r="C45" s="45">
        <v>23444</v>
      </c>
      <c r="D45" s="38">
        <v>138</v>
      </c>
      <c r="E45" s="38">
        <v>260</v>
      </c>
      <c r="F45" s="38">
        <f t="shared" si="2"/>
        <v>-122</v>
      </c>
      <c r="G45" s="38">
        <v>130</v>
      </c>
      <c r="H45" s="38">
        <v>750</v>
      </c>
      <c r="I45" s="38">
        <v>39</v>
      </c>
      <c r="J45" s="38">
        <f t="shared" si="0"/>
        <v>919</v>
      </c>
      <c r="K45" s="38">
        <v>50</v>
      </c>
      <c r="L45" s="38">
        <v>666</v>
      </c>
      <c r="M45" s="38">
        <v>91</v>
      </c>
      <c r="N45" s="38">
        <f t="shared" si="1"/>
        <v>807</v>
      </c>
      <c r="O45" s="38">
        <f t="shared" si="3"/>
        <v>112</v>
      </c>
      <c r="P45" s="38">
        <f t="shared" si="4"/>
        <v>-10</v>
      </c>
      <c r="Q45" s="38">
        <f t="shared" si="5"/>
        <v>23434</v>
      </c>
      <c r="R45" s="42">
        <f t="shared" si="6"/>
        <v>5.887623192115704</v>
      </c>
      <c r="S45" s="42">
        <f t="shared" si="7"/>
        <v>11.092623405435386</v>
      </c>
      <c r="T45" s="42">
        <f t="shared" si="8"/>
        <v>4.778360851572166</v>
      </c>
      <c r="U45" s="42">
        <f t="shared" si="9"/>
        <v>3.583770638679124</v>
      </c>
      <c r="V45" s="42">
        <f t="shared" si="10"/>
        <v>3.4131148939801186</v>
      </c>
      <c r="W45" s="42">
        <f t="shared" si="11"/>
        <v>-2.2185246810870773</v>
      </c>
      <c r="X45" s="42">
        <f t="shared" si="12"/>
        <v>-5.205000213319681</v>
      </c>
      <c r="Y45" s="42">
        <f t="shared" si="13"/>
        <v>-0.4266393617475148</v>
      </c>
    </row>
    <row r="46" spans="1:25" s="38" customFormat="1" ht="12">
      <c r="A46" s="37">
        <v>48053</v>
      </c>
      <c r="B46" s="38" t="s">
        <v>285</v>
      </c>
      <c r="C46" s="45">
        <v>12245</v>
      </c>
      <c r="D46" s="38">
        <v>90</v>
      </c>
      <c r="E46" s="38">
        <v>126</v>
      </c>
      <c r="F46" s="38">
        <f t="shared" si="2"/>
        <v>-36</v>
      </c>
      <c r="G46" s="38">
        <v>71</v>
      </c>
      <c r="H46" s="38">
        <v>321</v>
      </c>
      <c r="I46" s="38">
        <v>13</v>
      </c>
      <c r="J46" s="38">
        <f t="shared" si="0"/>
        <v>405</v>
      </c>
      <c r="K46" s="38">
        <v>24</v>
      </c>
      <c r="L46" s="38">
        <v>319</v>
      </c>
      <c r="M46" s="38">
        <v>65</v>
      </c>
      <c r="N46" s="38">
        <f t="shared" si="1"/>
        <v>408</v>
      </c>
      <c r="O46" s="38">
        <f t="shared" si="3"/>
        <v>-3</v>
      </c>
      <c r="P46" s="38">
        <f t="shared" si="4"/>
        <v>-39</v>
      </c>
      <c r="Q46" s="38">
        <f t="shared" si="5"/>
        <v>12206</v>
      </c>
      <c r="R46" s="42">
        <f t="shared" si="6"/>
        <v>7.361662099709623</v>
      </c>
      <c r="S46" s="42">
        <f t="shared" si="7"/>
        <v>10.306326939593472</v>
      </c>
      <c r="T46" s="42">
        <f t="shared" si="8"/>
        <v>-0.24538873665698746</v>
      </c>
      <c r="U46" s="42">
        <f t="shared" si="9"/>
        <v>0.1635924911046583</v>
      </c>
      <c r="V46" s="42">
        <f t="shared" si="10"/>
        <v>3.84442354095947</v>
      </c>
      <c r="W46" s="42">
        <f t="shared" si="11"/>
        <v>-4.253404768721116</v>
      </c>
      <c r="X46" s="42">
        <f t="shared" si="12"/>
        <v>-2.944664839883849</v>
      </c>
      <c r="Y46" s="42">
        <f t="shared" si="13"/>
        <v>-3.1900535765408367</v>
      </c>
    </row>
    <row r="47" spans="1:25" s="38" customFormat="1" ht="12">
      <c r="A47" s="37">
        <v>48054</v>
      </c>
      <c r="B47" s="38" t="s">
        <v>309</v>
      </c>
      <c r="C47" s="45">
        <v>12026</v>
      </c>
      <c r="D47" s="38">
        <v>62</v>
      </c>
      <c r="E47" s="38">
        <v>124</v>
      </c>
      <c r="F47" s="38">
        <f t="shared" si="2"/>
        <v>-62</v>
      </c>
      <c r="G47" s="38">
        <v>116</v>
      </c>
      <c r="H47" s="38">
        <v>300</v>
      </c>
      <c r="I47" s="38">
        <v>23</v>
      </c>
      <c r="J47" s="38">
        <f t="shared" si="0"/>
        <v>439</v>
      </c>
      <c r="K47" s="38">
        <v>35</v>
      </c>
      <c r="L47" s="38">
        <v>277</v>
      </c>
      <c r="M47" s="38">
        <v>44</v>
      </c>
      <c r="N47" s="38">
        <f t="shared" si="1"/>
        <v>356</v>
      </c>
      <c r="O47" s="38">
        <f t="shared" si="3"/>
        <v>83</v>
      </c>
      <c r="P47" s="38">
        <f t="shared" si="4"/>
        <v>21</v>
      </c>
      <c r="Q47" s="38">
        <f t="shared" si="5"/>
        <v>12047</v>
      </c>
      <c r="R47" s="42">
        <f t="shared" si="6"/>
        <v>5.150999044572758</v>
      </c>
      <c r="S47" s="42">
        <f t="shared" si="7"/>
        <v>10.301998089145515</v>
      </c>
      <c r="T47" s="42">
        <f t="shared" si="8"/>
        <v>6.895692269347402</v>
      </c>
      <c r="U47" s="42">
        <f t="shared" si="9"/>
        <v>1.9108544842769908</v>
      </c>
      <c r="V47" s="42">
        <f t="shared" si="10"/>
        <v>6.729531009845055</v>
      </c>
      <c r="W47" s="42">
        <f t="shared" si="11"/>
        <v>-1.7446932247746438</v>
      </c>
      <c r="X47" s="42">
        <f t="shared" si="12"/>
        <v>-5.150999044572758</v>
      </c>
      <c r="Y47" s="42">
        <f t="shared" si="13"/>
        <v>1.7446932247746438</v>
      </c>
    </row>
    <row r="48" spans="1:25" s="41" customFormat="1" ht="12">
      <c r="A48" s="49"/>
      <c r="B48" s="49" t="s">
        <v>104</v>
      </c>
      <c r="C48" s="49">
        <f>SUM(C7:C47)</f>
        <v>1008238</v>
      </c>
      <c r="D48" s="49">
        <f>SUM(D7:D47)</f>
        <v>6614</v>
      </c>
      <c r="E48" s="49">
        <f>SUM(E7:E47)</f>
        <v>11345</v>
      </c>
      <c r="F48" s="49">
        <f>SUM(F7:F47)</f>
        <v>-4731</v>
      </c>
      <c r="G48" s="49">
        <f>SUM(G7:G47)</f>
        <v>7423</v>
      </c>
      <c r="H48" s="49">
        <f>SUM(H7:H47)</f>
        <v>28551</v>
      </c>
      <c r="I48" s="49">
        <f>SUM(I7:I47)</f>
        <v>3064</v>
      </c>
      <c r="J48" s="49">
        <f>SUM(J7:J47)</f>
        <v>39038</v>
      </c>
      <c r="K48" s="49">
        <f>SUM(K7:K47)</f>
        <v>2014</v>
      </c>
      <c r="L48" s="49">
        <f>SUM(L7:L47)</f>
        <v>27107</v>
      </c>
      <c r="M48" s="49">
        <f>SUM(M7:M47)</f>
        <v>9126</v>
      </c>
      <c r="N48" s="49">
        <f>SUM(N7:N47)</f>
        <v>38247</v>
      </c>
      <c r="O48" s="49">
        <f t="shared" si="3"/>
        <v>791</v>
      </c>
      <c r="P48" s="49">
        <f t="shared" si="4"/>
        <v>-3940</v>
      </c>
      <c r="Q48" s="49">
        <f>SUM(Q7:Q47)</f>
        <v>1004298</v>
      </c>
      <c r="R48" s="53">
        <f t="shared" si="6"/>
        <v>6.572801679075554</v>
      </c>
      <c r="S48" s="53">
        <f t="shared" si="7"/>
        <v>11.27433248399035</v>
      </c>
      <c r="T48" s="53">
        <f t="shared" si="8"/>
        <v>0.7860728950935536</v>
      </c>
      <c r="U48" s="53">
        <f t="shared" si="9"/>
        <v>1.4350053862390535</v>
      </c>
      <c r="V48" s="53">
        <f t="shared" si="10"/>
        <v>5.37530757213784</v>
      </c>
      <c r="W48" s="53">
        <f t="shared" si="11"/>
        <v>-6.024240063283339</v>
      </c>
      <c r="X48" s="53">
        <f t="shared" si="12"/>
        <v>-4.701530804914794</v>
      </c>
      <c r="Y48" s="53">
        <f t="shared" si="13"/>
        <v>-3.9154579098212405</v>
      </c>
    </row>
    <row r="49" spans="1:15" ht="12">
      <c r="A49" s="31" t="s">
        <v>307</v>
      </c>
      <c r="O49" s="38"/>
    </row>
    <row r="51" ht="12">
      <c r="E51" s="38"/>
    </row>
  </sheetData>
  <mergeCells count="9">
    <mergeCell ref="R3:R6"/>
    <mergeCell ref="S3:S6"/>
    <mergeCell ref="T3:W3"/>
    <mergeCell ref="Y3:Y6"/>
    <mergeCell ref="X3:X6"/>
    <mergeCell ref="T4:T6"/>
    <mergeCell ref="U4:U6"/>
    <mergeCell ref="V4:V6"/>
    <mergeCell ref="W4:W6"/>
  </mergeCells>
  <printOptions/>
  <pageMargins left="0.75" right="0.75" top="0.2" bottom="0.2" header="0.21" footer="0.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A37" sqref="A37"/>
    </sheetView>
  </sheetViews>
  <sheetFormatPr defaultColWidth="9.140625" defaultRowHeight="12.75"/>
  <cols>
    <col min="1" max="1" width="6.421875" style="37" customWidth="1"/>
    <col min="2" max="2" width="17.421875" style="37" customWidth="1"/>
    <col min="3" max="3" width="26.00390625" style="37" customWidth="1"/>
    <col min="4" max="8" width="9.140625" style="37" customWidth="1"/>
    <col min="9" max="16" width="9.28125" style="37" bestFit="1" customWidth="1"/>
    <col min="17" max="17" width="9.8515625" style="37" bestFit="1" customWidth="1"/>
    <col min="18" max="25" width="9.28125" style="37" bestFit="1" customWidth="1"/>
    <col min="26" max="16384" width="9.140625" style="37" customWidth="1"/>
  </cols>
  <sheetData>
    <row r="1" spans="1:17" s="4" customFormat="1" ht="12">
      <c r="A1" s="1" t="s">
        <v>311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12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5" s="7" customFormat="1" ht="12.75" customHeight="1">
      <c r="A3" s="9"/>
      <c r="B3" s="9"/>
      <c r="C3" s="10"/>
      <c r="D3" s="11" t="s">
        <v>0</v>
      </c>
      <c r="E3" s="12"/>
      <c r="F3" s="13"/>
      <c r="G3" s="11" t="s">
        <v>1</v>
      </c>
      <c r="H3" s="12"/>
      <c r="I3" s="12"/>
      <c r="J3" s="12"/>
      <c r="K3" s="12"/>
      <c r="L3" s="12"/>
      <c r="M3" s="12"/>
      <c r="N3" s="12"/>
      <c r="O3" s="14"/>
      <c r="P3" s="10"/>
      <c r="Q3" s="10"/>
      <c r="R3" s="55" t="s">
        <v>2</v>
      </c>
      <c r="S3" s="55" t="s">
        <v>3</v>
      </c>
      <c r="T3" s="58" t="s">
        <v>4</v>
      </c>
      <c r="U3" s="59"/>
      <c r="V3" s="59"/>
      <c r="W3" s="60"/>
      <c r="X3" s="55" t="s">
        <v>6</v>
      </c>
      <c r="Y3" s="55" t="s">
        <v>5</v>
      </c>
    </row>
    <row r="4" spans="1:25" s="7" customFormat="1" ht="11.25" customHeight="1">
      <c r="A4" s="15" t="s">
        <v>280</v>
      </c>
      <c r="B4" s="15" t="s">
        <v>7</v>
      </c>
      <c r="C4" s="16" t="s">
        <v>8</v>
      </c>
      <c r="D4" s="17"/>
      <c r="E4" s="17"/>
      <c r="F4" s="17"/>
      <c r="G4" s="11" t="s">
        <v>9</v>
      </c>
      <c r="H4" s="12"/>
      <c r="I4" s="12"/>
      <c r="J4" s="13"/>
      <c r="K4" s="11" t="s">
        <v>10</v>
      </c>
      <c r="L4" s="12"/>
      <c r="M4" s="12"/>
      <c r="N4" s="13"/>
      <c r="O4" s="18"/>
      <c r="P4" s="16"/>
      <c r="Q4" s="16" t="s">
        <v>8</v>
      </c>
      <c r="R4" s="56"/>
      <c r="S4" s="56"/>
      <c r="T4" s="61" t="s">
        <v>11</v>
      </c>
      <c r="U4" s="61" t="s">
        <v>12</v>
      </c>
      <c r="V4" s="61" t="s">
        <v>13</v>
      </c>
      <c r="W4" s="63" t="s">
        <v>14</v>
      </c>
      <c r="X4" s="56"/>
      <c r="Y4" s="56"/>
    </row>
    <row r="5" spans="1:25" s="7" customFormat="1" ht="11.25" customHeight="1">
      <c r="A5" s="15" t="s">
        <v>281</v>
      </c>
      <c r="B5" s="15" t="s">
        <v>15</v>
      </c>
      <c r="C5" s="16" t="s">
        <v>16</v>
      </c>
      <c r="D5" s="19" t="s">
        <v>17</v>
      </c>
      <c r="E5" s="19" t="s">
        <v>18</v>
      </c>
      <c r="F5" s="19" t="s">
        <v>19</v>
      </c>
      <c r="G5" s="20" t="s">
        <v>20</v>
      </c>
      <c r="H5" s="20" t="s">
        <v>20</v>
      </c>
      <c r="I5" s="20" t="s">
        <v>21</v>
      </c>
      <c r="J5" s="20"/>
      <c r="K5" s="20" t="s">
        <v>22</v>
      </c>
      <c r="L5" s="20" t="s">
        <v>22</v>
      </c>
      <c r="M5" s="20" t="s">
        <v>21</v>
      </c>
      <c r="N5" s="20"/>
      <c r="O5" s="16" t="s">
        <v>19</v>
      </c>
      <c r="P5" s="16" t="s">
        <v>19</v>
      </c>
      <c r="Q5" s="16" t="s">
        <v>16</v>
      </c>
      <c r="R5" s="56"/>
      <c r="S5" s="56"/>
      <c r="T5" s="62"/>
      <c r="U5" s="62"/>
      <c r="V5" s="62"/>
      <c r="W5" s="64"/>
      <c r="X5" s="56"/>
      <c r="Y5" s="56"/>
    </row>
    <row r="6" spans="1:25" s="7" customFormat="1" ht="12.75" customHeight="1">
      <c r="A6" s="21"/>
      <c r="B6" s="21"/>
      <c r="C6" s="22" t="s">
        <v>306</v>
      </c>
      <c r="D6" s="23" t="s">
        <v>23</v>
      </c>
      <c r="E6" s="24"/>
      <c r="F6" s="24"/>
      <c r="G6" s="24" t="s">
        <v>24</v>
      </c>
      <c r="H6" s="24" t="s">
        <v>25</v>
      </c>
      <c r="I6" s="24" t="s">
        <v>26</v>
      </c>
      <c r="J6" s="24" t="s">
        <v>11</v>
      </c>
      <c r="K6" s="24" t="s">
        <v>24</v>
      </c>
      <c r="L6" s="24" t="s">
        <v>25</v>
      </c>
      <c r="M6" s="24" t="s">
        <v>27</v>
      </c>
      <c r="N6" s="24" t="s">
        <v>11</v>
      </c>
      <c r="O6" s="25"/>
      <c r="P6" s="22" t="s">
        <v>28</v>
      </c>
      <c r="Q6" s="22" t="s">
        <v>308</v>
      </c>
      <c r="R6" s="57"/>
      <c r="S6" s="57"/>
      <c r="T6" s="62"/>
      <c r="U6" s="62"/>
      <c r="V6" s="62"/>
      <c r="W6" s="65"/>
      <c r="X6" s="57"/>
      <c r="Y6" s="57"/>
    </row>
    <row r="7" spans="1:25" ht="12">
      <c r="A7" s="37">
        <v>53001</v>
      </c>
      <c r="B7" s="37" t="s">
        <v>246</v>
      </c>
      <c r="C7" s="38">
        <v>4266</v>
      </c>
      <c r="D7" s="38">
        <v>26</v>
      </c>
      <c r="E7" s="38">
        <v>61</v>
      </c>
      <c r="F7" s="38">
        <f>(D7-E7)</f>
        <v>-35</v>
      </c>
      <c r="G7" s="38">
        <v>64</v>
      </c>
      <c r="H7" s="38">
        <v>161</v>
      </c>
      <c r="I7" s="38">
        <v>28</v>
      </c>
      <c r="J7" s="38">
        <f aca="true" t="shared" si="0" ref="J7:J34">SUM(G7:I7)</f>
        <v>253</v>
      </c>
      <c r="K7" s="38">
        <v>9</v>
      </c>
      <c r="L7" s="38">
        <v>152</v>
      </c>
      <c r="M7" s="38">
        <v>40</v>
      </c>
      <c r="N7" s="38">
        <f aca="true" t="shared" si="1" ref="N7:N34">SUM(K7:M7)</f>
        <v>201</v>
      </c>
      <c r="O7" s="38">
        <f>(J7-N7)</f>
        <v>52</v>
      </c>
      <c r="P7" s="38">
        <f>(F7+O7)</f>
        <v>17</v>
      </c>
      <c r="Q7" s="38">
        <f>(C7+P7)</f>
        <v>4283</v>
      </c>
      <c r="R7" s="42">
        <f>((D7)/((C7+Q7)/2))*1000</f>
        <v>6.0825827582173355</v>
      </c>
      <c r="S7" s="42">
        <f>((E7)/((C7+Q7)/2))*1000</f>
        <v>14.270674932740672</v>
      </c>
      <c r="T7" s="42">
        <f>((O7)/((C7+Q7)/2))*1000</f>
        <v>12.165165516434671</v>
      </c>
      <c r="U7" s="42">
        <f>((H7-L7)/((C7+Q7)/2))*1000</f>
        <v>2.105509416306001</v>
      </c>
      <c r="V7" s="42">
        <f>((G7-K7)/((C7+Q7)/2))*1000</f>
        <v>12.86700198853667</v>
      </c>
      <c r="W7" s="42">
        <f>((I7-M7)/((C7+Q7)/2))*1000</f>
        <v>-2.807345888408001</v>
      </c>
      <c r="X7" s="42">
        <f>((F7)/((C7+Q7)/2))*1000</f>
        <v>-8.188092174523335</v>
      </c>
      <c r="Y7" s="42">
        <f>((P7)/((C7+Q7)/2))*1000</f>
        <v>3.9770733419113347</v>
      </c>
    </row>
    <row r="8" spans="1:25" ht="12">
      <c r="A8" s="37">
        <v>53002</v>
      </c>
      <c r="B8" s="37" t="s">
        <v>247</v>
      </c>
      <c r="C8" s="38">
        <v>2368</v>
      </c>
      <c r="D8" s="38">
        <v>14</v>
      </c>
      <c r="E8" s="38">
        <v>30</v>
      </c>
      <c r="F8" s="38">
        <f aca="true" t="shared" si="2" ref="F8:F34">(D8-E8)</f>
        <v>-16</v>
      </c>
      <c r="G8" s="38">
        <v>24</v>
      </c>
      <c r="H8" s="38">
        <v>118</v>
      </c>
      <c r="I8" s="38">
        <v>8</v>
      </c>
      <c r="J8" s="38">
        <f t="shared" si="0"/>
        <v>150</v>
      </c>
      <c r="K8" s="38">
        <v>18</v>
      </c>
      <c r="L8" s="38">
        <v>116</v>
      </c>
      <c r="M8" s="38">
        <v>3</v>
      </c>
      <c r="N8" s="38">
        <f t="shared" si="1"/>
        <v>137</v>
      </c>
      <c r="O8" s="38">
        <f aca="true" t="shared" si="3" ref="O8:O35">(J8-N8)</f>
        <v>13</v>
      </c>
      <c r="P8" s="38">
        <f aca="true" t="shared" si="4" ref="P8:P35">(F8+O8)</f>
        <v>-3</v>
      </c>
      <c r="Q8" s="38">
        <f aca="true" t="shared" si="5" ref="Q8:Q35">(C8+P8)</f>
        <v>2365</v>
      </c>
      <c r="R8" s="42">
        <f aca="true" t="shared" si="6" ref="R8:R35">((D8)/((C8+Q8)/2))*1000</f>
        <v>5.915909571096556</v>
      </c>
      <c r="S8" s="42">
        <f aca="true" t="shared" si="7" ref="S8:S35">((E8)/((C8+Q8)/2))*1000</f>
        <v>12.676949080921192</v>
      </c>
      <c r="T8" s="42">
        <f aca="true" t="shared" si="8" ref="T8:T35">((O8)/((C8+Q8)/2))*1000</f>
        <v>5.493344601732516</v>
      </c>
      <c r="U8" s="42">
        <f aca="true" t="shared" si="9" ref="U8:U35">((H8-L8)/((C8+Q8)/2))*1000</f>
        <v>0.8451299387280794</v>
      </c>
      <c r="V8" s="42">
        <f aca="true" t="shared" si="10" ref="V8:V35">((G8-K8)/((C8+Q8)/2))*1000</f>
        <v>2.5353898161842383</v>
      </c>
      <c r="W8" s="42">
        <f aca="true" t="shared" si="11" ref="W8:W35">((I8-M8)/((C8+Q8)/2))*1000</f>
        <v>2.1128248468201987</v>
      </c>
      <c r="X8" s="42">
        <f aca="true" t="shared" si="12" ref="X8:X35">((F8)/((C8+Q8)/2))*1000</f>
        <v>-6.761039509824635</v>
      </c>
      <c r="Y8" s="42">
        <f aca="true" t="shared" si="13" ref="Y8:Y35">((P8)/((C8+Q8)/2))*1000</f>
        <v>-1.2676949080921192</v>
      </c>
    </row>
    <row r="9" spans="1:25" ht="12">
      <c r="A9" s="37">
        <v>53003</v>
      </c>
      <c r="B9" s="37" t="s">
        <v>248</v>
      </c>
      <c r="C9" s="38">
        <v>4062</v>
      </c>
      <c r="D9" s="38">
        <v>21</v>
      </c>
      <c r="E9" s="38">
        <v>58</v>
      </c>
      <c r="F9" s="38">
        <f t="shared" si="2"/>
        <v>-37</v>
      </c>
      <c r="G9" s="38">
        <v>20</v>
      </c>
      <c r="H9" s="38">
        <v>87</v>
      </c>
      <c r="I9" s="38">
        <v>2</v>
      </c>
      <c r="J9" s="38">
        <f t="shared" si="0"/>
        <v>109</v>
      </c>
      <c r="K9" s="38">
        <v>30</v>
      </c>
      <c r="L9" s="38">
        <v>92</v>
      </c>
      <c r="M9" s="38">
        <v>18</v>
      </c>
      <c r="N9" s="38">
        <f t="shared" si="1"/>
        <v>140</v>
      </c>
      <c r="O9" s="38">
        <f t="shared" si="3"/>
        <v>-31</v>
      </c>
      <c r="P9" s="38">
        <f t="shared" si="4"/>
        <v>-68</v>
      </c>
      <c r="Q9" s="38">
        <f t="shared" si="5"/>
        <v>3994</v>
      </c>
      <c r="R9" s="42">
        <f t="shared" si="6"/>
        <v>5.213505461767627</v>
      </c>
      <c r="S9" s="42">
        <f t="shared" si="7"/>
        <v>14.399205561072492</v>
      </c>
      <c r="T9" s="42">
        <f t="shared" si="8"/>
        <v>-7.696127110228401</v>
      </c>
      <c r="U9" s="42">
        <f t="shared" si="9"/>
        <v>-1.2413108242303874</v>
      </c>
      <c r="V9" s="42">
        <f t="shared" si="10"/>
        <v>-2.482621648460775</v>
      </c>
      <c r="W9" s="42">
        <f t="shared" si="11"/>
        <v>-3.972194637537239</v>
      </c>
      <c r="X9" s="42">
        <f t="shared" si="12"/>
        <v>-9.185700099304865</v>
      </c>
      <c r="Y9" s="42">
        <f t="shared" si="13"/>
        <v>-16.881827209533267</v>
      </c>
    </row>
    <row r="10" spans="1:25" ht="12">
      <c r="A10" s="37">
        <v>53004</v>
      </c>
      <c r="B10" s="37" t="s">
        <v>249</v>
      </c>
      <c r="C10" s="38">
        <v>4794</v>
      </c>
      <c r="D10" s="38">
        <v>25</v>
      </c>
      <c r="E10" s="38">
        <v>66</v>
      </c>
      <c r="F10" s="38">
        <f t="shared" si="2"/>
        <v>-41</v>
      </c>
      <c r="G10" s="38">
        <v>82</v>
      </c>
      <c r="H10" s="38">
        <v>160</v>
      </c>
      <c r="I10" s="38">
        <v>16</v>
      </c>
      <c r="J10" s="38">
        <f t="shared" si="0"/>
        <v>258</v>
      </c>
      <c r="K10" s="38">
        <v>30</v>
      </c>
      <c r="L10" s="38">
        <v>111</v>
      </c>
      <c r="M10" s="38">
        <v>43</v>
      </c>
      <c r="N10" s="38">
        <f t="shared" si="1"/>
        <v>184</v>
      </c>
      <c r="O10" s="38">
        <f t="shared" si="3"/>
        <v>74</v>
      </c>
      <c r="P10" s="38">
        <f t="shared" si="4"/>
        <v>33</v>
      </c>
      <c r="Q10" s="38">
        <f t="shared" si="5"/>
        <v>4827</v>
      </c>
      <c r="R10" s="42">
        <f t="shared" si="6"/>
        <v>5.196964972456086</v>
      </c>
      <c r="S10" s="42">
        <f t="shared" si="7"/>
        <v>13.719987527284067</v>
      </c>
      <c r="T10" s="42">
        <f t="shared" si="8"/>
        <v>15.383016318470014</v>
      </c>
      <c r="U10" s="42">
        <f t="shared" si="9"/>
        <v>10.186051346013928</v>
      </c>
      <c r="V10" s="42">
        <f t="shared" si="10"/>
        <v>10.809687142708658</v>
      </c>
      <c r="W10" s="42">
        <f t="shared" si="11"/>
        <v>-5.612722170252572</v>
      </c>
      <c r="X10" s="42">
        <f t="shared" si="12"/>
        <v>-8.52302255482798</v>
      </c>
      <c r="Y10" s="42">
        <f t="shared" si="13"/>
        <v>6.859993763642033</v>
      </c>
    </row>
    <row r="11" spans="1:25" ht="12">
      <c r="A11" s="37">
        <v>53005</v>
      </c>
      <c r="B11" s="37" t="s">
        <v>250</v>
      </c>
      <c r="C11" s="38">
        <v>1406</v>
      </c>
      <c r="D11" s="38">
        <v>7</v>
      </c>
      <c r="E11" s="38">
        <v>26</v>
      </c>
      <c r="F11" s="38">
        <f t="shared" si="2"/>
        <v>-19</v>
      </c>
      <c r="G11" s="38">
        <v>14</v>
      </c>
      <c r="H11" s="38">
        <v>29</v>
      </c>
      <c r="I11" s="38">
        <v>5</v>
      </c>
      <c r="J11" s="38">
        <f t="shared" si="0"/>
        <v>48</v>
      </c>
      <c r="K11" s="38">
        <v>8</v>
      </c>
      <c r="L11" s="38">
        <v>27</v>
      </c>
      <c r="M11" s="38">
        <v>3</v>
      </c>
      <c r="N11" s="38">
        <f t="shared" si="1"/>
        <v>38</v>
      </c>
      <c r="O11" s="38">
        <f t="shared" si="3"/>
        <v>10</v>
      </c>
      <c r="P11" s="38">
        <f t="shared" si="4"/>
        <v>-9</v>
      </c>
      <c r="Q11" s="38">
        <f t="shared" si="5"/>
        <v>1397</v>
      </c>
      <c r="R11" s="42">
        <f t="shared" si="6"/>
        <v>4.994648590795577</v>
      </c>
      <c r="S11" s="42">
        <f t="shared" si="7"/>
        <v>18.551551908669282</v>
      </c>
      <c r="T11" s="42">
        <f t="shared" si="8"/>
        <v>7.135212272565108</v>
      </c>
      <c r="U11" s="42">
        <f t="shared" si="9"/>
        <v>1.4270424545130218</v>
      </c>
      <c r="V11" s="42">
        <f t="shared" si="10"/>
        <v>4.281127363539065</v>
      </c>
      <c r="W11" s="42">
        <f t="shared" si="11"/>
        <v>1.4270424545130218</v>
      </c>
      <c r="X11" s="42">
        <f t="shared" si="12"/>
        <v>-13.556903317873706</v>
      </c>
      <c r="Y11" s="42">
        <f t="shared" si="13"/>
        <v>-6.421691045308598</v>
      </c>
    </row>
    <row r="12" spans="1:25" ht="12">
      <c r="A12" s="37">
        <v>53006</v>
      </c>
      <c r="B12" s="37" t="s">
        <v>286</v>
      </c>
      <c r="C12" s="38">
        <v>7187</v>
      </c>
      <c r="D12" s="38">
        <v>27</v>
      </c>
      <c r="E12" s="38">
        <v>100</v>
      </c>
      <c r="F12" s="38">
        <f t="shared" si="2"/>
        <v>-73</v>
      </c>
      <c r="G12" s="38">
        <v>50</v>
      </c>
      <c r="H12" s="38">
        <v>249</v>
      </c>
      <c r="I12" s="38">
        <v>5</v>
      </c>
      <c r="J12" s="38">
        <f t="shared" si="0"/>
        <v>304</v>
      </c>
      <c r="K12" s="38">
        <v>8</v>
      </c>
      <c r="L12" s="38">
        <v>186</v>
      </c>
      <c r="M12" s="38">
        <v>18</v>
      </c>
      <c r="N12" s="38">
        <f t="shared" si="1"/>
        <v>212</v>
      </c>
      <c r="O12" s="38">
        <f t="shared" si="3"/>
        <v>92</v>
      </c>
      <c r="P12" s="38">
        <f t="shared" si="4"/>
        <v>19</v>
      </c>
      <c r="Q12" s="38">
        <f t="shared" si="5"/>
        <v>7206</v>
      </c>
      <c r="R12" s="42">
        <f t="shared" si="6"/>
        <v>3.751823803237685</v>
      </c>
      <c r="S12" s="42">
        <f t="shared" si="7"/>
        <v>13.89564371569513</v>
      </c>
      <c r="T12" s="42">
        <f t="shared" si="8"/>
        <v>12.783992218439518</v>
      </c>
      <c r="U12" s="42">
        <f t="shared" si="9"/>
        <v>8.754255540887932</v>
      </c>
      <c r="V12" s="42">
        <f t="shared" si="10"/>
        <v>5.836170360591955</v>
      </c>
      <c r="W12" s="42">
        <f t="shared" si="11"/>
        <v>-1.8064336830403667</v>
      </c>
      <c r="X12" s="42">
        <f t="shared" si="12"/>
        <v>-10.143819912457445</v>
      </c>
      <c r="Y12" s="42">
        <f t="shared" si="13"/>
        <v>2.6401723059820745</v>
      </c>
    </row>
    <row r="13" spans="1:25" ht="12">
      <c r="A13" s="37">
        <v>53007</v>
      </c>
      <c r="B13" s="37" t="s">
        <v>251</v>
      </c>
      <c r="C13" s="38">
        <v>2480</v>
      </c>
      <c r="D13" s="38">
        <v>11</v>
      </c>
      <c r="E13" s="38">
        <v>46</v>
      </c>
      <c r="F13" s="38">
        <f t="shared" si="2"/>
        <v>-35</v>
      </c>
      <c r="G13" s="38">
        <v>35</v>
      </c>
      <c r="H13" s="38">
        <v>79</v>
      </c>
      <c r="I13" s="38">
        <v>6</v>
      </c>
      <c r="J13" s="38">
        <f t="shared" si="0"/>
        <v>120</v>
      </c>
      <c r="K13" s="38">
        <v>25</v>
      </c>
      <c r="L13" s="38">
        <v>80</v>
      </c>
      <c r="M13" s="38">
        <v>3</v>
      </c>
      <c r="N13" s="38">
        <f t="shared" si="1"/>
        <v>108</v>
      </c>
      <c r="O13" s="38">
        <f t="shared" si="3"/>
        <v>12</v>
      </c>
      <c r="P13" s="38">
        <f t="shared" si="4"/>
        <v>-23</v>
      </c>
      <c r="Q13" s="38">
        <f t="shared" si="5"/>
        <v>2457</v>
      </c>
      <c r="R13" s="42">
        <f t="shared" si="6"/>
        <v>4.456147457970427</v>
      </c>
      <c r="S13" s="42">
        <f t="shared" si="7"/>
        <v>18.634798460603605</v>
      </c>
      <c r="T13" s="42">
        <f t="shared" si="8"/>
        <v>4.861251772331376</v>
      </c>
      <c r="U13" s="42">
        <f t="shared" si="9"/>
        <v>-0.40510431436094796</v>
      </c>
      <c r="V13" s="42">
        <f t="shared" si="10"/>
        <v>4.051043143609479</v>
      </c>
      <c r="W13" s="42">
        <f t="shared" si="11"/>
        <v>1.215312943082844</v>
      </c>
      <c r="X13" s="42">
        <f t="shared" si="12"/>
        <v>-14.17865100263318</v>
      </c>
      <c r="Y13" s="42">
        <f t="shared" si="13"/>
        <v>-9.317399230301803</v>
      </c>
    </row>
    <row r="14" spans="1:25" ht="12">
      <c r="A14" s="37">
        <v>53008</v>
      </c>
      <c r="B14" s="37" t="s">
        <v>252</v>
      </c>
      <c r="C14" s="38">
        <v>3109</v>
      </c>
      <c r="D14" s="38">
        <v>27</v>
      </c>
      <c r="E14" s="38">
        <v>31</v>
      </c>
      <c r="F14" s="38">
        <f t="shared" si="2"/>
        <v>-4</v>
      </c>
      <c r="G14" s="38">
        <v>52</v>
      </c>
      <c r="H14" s="38">
        <v>115</v>
      </c>
      <c r="I14" s="38">
        <v>0</v>
      </c>
      <c r="J14" s="38">
        <f t="shared" si="0"/>
        <v>167</v>
      </c>
      <c r="K14" s="38">
        <v>35</v>
      </c>
      <c r="L14" s="38">
        <v>113</v>
      </c>
      <c r="M14" s="38">
        <v>15</v>
      </c>
      <c r="N14" s="38">
        <f t="shared" si="1"/>
        <v>163</v>
      </c>
      <c r="O14" s="38">
        <f t="shared" si="3"/>
        <v>4</v>
      </c>
      <c r="P14" s="38">
        <f t="shared" si="4"/>
        <v>0</v>
      </c>
      <c r="Q14" s="38">
        <f t="shared" si="5"/>
        <v>3109</v>
      </c>
      <c r="R14" s="42">
        <f t="shared" si="6"/>
        <v>8.684464458025088</v>
      </c>
      <c r="S14" s="42">
        <f t="shared" si="7"/>
        <v>9.971051785139917</v>
      </c>
      <c r="T14" s="42">
        <f t="shared" si="8"/>
        <v>1.2865873271148278</v>
      </c>
      <c r="U14" s="42">
        <f t="shared" si="9"/>
        <v>0.6432936635574139</v>
      </c>
      <c r="V14" s="42">
        <f t="shared" si="10"/>
        <v>5.467996140238018</v>
      </c>
      <c r="W14" s="42">
        <f t="shared" si="11"/>
        <v>-4.824702476680605</v>
      </c>
      <c r="X14" s="42">
        <f t="shared" si="12"/>
        <v>-1.2865873271148278</v>
      </c>
      <c r="Y14" s="42">
        <f t="shared" si="13"/>
        <v>0</v>
      </c>
    </row>
    <row r="15" spans="1:25" ht="12">
      <c r="A15" s="37">
        <v>53009</v>
      </c>
      <c r="B15" s="37" t="s">
        <v>253</v>
      </c>
      <c r="C15" s="38">
        <v>21116</v>
      </c>
      <c r="D15" s="38">
        <v>111</v>
      </c>
      <c r="E15" s="38">
        <v>278</v>
      </c>
      <c r="F15" s="38">
        <f t="shared" si="2"/>
        <v>-167</v>
      </c>
      <c r="G15" s="38">
        <v>82</v>
      </c>
      <c r="H15" s="38">
        <v>488</v>
      </c>
      <c r="I15" s="38">
        <v>47</v>
      </c>
      <c r="J15" s="38">
        <f t="shared" si="0"/>
        <v>617</v>
      </c>
      <c r="K15" s="38">
        <v>46</v>
      </c>
      <c r="L15" s="38">
        <v>454</v>
      </c>
      <c r="M15" s="38">
        <v>160</v>
      </c>
      <c r="N15" s="38">
        <f t="shared" si="1"/>
        <v>660</v>
      </c>
      <c r="O15" s="38">
        <f t="shared" si="3"/>
        <v>-43</v>
      </c>
      <c r="P15" s="38">
        <f t="shared" si="4"/>
        <v>-210</v>
      </c>
      <c r="Q15" s="38">
        <f t="shared" si="5"/>
        <v>20906</v>
      </c>
      <c r="R15" s="42">
        <f t="shared" si="6"/>
        <v>5.28294702774737</v>
      </c>
      <c r="S15" s="42">
        <f t="shared" si="7"/>
        <v>13.231164628051973</v>
      </c>
      <c r="T15" s="42">
        <f t="shared" si="8"/>
        <v>-2.0465470467850175</v>
      </c>
      <c r="U15" s="42">
        <f t="shared" si="9"/>
        <v>1.6181999904811766</v>
      </c>
      <c r="V15" s="42">
        <f t="shared" si="10"/>
        <v>1.7133882252153634</v>
      </c>
      <c r="W15" s="42">
        <f t="shared" si="11"/>
        <v>-5.378135262481558</v>
      </c>
      <c r="X15" s="42">
        <f t="shared" si="12"/>
        <v>-7.948217600304601</v>
      </c>
      <c r="Y15" s="42">
        <f t="shared" si="13"/>
        <v>-9.99476464708962</v>
      </c>
    </row>
    <row r="16" spans="1:25" ht="12">
      <c r="A16" s="37">
        <v>53010</v>
      </c>
      <c r="B16" s="37" t="s">
        <v>254</v>
      </c>
      <c r="C16" s="38">
        <v>8586</v>
      </c>
      <c r="D16" s="38">
        <v>43</v>
      </c>
      <c r="E16" s="38">
        <v>118</v>
      </c>
      <c r="F16" s="38">
        <f t="shared" si="2"/>
        <v>-75</v>
      </c>
      <c r="G16" s="38">
        <v>56</v>
      </c>
      <c r="H16" s="38">
        <v>263</v>
      </c>
      <c r="I16" s="38">
        <v>38</v>
      </c>
      <c r="J16" s="38">
        <f t="shared" si="0"/>
        <v>357</v>
      </c>
      <c r="K16" s="38">
        <v>40</v>
      </c>
      <c r="L16" s="38">
        <v>290</v>
      </c>
      <c r="M16" s="38">
        <v>57</v>
      </c>
      <c r="N16" s="38">
        <f t="shared" si="1"/>
        <v>387</v>
      </c>
      <c r="O16" s="38">
        <f t="shared" si="3"/>
        <v>-30</v>
      </c>
      <c r="P16" s="38">
        <f t="shared" si="4"/>
        <v>-105</v>
      </c>
      <c r="Q16" s="38">
        <f t="shared" si="5"/>
        <v>8481</v>
      </c>
      <c r="R16" s="42">
        <f t="shared" si="6"/>
        <v>5.038964082732759</v>
      </c>
      <c r="S16" s="42">
        <f t="shared" si="7"/>
        <v>13.827854924708502</v>
      </c>
      <c r="T16" s="42">
        <f t="shared" si="8"/>
        <v>-3.515556336790297</v>
      </c>
      <c r="U16" s="42">
        <f t="shared" si="9"/>
        <v>-3.164000703111267</v>
      </c>
      <c r="V16" s="42">
        <f t="shared" si="10"/>
        <v>1.8749633796214917</v>
      </c>
      <c r="W16" s="42">
        <f t="shared" si="11"/>
        <v>-2.2265190133005213</v>
      </c>
      <c r="X16" s="42">
        <f t="shared" si="12"/>
        <v>-8.788890841975743</v>
      </c>
      <c r="Y16" s="42">
        <f t="shared" si="13"/>
        <v>-12.30444717876604</v>
      </c>
    </row>
    <row r="17" spans="1:25" ht="12">
      <c r="A17" s="37">
        <v>53011</v>
      </c>
      <c r="B17" s="37" t="s">
        <v>255</v>
      </c>
      <c r="C17" s="38">
        <v>82390</v>
      </c>
      <c r="D17" s="38">
        <v>477</v>
      </c>
      <c r="E17" s="38">
        <v>934</v>
      </c>
      <c r="F17" s="38">
        <f t="shared" si="2"/>
        <v>-457</v>
      </c>
      <c r="G17" s="38">
        <v>404</v>
      </c>
      <c r="H17" s="38">
        <v>1663</v>
      </c>
      <c r="I17" s="38">
        <v>230</v>
      </c>
      <c r="J17" s="38">
        <f t="shared" si="0"/>
        <v>2297</v>
      </c>
      <c r="K17" s="38">
        <v>247</v>
      </c>
      <c r="L17" s="38">
        <v>1350</v>
      </c>
      <c r="M17" s="38">
        <v>255</v>
      </c>
      <c r="N17" s="38">
        <f t="shared" si="1"/>
        <v>1852</v>
      </c>
      <c r="O17" s="38">
        <f t="shared" si="3"/>
        <v>445</v>
      </c>
      <c r="P17" s="38">
        <f t="shared" si="4"/>
        <v>-12</v>
      </c>
      <c r="Q17" s="38">
        <f t="shared" si="5"/>
        <v>82378</v>
      </c>
      <c r="R17" s="42">
        <f t="shared" si="6"/>
        <v>5.789959215381628</v>
      </c>
      <c r="S17" s="42">
        <f t="shared" si="7"/>
        <v>11.337152845212664</v>
      </c>
      <c r="T17" s="42">
        <f t="shared" si="8"/>
        <v>5.401534278500679</v>
      </c>
      <c r="U17" s="42">
        <f t="shared" si="9"/>
        <v>3.7992814138667703</v>
      </c>
      <c r="V17" s="42">
        <f t="shared" si="10"/>
        <v>1.9057098465721498</v>
      </c>
      <c r="W17" s="42">
        <f t="shared" si="11"/>
        <v>-0.30345698193824044</v>
      </c>
      <c r="X17" s="42">
        <f t="shared" si="12"/>
        <v>-5.547193629831035</v>
      </c>
      <c r="Y17" s="42">
        <f t="shared" si="13"/>
        <v>-0.1456593513303554</v>
      </c>
    </row>
    <row r="18" spans="1:25" ht="12">
      <c r="A18" s="37">
        <v>53012</v>
      </c>
      <c r="B18" s="37" t="s">
        <v>256</v>
      </c>
      <c r="C18" s="38">
        <v>1435</v>
      </c>
      <c r="D18" s="38">
        <v>4</v>
      </c>
      <c r="E18" s="38">
        <v>24</v>
      </c>
      <c r="F18" s="38">
        <f t="shared" si="2"/>
        <v>-20</v>
      </c>
      <c r="G18" s="38">
        <v>8</v>
      </c>
      <c r="H18" s="38">
        <v>44</v>
      </c>
      <c r="I18" s="38">
        <v>0</v>
      </c>
      <c r="J18" s="38">
        <f t="shared" si="0"/>
        <v>52</v>
      </c>
      <c r="K18" s="38">
        <v>10</v>
      </c>
      <c r="L18" s="38">
        <v>50</v>
      </c>
      <c r="M18" s="38">
        <v>4</v>
      </c>
      <c r="N18" s="38">
        <f t="shared" si="1"/>
        <v>64</v>
      </c>
      <c r="O18" s="38">
        <f t="shared" si="3"/>
        <v>-12</v>
      </c>
      <c r="P18" s="38">
        <f t="shared" si="4"/>
        <v>-32</v>
      </c>
      <c r="Q18" s="38">
        <f t="shared" si="5"/>
        <v>1403</v>
      </c>
      <c r="R18" s="42">
        <f t="shared" si="6"/>
        <v>2.8188865398167726</v>
      </c>
      <c r="S18" s="42">
        <f t="shared" si="7"/>
        <v>16.913319238900634</v>
      </c>
      <c r="T18" s="42">
        <f t="shared" si="8"/>
        <v>-8.456659619450317</v>
      </c>
      <c r="U18" s="42">
        <f t="shared" si="9"/>
        <v>-4.2283298097251585</v>
      </c>
      <c r="V18" s="42">
        <f t="shared" si="10"/>
        <v>-1.4094432699083863</v>
      </c>
      <c r="W18" s="42">
        <f t="shared" si="11"/>
        <v>-2.8188865398167726</v>
      </c>
      <c r="X18" s="42">
        <f t="shared" si="12"/>
        <v>-14.094432699083862</v>
      </c>
      <c r="Y18" s="42">
        <f t="shared" si="13"/>
        <v>-22.55109231853418</v>
      </c>
    </row>
    <row r="19" spans="1:25" ht="12">
      <c r="A19" s="37">
        <v>53013</v>
      </c>
      <c r="B19" s="37" t="s">
        <v>257</v>
      </c>
      <c r="C19" s="38">
        <v>3450</v>
      </c>
      <c r="D19" s="38">
        <v>14</v>
      </c>
      <c r="E19" s="38">
        <v>55</v>
      </c>
      <c r="F19" s="38">
        <f t="shared" si="2"/>
        <v>-41</v>
      </c>
      <c r="G19" s="38">
        <v>22</v>
      </c>
      <c r="H19" s="38">
        <v>76</v>
      </c>
      <c r="I19" s="38">
        <v>2</v>
      </c>
      <c r="J19" s="38">
        <f t="shared" si="0"/>
        <v>100</v>
      </c>
      <c r="K19" s="38">
        <v>9</v>
      </c>
      <c r="L19" s="38">
        <v>86</v>
      </c>
      <c r="M19" s="38">
        <v>11</v>
      </c>
      <c r="N19" s="38">
        <f t="shared" si="1"/>
        <v>106</v>
      </c>
      <c r="O19" s="38">
        <f t="shared" si="3"/>
        <v>-6</v>
      </c>
      <c r="P19" s="38">
        <f t="shared" si="4"/>
        <v>-47</v>
      </c>
      <c r="Q19" s="38">
        <f t="shared" si="5"/>
        <v>3403</v>
      </c>
      <c r="R19" s="42">
        <f t="shared" si="6"/>
        <v>4.085801838610828</v>
      </c>
      <c r="S19" s="42">
        <f t="shared" si="7"/>
        <v>16.051364365971107</v>
      </c>
      <c r="T19" s="42">
        <f t="shared" si="8"/>
        <v>-1.7510579308332117</v>
      </c>
      <c r="U19" s="42">
        <f t="shared" si="9"/>
        <v>-2.91842988472202</v>
      </c>
      <c r="V19" s="42">
        <f t="shared" si="10"/>
        <v>3.793958850138625</v>
      </c>
      <c r="W19" s="42">
        <f t="shared" si="11"/>
        <v>-2.6265868962498176</v>
      </c>
      <c r="X19" s="42">
        <f t="shared" si="12"/>
        <v>-11.96556252736028</v>
      </c>
      <c r="Y19" s="42">
        <f t="shared" si="13"/>
        <v>-13.716620458193493</v>
      </c>
    </row>
    <row r="20" spans="1:25" ht="12">
      <c r="A20" s="37">
        <v>53014</v>
      </c>
      <c r="B20" s="37" t="s">
        <v>258</v>
      </c>
      <c r="C20" s="38">
        <v>7235</v>
      </c>
      <c r="D20" s="38">
        <v>35</v>
      </c>
      <c r="E20" s="38">
        <v>92</v>
      </c>
      <c r="F20" s="38">
        <f t="shared" si="2"/>
        <v>-57</v>
      </c>
      <c r="G20" s="38">
        <v>63</v>
      </c>
      <c r="H20" s="38">
        <v>128</v>
      </c>
      <c r="I20" s="38">
        <v>5</v>
      </c>
      <c r="J20" s="38">
        <f t="shared" si="0"/>
        <v>196</v>
      </c>
      <c r="K20" s="38">
        <v>23</v>
      </c>
      <c r="L20" s="38">
        <v>123</v>
      </c>
      <c r="M20" s="38">
        <v>0</v>
      </c>
      <c r="N20" s="38">
        <f t="shared" si="1"/>
        <v>146</v>
      </c>
      <c r="O20" s="38">
        <f t="shared" si="3"/>
        <v>50</v>
      </c>
      <c r="P20" s="38">
        <f t="shared" si="4"/>
        <v>-7</v>
      </c>
      <c r="Q20" s="38">
        <f t="shared" si="5"/>
        <v>7228</v>
      </c>
      <c r="R20" s="42">
        <f t="shared" si="6"/>
        <v>4.839936389407454</v>
      </c>
      <c r="S20" s="42">
        <f t="shared" si="7"/>
        <v>12.722118509299591</v>
      </c>
      <c r="T20" s="42">
        <f t="shared" si="8"/>
        <v>6.914194842010648</v>
      </c>
      <c r="U20" s="42">
        <f t="shared" si="9"/>
        <v>0.6914194842010647</v>
      </c>
      <c r="V20" s="42">
        <f t="shared" si="10"/>
        <v>5.5313558736085175</v>
      </c>
      <c r="W20" s="42">
        <f t="shared" si="11"/>
        <v>0.6914194842010647</v>
      </c>
      <c r="X20" s="42">
        <f t="shared" si="12"/>
        <v>-7.882182119892139</v>
      </c>
      <c r="Y20" s="42">
        <f t="shared" si="13"/>
        <v>-0.9679872778814907</v>
      </c>
    </row>
    <row r="21" spans="1:25" ht="12">
      <c r="A21" s="37">
        <v>53015</v>
      </c>
      <c r="B21" s="37" t="s">
        <v>259</v>
      </c>
      <c r="C21" s="38">
        <v>8300</v>
      </c>
      <c r="D21" s="38">
        <v>44</v>
      </c>
      <c r="E21" s="38">
        <v>110</v>
      </c>
      <c r="F21" s="38">
        <f t="shared" si="2"/>
        <v>-66</v>
      </c>
      <c r="G21" s="38">
        <v>96</v>
      </c>
      <c r="H21" s="38">
        <v>246</v>
      </c>
      <c r="I21" s="38">
        <v>11</v>
      </c>
      <c r="J21" s="38">
        <f t="shared" si="0"/>
        <v>353</v>
      </c>
      <c r="K21" s="38">
        <v>66</v>
      </c>
      <c r="L21" s="38">
        <v>204</v>
      </c>
      <c r="M21" s="38">
        <v>20</v>
      </c>
      <c r="N21" s="38">
        <f t="shared" si="1"/>
        <v>290</v>
      </c>
      <c r="O21" s="38">
        <f t="shared" si="3"/>
        <v>63</v>
      </c>
      <c r="P21" s="38">
        <f t="shared" si="4"/>
        <v>-3</v>
      </c>
      <c r="Q21" s="38">
        <f t="shared" si="5"/>
        <v>8297</v>
      </c>
      <c r="R21" s="42">
        <f t="shared" si="6"/>
        <v>5.302163041513526</v>
      </c>
      <c r="S21" s="42">
        <f t="shared" si="7"/>
        <v>13.255407603783816</v>
      </c>
      <c r="T21" s="42">
        <f t="shared" si="8"/>
        <v>7.591733445803458</v>
      </c>
      <c r="U21" s="42">
        <f t="shared" si="9"/>
        <v>5.061155630535639</v>
      </c>
      <c r="V21" s="42">
        <f t="shared" si="10"/>
        <v>3.6151111646683134</v>
      </c>
      <c r="W21" s="42">
        <f t="shared" si="11"/>
        <v>-1.084533349400494</v>
      </c>
      <c r="X21" s="42">
        <f t="shared" si="12"/>
        <v>-7.95324456227029</v>
      </c>
      <c r="Y21" s="42">
        <f t="shared" si="13"/>
        <v>-0.3615111164668314</v>
      </c>
    </row>
    <row r="22" spans="1:25" ht="12">
      <c r="A22" s="37">
        <v>53016</v>
      </c>
      <c r="B22" s="37" t="s">
        <v>260</v>
      </c>
      <c r="C22" s="38">
        <v>12454</v>
      </c>
      <c r="D22" s="38">
        <v>67</v>
      </c>
      <c r="E22" s="38">
        <v>158</v>
      </c>
      <c r="F22" s="38">
        <f t="shared" si="2"/>
        <v>-91</v>
      </c>
      <c r="G22" s="38">
        <v>75</v>
      </c>
      <c r="H22" s="38">
        <v>182</v>
      </c>
      <c r="I22" s="38">
        <v>29</v>
      </c>
      <c r="J22" s="38">
        <f t="shared" si="0"/>
        <v>286</v>
      </c>
      <c r="K22" s="38">
        <v>11</v>
      </c>
      <c r="L22" s="38">
        <v>237</v>
      </c>
      <c r="M22" s="38">
        <v>29</v>
      </c>
      <c r="N22" s="38">
        <f t="shared" si="1"/>
        <v>277</v>
      </c>
      <c r="O22" s="38">
        <f t="shared" si="3"/>
        <v>9</v>
      </c>
      <c r="P22" s="38">
        <f t="shared" si="4"/>
        <v>-82</v>
      </c>
      <c r="Q22" s="38">
        <f t="shared" si="5"/>
        <v>12372</v>
      </c>
      <c r="R22" s="42">
        <f t="shared" si="6"/>
        <v>5.397567066784823</v>
      </c>
      <c r="S22" s="42">
        <f t="shared" si="7"/>
        <v>12.728590993313462</v>
      </c>
      <c r="T22" s="42">
        <f t="shared" si="8"/>
        <v>0.7250463224039314</v>
      </c>
      <c r="U22" s="42">
        <f t="shared" si="9"/>
        <v>-4.430838636912914</v>
      </c>
      <c r="V22" s="42">
        <f t="shared" si="10"/>
        <v>5.155884959316845</v>
      </c>
      <c r="W22" s="42">
        <f t="shared" si="11"/>
        <v>0</v>
      </c>
      <c r="X22" s="42">
        <f t="shared" si="12"/>
        <v>-7.33102392652864</v>
      </c>
      <c r="Y22" s="42">
        <f t="shared" si="13"/>
        <v>-6.605977604124708</v>
      </c>
    </row>
    <row r="23" spans="1:25" ht="12">
      <c r="A23" s="37">
        <v>53017</v>
      </c>
      <c r="B23" s="37" t="s">
        <v>261</v>
      </c>
      <c r="C23" s="38">
        <v>1172</v>
      </c>
      <c r="D23" s="38">
        <v>8</v>
      </c>
      <c r="E23" s="38">
        <v>20</v>
      </c>
      <c r="F23" s="38">
        <f t="shared" si="2"/>
        <v>-12</v>
      </c>
      <c r="G23" s="38">
        <v>40</v>
      </c>
      <c r="H23" s="38">
        <v>42</v>
      </c>
      <c r="I23" s="38">
        <v>2</v>
      </c>
      <c r="J23" s="38">
        <f t="shared" si="0"/>
        <v>84</v>
      </c>
      <c r="K23" s="38">
        <v>14</v>
      </c>
      <c r="L23" s="38">
        <v>66</v>
      </c>
      <c r="M23" s="38">
        <v>1</v>
      </c>
      <c r="N23" s="38">
        <f t="shared" si="1"/>
        <v>81</v>
      </c>
      <c r="O23" s="38">
        <f t="shared" si="3"/>
        <v>3</v>
      </c>
      <c r="P23" s="38">
        <f t="shared" si="4"/>
        <v>-9</v>
      </c>
      <c r="Q23" s="38">
        <f t="shared" si="5"/>
        <v>1163</v>
      </c>
      <c r="R23" s="42">
        <f t="shared" si="6"/>
        <v>6.852248394004282</v>
      </c>
      <c r="S23" s="42">
        <f t="shared" si="7"/>
        <v>17.130620985010708</v>
      </c>
      <c r="T23" s="42">
        <f t="shared" si="8"/>
        <v>2.569593147751606</v>
      </c>
      <c r="U23" s="42">
        <f t="shared" si="9"/>
        <v>-20.556745182012847</v>
      </c>
      <c r="V23" s="42">
        <f t="shared" si="10"/>
        <v>22.26980728051392</v>
      </c>
      <c r="W23" s="42">
        <f t="shared" si="11"/>
        <v>0.8565310492505352</v>
      </c>
      <c r="X23" s="42">
        <f t="shared" si="12"/>
        <v>-10.278372591006423</v>
      </c>
      <c r="Y23" s="42">
        <f t="shared" si="13"/>
        <v>-7.7087794432548185</v>
      </c>
    </row>
    <row r="24" spans="1:25" ht="12">
      <c r="A24" s="37">
        <v>53018</v>
      </c>
      <c r="B24" s="37" t="s">
        <v>262</v>
      </c>
      <c r="C24" s="38">
        <v>14692</v>
      </c>
      <c r="D24" s="38">
        <v>64</v>
      </c>
      <c r="E24" s="38">
        <v>163</v>
      </c>
      <c r="F24" s="38">
        <f t="shared" si="2"/>
        <v>-99</v>
      </c>
      <c r="G24" s="38">
        <v>89</v>
      </c>
      <c r="H24" s="38">
        <v>349</v>
      </c>
      <c r="I24" s="38">
        <v>14</v>
      </c>
      <c r="J24" s="38">
        <f t="shared" si="0"/>
        <v>452</v>
      </c>
      <c r="K24" s="38">
        <v>26</v>
      </c>
      <c r="L24" s="38">
        <v>298</v>
      </c>
      <c r="M24" s="38">
        <v>38</v>
      </c>
      <c r="N24" s="38">
        <f t="shared" si="1"/>
        <v>362</v>
      </c>
      <c r="O24" s="38">
        <f t="shared" si="3"/>
        <v>90</v>
      </c>
      <c r="P24" s="38">
        <f t="shared" si="4"/>
        <v>-9</v>
      </c>
      <c r="Q24" s="38">
        <f t="shared" si="5"/>
        <v>14683</v>
      </c>
      <c r="R24" s="42">
        <f t="shared" si="6"/>
        <v>4.357446808510638</v>
      </c>
      <c r="S24" s="42">
        <f t="shared" si="7"/>
        <v>11.097872340425532</v>
      </c>
      <c r="T24" s="42">
        <f t="shared" si="8"/>
        <v>6.127659574468085</v>
      </c>
      <c r="U24" s="42">
        <f t="shared" si="9"/>
        <v>3.472340425531915</v>
      </c>
      <c r="V24" s="42">
        <f t="shared" si="10"/>
        <v>4.2893617021276595</v>
      </c>
      <c r="W24" s="42">
        <f t="shared" si="11"/>
        <v>-1.6340425531914895</v>
      </c>
      <c r="X24" s="42">
        <f t="shared" si="12"/>
        <v>-6.740425531914894</v>
      </c>
      <c r="Y24" s="42">
        <f t="shared" si="13"/>
        <v>-0.6127659574468085</v>
      </c>
    </row>
    <row r="25" spans="1:25" ht="12">
      <c r="A25" s="37">
        <v>53019</v>
      </c>
      <c r="B25" s="37" t="s">
        <v>263</v>
      </c>
      <c r="C25" s="38">
        <v>3744</v>
      </c>
      <c r="D25" s="38">
        <v>12</v>
      </c>
      <c r="E25" s="38">
        <v>59</v>
      </c>
      <c r="F25" s="38">
        <f t="shared" si="2"/>
        <v>-47</v>
      </c>
      <c r="G25" s="38">
        <v>20</v>
      </c>
      <c r="H25" s="38">
        <v>94</v>
      </c>
      <c r="I25" s="38">
        <v>1</v>
      </c>
      <c r="J25" s="38">
        <f t="shared" si="0"/>
        <v>115</v>
      </c>
      <c r="K25" s="38">
        <v>7</v>
      </c>
      <c r="L25" s="38">
        <v>72</v>
      </c>
      <c r="M25" s="38">
        <v>1</v>
      </c>
      <c r="N25" s="38">
        <f t="shared" si="1"/>
        <v>80</v>
      </c>
      <c r="O25" s="38">
        <f t="shared" si="3"/>
        <v>35</v>
      </c>
      <c r="P25" s="38">
        <f t="shared" si="4"/>
        <v>-12</v>
      </c>
      <c r="Q25" s="38">
        <f t="shared" si="5"/>
        <v>3732</v>
      </c>
      <c r="R25" s="42">
        <f t="shared" si="6"/>
        <v>3.2102728731942216</v>
      </c>
      <c r="S25" s="42">
        <f t="shared" si="7"/>
        <v>15.783841626538255</v>
      </c>
      <c r="T25" s="42">
        <f t="shared" si="8"/>
        <v>9.363295880149813</v>
      </c>
      <c r="U25" s="42">
        <f t="shared" si="9"/>
        <v>5.8855002675227395</v>
      </c>
      <c r="V25" s="42">
        <f t="shared" si="10"/>
        <v>3.4777956126270735</v>
      </c>
      <c r="W25" s="42">
        <f t="shared" si="11"/>
        <v>0</v>
      </c>
      <c r="X25" s="42">
        <f t="shared" si="12"/>
        <v>-12.573568753344034</v>
      </c>
      <c r="Y25" s="42">
        <f t="shared" si="13"/>
        <v>-3.2102728731942216</v>
      </c>
    </row>
    <row r="26" spans="1:25" ht="12">
      <c r="A26" s="37">
        <v>53020</v>
      </c>
      <c r="B26" s="37" t="s">
        <v>264</v>
      </c>
      <c r="C26" s="38">
        <v>967</v>
      </c>
      <c r="D26" s="38">
        <v>4</v>
      </c>
      <c r="E26" s="38">
        <v>12</v>
      </c>
      <c r="F26" s="38">
        <f t="shared" si="2"/>
        <v>-8</v>
      </c>
      <c r="G26" s="38">
        <v>11</v>
      </c>
      <c r="H26" s="38">
        <v>17</v>
      </c>
      <c r="I26" s="38">
        <v>0</v>
      </c>
      <c r="J26" s="38">
        <f t="shared" si="0"/>
        <v>28</v>
      </c>
      <c r="K26" s="38">
        <v>11</v>
      </c>
      <c r="L26" s="38">
        <v>25</v>
      </c>
      <c r="M26" s="38">
        <v>0</v>
      </c>
      <c r="N26" s="38">
        <f t="shared" si="1"/>
        <v>36</v>
      </c>
      <c r="O26" s="38">
        <f t="shared" si="3"/>
        <v>-8</v>
      </c>
      <c r="P26" s="38">
        <f t="shared" si="4"/>
        <v>-16</v>
      </c>
      <c r="Q26" s="38">
        <f t="shared" si="5"/>
        <v>951</v>
      </c>
      <c r="R26" s="42">
        <f t="shared" si="6"/>
        <v>4.1710114702815435</v>
      </c>
      <c r="S26" s="42">
        <f t="shared" si="7"/>
        <v>12.51303441084463</v>
      </c>
      <c r="T26" s="42">
        <f t="shared" si="8"/>
        <v>-8.342022940563087</v>
      </c>
      <c r="U26" s="42">
        <f t="shared" si="9"/>
        <v>-8.342022940563087</v>
      </c>
      <c r="V26" s="42">
        <f t="shared" si="10"/>
        <v>0</v>
      </c>
      <c r="W26" s="42">
        <f t="shared" si="11"/>
        <v>0</v>
      </c>
      <c r="X26" s="42">
        <f t="shared" si="12"/>
        <v>-8.342022940563087</v>
      </c>
      <c r="Y26" s="42">
        <f t="shared" si="13"/>
        <v>-16.684045881126174</v>
      </c>
    </row>
    <row r="27" spans="1:25" ht="12">
      <c r="A27" s="37">
        <v>53021</v>
      </c>
      <c r="B27" s="37" t="s">
        <v>265</v>
      </c>
      <c r="C27" s="38">
        <v>9005</v>
      </c>
      <c r="D27" s="38">
        <v>50</v>
      </c>
      <c r="E27" s="38">
        <v>123</v>
      </c>
      <c r="F27" s="38">
        <f t="shared" si="2"/>
        <v>-73</v>
      </c>
      <c r="G27" s="38">
        <v>72</v>
      </c>
      <c r="H27" s="38">
        <v>220</v>
      </c>
      <c r="I27" s="38">
        <v>20</v>
      </c>
      <c r="J27" s="38">
        <f t="shared" si="0"/>
        <v>312</v>
      </c>
      <c r="K27" s="38">
        <v>42</v>
      </c>
      <c r="L27" s="38">
        <v>250</v>
      </c>
      <c r="M27" s="38">
        <v>60</v>
      </c>
      <c r="N27" s="38">
        <f t="shared" si="1"/>
        <v>352</v>
      </c>
      <c r="O27" s="38">
        <f t="shared" si="3"/>
        <v>-40</v>
      </c>
      <c r="P27" s="38">
        <f t="shared" si="4"/>
        <v>-113</v>
      </c>
      <c r="Q27" s="38">
        <f t="shared" si="5"/>
        <v>8892</v>
      </c>
      <c r="R27" s="42">
        <f t="shared" si="6"/>
        <v>5.58752863608426</v>
      </c>
      <c r="S27" s="42">
        <f t="shared" si="7"/>
        <v>13.745320444767279</v>
      </c>
      <c r="T27" s="42">
        <f t="shared" si="8"/>
        <v>-4.470022908867408</v>
      </c>
      <c r="U27" s="42">
        <f t="shared" si="9"/>
        <v>-3.3525171816505557</v>
      </c>
      <c r="V27" s="42">
        <f t="shared" si="10"/>
        <v>3.3525171816505557</v>
      </c>
      <c r="W27" s="42">
        <f t="shared" si="11"/>
        <v>-4.470022908867408</v>
      </c>
      <c r="X27" s="42">
        <f t="shared" si="12"/>
        <v>-8.157791808683019</v>
      </c>
      <c r="Y27" s="42">
        <f t="shared" si="13"/>
        <v>-12.627814717550429</v>
      </c>
    </row>
    <row r="28" spans="1:25" ht="12">
      <c r="A28" s="37">
        <v>53022</v>
      </c>
      <c r="B28" s="37" t="s">
        <v>266</v>
      </c>
      <c r="C28" s="38">
        <v>2562</v>
      </c>
      <c r="D28" s="38">
        <v>6</v>
      </c>
      <c r="E28" s="38">
        <v>55</v>
      </c>
      <c r="F28" s="38">
        <f t="shared" si="2"/>
        <v>-49</v>
      </c>
      <c r="G28" s="38">
        <v>24</v>
      </c>
      <c r="H28" s="38">
        <v>105</v>
      </c>
      <c r="I28" s="38">
        <v>1</v>
      </c>
      <c r="J28" s="38">
        <f t="shared" si="0"/>
        <v>130</v>
      </c>
      <c r="K28" s="38">
        <v>9</v>
      </c>
      <c r="L28" s="38">
        <v>82</v>
      </c>
      <c r="M28" s="38">
        <v>17</v>
      </c>
      <c r="N28" s="38">
        <f t="shared" si="1"/>
        <v>108</v>
      </c>
      <c r="O28" s="38">
        <f t="shared" si="3"/>
        <v>22</v>
      </c>
      <c r="P28" s="38">
        <f t="shared" si="4"/>
        <v>-27</v>
      </c>
      <c r="Q28" s="38">
        <f t="shared" si="5"/>
        <v>2535</v>
      </c>
      <c r="R28" s="42">
        <f t="shared" si="6"/>
        <v>2.3543260741612713</v>
      </c>
      <c r="S28" s="42">
        <f t="shared" si="7"/>
        <v>21.581322346478323</v>
      </c>
      <c r="T28" s="42">
        <f t="shared" si="8"/>
        <v>8.632528938591328</v>
      </c>
      <c r="U28" s="42">
        <f t="shared" si="9"/>
        <v>9.024916617618208</v>
      </c>
      <c r="V28" s="42">
        <f t="shared" si="10"/>
        <v>5.885815185403178</v>
      </c>
      <c r="W28" s="42">
        <f t="shared" si="11"/>
        <v>-6.278202864430057</v>
      </c>
      <c r="X28" s="42">
        <f t="shared" si="12"/>
        <v>-19.226996272317052</v>
      </c>
      <c r="Y28" s="42">
        <f t="shared" si="13"/>
        <v>-10.59446733372572</v>
      </c>
    </row>
    <row r="29" spans="1:25" ht="12">
      <c r="A29" s="37">
        <v>53023</v>
      </c>
      <c r="B29" s="37" t="s">
        <v>267</v>
      </c>
      <c r="C29" s="38">
        <v>4381</v>
      </c>
      <c r="D29" s="38">
        <v>33</v>
      </c>
      <c r="E29" s="38">
        <v>60</v>
      </c>
      <c r="F29" s="38">
        <f t="shared" si="2"/>
        <v>-27</v>
      </c>
      <c r="G29" s="38">
        <v>65</v>
      </c>
      <c r="H29" s="38">
        <v>129</v>
      </c>
      <c r="I29" s="38">
        <v>7</v>
      </c>
      <c r="J29" s="38">
        <f t="shared" si="0"/>
        <v>201</v>
      </c>
      <c r="K29" s="38">
        <v>21</v>
      </c>
      <c r="L29" s="38">
        <v>158</v>
      </c>
      <c r="M29" s="38">
        <v>28</v>
      </c>
      <c r="N29" s="38">
        <f t="shared" si="1"/>
        <v>207</v>
      </c>
      <c r="O29" s="38">
        <f t="shared" si="3"/>
        <v>-6</v>
      </c>
      <c r="P29" s="38">
        <f t="shared" si="4"/>
        <v>-33</v>
      </c>
      <c r="Q29" s="38">
        <f t="shared" si="5"/>
        <v>4348</v>
      </c>
      <c r="R29" s="42">
        <f t="shared" si="6"/>
        <v>7.561003551380456</v>
      </c>
      <c r="S29" s="42">
        <f t="shared" si="7"/>
        <v>13.747279184328102</v>
      </c>
      <c r="T29" s="42">
        <f t="shared" si="8"/>
        <v>-1.37472791843281</v>
      </c>
      <c r="U29" s="42">
        <f t="shared" si="9"/>
        <v>-6.644518272425249</v>
      </c>
      <c r="V29" s="42">
        <f t="shared" si="10"/>
        <v>10.081338068507275</v>
      </c>
      <c r="W29" s="42">
        <f t="shared" si="11"/>
        <v>-4.811547714514836</v>
      </c>
      <c r="X29" s="42">
        <f t="shared" si="12"/>
        <v>-6.186275632947646</v>
      </c>
      <c r="Y29" s="42">
        <f t="shared" si="13"/>
        <v>-7.561003551380456</v>
      </c>
    </row>
    <row r="30" spans="1:25" ht="12">
      <c r="A30" s="37">
        <v>53024</v>
      </c>
      <c r="B30" s="37" t="s">
        <v>268</v>
      </c>
      <c r="C30" s="38">
        <v>3919</v>
      </c>
      <c r="D30" s="38">
        <v>15</v>
      </c>
      <c r="E30" s="38">
        <v>50</v>
      </c>
      <c r="F30" s="38">
        <f t="shared" si="2"/>
        <v>-35</v>
      </c>
      <c r="G30" s="38">
        <v>28</v>
      </c>
      <c r="H30" s="38">
        <v>194</v>
      </c>
      <c r="I30" s="38">
        <v>6</v>
      </c>
      <c r="J30" s="38">
        <f t="shared" si="0"/>
        <v>228</v>
      </c>
      <c r="K30" s="38">
        <v>5</v>
      </c>
      <c r="L30" s="38">
        <v>185</v>
      </c>
      <c r="M30" s="38">
        <v>18</v>
      </c>
      <c r="N30" s="38">
        <f t="shared" si="1"/>
        <v>208</v>
      </c>
      <c r="O30" s="38">
        <f t="shared" si="3"/>
        <v>20</v>
      </c>
      <c r="P30" s="38">
        <f t="shared" si="4"/>
        <v>-15</v>
      </c>
      <c r="Q30" s="38">
        <f t="shared" si="5"/>
        <v>3904</v>
      </c>
      <c r="R30" s="42">
        <f t="shared" si="6"/>
        <v>3.8348459670203248</v>
      </c>
      <c r="S30" s="42">
        <f t="shared" si="7"/>
        <v>12.78281989006775</v>
      </c>
      <c r="T30" s="42">
        <f t="shared" si="8"/>
        <v>5.1131279560271</v>
      </c>
      <c r="U30" s="42">
        <f t="shared" si="9"/>
        <v>2.3009075802121948</v>
      </c>
      <c r="V30" s="42">
        <f t="shared" si="10"/>
        <v>5.8800971494311645</v>
      </c>
      <c r="W30" s="42">
        <f t="shared" si="11"/>
        <v>-3.06787677361626</v>
      </c>
      <c r="X30" s="42">
        <f t="shared" si="12"/>
        <v>-8.947973923047424</v>
      </c>
      <c r="Y30" s="42">
        <f t="shared" si="13"/>
        <v>-3.8348459670203248</v>
      </c>
    </row>
    <row r="31" spans="1:25" ht="12">
      <c r="A31" s="37">
        <v>53025</v>
      </c>
      <c r="B31" s="37" t="s">
        <v>269</v>
      </c>
      <c r="C31" s="38">
        <v>981</v>
      </c>
      <c r="D31" s="38">
        <v>15</v>
      </c>
      <c r="E31" s="38">
        <v>11</v>
      </c>
      <c r="F31" s="38">
        <f t="shared" si="2"/>
        <v>4</v>
      </c>
      <c r="G31" s="38">
        <v>10</v>
      </c>
      <c r="H31" s="38">
        <v>38</v>
      </c>
      <c r="I31" s="38">
        <v>0</v>
      </c>
      <c r="J31" s="38">
        <f t="shared" si="0"/>
        <v>48</v>
      </c>
      <c r="K31" s="38">
        <v>6</v>
      </c>
      <c r="L31" s="38">
        <v>37</v>
      </c>
      <c r="M31" s="38">
        <v>0</v>
      </c>
      <c r="N31" s="38">
        <f t="shared" si="1"/>
        <v>43</v>
      </c>
      <c r="O31" s="38">
        <f t="shared" si="3"/>
        <v>5</v>
      </c>
      <c r="P31" s="38">
        <f t="shared" si="4"/>
        <v>9</v>
      </c>
      <c r="Q31" s="38">
        <f t="shared" si="5"/>
        <v>990</v>
      </c>
      <c r="R31" s="42">
        <f t="shared" si="6"/>
        <v>15.220700152207002</v>
      </c>
      <c r="S31" s="42">
        <f t="shared" si="7"/>
        <v>11.161846778285135</v>
      </c>
      <c r="T31" s="42">
        <f t="shared" si="8"/>
        <v>5.073566717402334</v>
      </c>
      <c r="U31" s="42">
        <f t="shared" si="9"/>
        <v>1.0147133434804667</v>
      </c>
      <c r="V31" s="42">
        <f t="shared" si="10"/>
        <v>4.058853373921867</v>
      </c>
      <c r="W31" s="42">
        <f t="shared" si="11"/>
        <v>0</v>
      </c>
      <c r="X31" s="42">
        <f t="shared" si="12"/>
        <v>4.058853373921867</v>
      </c>
      <c r="Y31" s="42">
        <f t="shared" si="13"/>
        <v>9.1324200913242</v>
      </c>
    </row>
    <row r="32" spans="1:25" ht="12">
      <c r="A32" s="37">
        <v>53026</v>
      </c>
      <c r="B32" s="37" t="s">
        <v>270</v>
      </c>
      <c r="C32" s="38">
        <v>3268</v>
      </c>
      <c r="D32" s="38">
        <v>7</v>
      </c>
      <c r="E32" s="38">
        <v>66</v>
      </c>
      <c r="F32" s="38">
        <f t="shared" si="2"/>
        <v>-59</v>
      </c>
      <c r="G32" s="38">
        <v>9</v>
      </c>
      <c r="H32" s="38">
        <v>56</v>
      </c>
      <c r="I32" s="38">
        <v>1</v>
      </c>
      <c r="J32" s="38">
        <f t="shared" si="0"/>
        <v>66</v>
      </c>
      <c r="K32" s="38">
        <v>11</v>
      </c>
      <c r="L32" s="38">
        <v>82</v>
      </c>
      <c r="M32" s="38">
        <v>2</v>
      </c>
      <c r="N32" s="38">
        <f t="shared" si="1"/>
        <v>95</v>
      </c>
      <c r="O32" s="38">
        <f t="shared" si="3"/>
        <v>-29</v>
      </c>
      <c r="P32" s="38">
        <f t="shared" si="4"/>
        <v>-88</v>
      </c>
      <c r="Q32" s="38">
        <f t="shared" si="5"/>
        <v>3180</v>
      </c>
      <c r="R32" s="42">
        <f t="shared" si="6"/>
        <v>2.1712158808933</v>
      </c>
      <c r="S32" s="42">
        <f t="shared" si="7"/>
        <v>20.471464019851116</v>
      </c>
      <c r="T32" s="42">
        <f t="shared" si="8"/>
        <v>-8.995037220843672</v>
      </c>
      <c r="U32" s="42">
        <f t="shared" si="9"/>
        <v>-8.064516129032258</v>
      </c>
      <c r="V32" s="42">
        <f t="shared" si="10"/>
        <v>-0.6203473945409429</v>
      </c>
      <c r="W32" s="42">
        <f t="shared" si="11"/>
        <v>-0.31017369727047145</v>
      </c>
      <c r="X32" s="42">
        <f t="shared" si="12"/>
        <v>-18.300248138957816</v>
      </c>
      <c r="Y32" s="42">
        <f t="shared" si="13"/>
        <v>-27.29528535980149</v>
      </c>
    </row>
    <row r="33" spans="1:25" ht="12">
      <c r="A33" s="37">
        <v>53027</v>
      </c>
      <c r="B33" s="37" t="s">
        <v>271</v>
      </c>
      <c r="C33" s="38">
        <v>1315</v>
      </c>
      <c r="D33" s="38">
        <v>5</v>
      </c>
      <c r="E33" s="38">
        <v>16</v>
      </c>
      <c r="F33" s="38">
        <f t="shared" si="2"/>
        <v>-11</v>
      </c>
      <c r="G33" s="38">
        <v>31</v>
      </c>
      <c r="H33" s="38">
        <v>22</v>
      </c>
      <c r="I33" s="38">
        <v>2</v>
      </c>
      <c r="J33" s="38">
        <f t="shared" si="0"/>
        <v>55</v>
      </c>
      <c r="K33" s="38">
        <v>8</v>
      </c>
      <c r="L33" s="38">
        <v>49</v>
      </c>
      <c r="M33" s="38">
        <v>4</v>
      </c>
      <c r="N33" s="38">
        <f t="shared" si="1"/>
        <v>61</v>
      </c>
      <c r="O33" s="38">
        <f t="shared" si="3"/>
        <v>-6</v>
      </c>
      <c r="P33" s="38">
        <f t="shared" si="4"/>
        <v>-17</v>
      </c>
      <c r="Q33" s="38">
        <f t="shared" si="5"/>
        <v>1298</v>
      </c>
      <c r="R33" s="42">
        <f t="shared" si="6"/>
        <v>3.827018752391887</v>
      </c>
      <c r="S33" s="42">
        <f t="shared" si="7"/>
        <v>12.246460007654038</v>
      </c>
      <c r="T33" s="42">
        <f t="shared" si="8"/>
        <v>-4.5924225028702645</v>
      </c>
      <c r="U33" s="42">
        <f t="shared" si="9"/>
        <v>-20.66590126291619</v>
      </c>
      <c r="V33" s="42">
        <f t="shared" si="10"/>
        <v>17.604286261002677</v>
      </c>
      <c r="W33" s="42">
        <f t="shared" si="11"/>
        <v>-1.5308075009567548</v>
      </c>
      <c r="X33" s="42">
        <f t="shared" si="12"/>
        <v>-8.419441255262152</v>
      </c>
      <c r="Y33" s="42">
        <f t="shared" si="13"/>
        <v>-13.011863758132415</v>
      </c>
    </row>
    <row r="34" spans="1:25" ht="12">
      <c r="A34" s="37">
        <v>53028</v>
      </c>
      <c r="B34" s="37" t="s">
        <v>272</v>
      </c>
      <c r="C34" s="38">
        <v>1059</v>
      </c>
      <c r="D34" s="38">
        <v>4</v>
      </c>
      <c r="E34" s="38">
        <v>23</v>
      </c>
      <c r="F34" s="38">
        <f t="shared" si="2"/>
        <v>-19</v>
      </c>
      <c r="G34" s="38">
        <v>2</v>
      </c>
      <c r="H34" s="38">
        <v>23</v>
      </c>
      <c r="I34" s="38">
        <v>1</v>
      </c>
      <c r="J34" s="38">
        <f t="shared" si="0"/>
        <v>26</v>
      </c>
      <c r="K34" s="38">
        <v>2</v>
      </c>
      <c r="L34" s="38">
        <v>53</v>
      </c>
      <c r="M34" s="38">
        <v>8</v>
      </c>
      <c r="N34" s="38">
        <f t="shared" si="1"/>
        <v>63</v>
      </c>
      <c r="O34" s="38">
        <f t="shared" si="3"/>
        <v>-37</v>
      </c>
      <c r="P34" s="38">
        <f t="shared" si="4"/>
        <v>-56</v>
      </c>
      <c r="Q34" s="38">
        <f t="shared" si="5"/>
        <v>1003</v>
      </c>
      <c r="R34" s="42">
        <f t="shared" si="6"/>
        <v>3.8797284190106693</v>
      </c>
      <c r="S34" s="42">
        <f t="shared" si="7"/>
        <v>22.30843840931135</v>
      </c>
      <c r="T34" s="42">
        <f t="shared" si="8"/>
        <v>-35.887487875848684</v>
      </c>
      <c r="U34" s="42">
        <f t="shared" si="9"/>
        <v>-29.097963142580017</v>
      </c>
      <c r="V34" s="42">
        <f t="shared" si="10"/>
        <v>0</v>
      </c>
      <c r="W34" s="42">
        <f t="shared" si="11"/>
        <v>-6.789524733268672</v>
      </c>
      <c r="X34" s="42">
        <f t="shared" si="12"/>
        <v>-18.42870999030068</v>
      </c>
      <c r="Y34" s="42">
        <f t="shared" si="13"/>
        <v>-54.31619786614937</v>
      </c>
    </row>
    <row r="35" spans="1:25" s="40" customFormat="1" ht="12">
      <c r="A35" s="46"/>
      <c r="B35" s="46" t="s">
        <v>255</v>
      </c>
      <c r="C35" s="47">
        <f aca="true" t="shared" si="14" ref="C35:N35">SUM(C7:C34)</f>
        <v>221703</v>
      </c>
      <c r="D35" s="47">
        <f t="shared" si="14"/>
        <v>1176</v>
      </c>
      <c r="E35" s="47">
        <f t="shared" si="14"/>
        <v>2845</v>
      </c>
      <c r="F35" s="47">
        <f t="shared" si="14"/>
        <v>-1669</v>
      </c>
      <c r="G35" s="47">
        <f t="shared" si="14"/>
        <v>1548</v>
      </c>
      <c r="H35" s="47">
        <f t="shared" si="14"/>
        <v>5377</v>
      </c>
      <c r="I35" s="47">
        <f t="shared" si="14"/>
        <v>487</v>
      </c>
      <c r="J35" s="47">
        <f t="shared" si="14"/>
        <v>7412</v>
      </c>
      <c r="K35" s="47">
        <f t="shared" si="14"/>
        <v>777</v>
      </c>
      <c r="L35" s="47">
        <f t="shared" si="14"/>
        <v>5028</v>
      </c>
      <c r="M35" s="47">
        <f t="shared" si="14"/>
        <v>856</v>
      </c>
      <c r="N35" s="47">
        <f t="shared" si="14"/>
        <v>6661</v>
      </c>
      <c r="O35" s="47">
        <f t="shared" si="3"/>
        <v>751</v>
      </c>
      <c r="P35" s="47">
        <f t="shared" si="4"/>
        <v>-918</v>
      </c>
      <c r="Q35" s="47">
        <f t="shared" si="5"/>
        <v>220785</v>
      </c>
      <c r="R35" s="48">
        <f t="shared" si="6"/>
        <v>5.315398383684981</v>
      </c>
      <c r="S35" s="48">
        <f t="shared" si="7"/>
        <v>12.85910578365967</v>
      </c>
      <c r="T35" s="48">
        <f t="shared" si="8"/>
        <v>3.3944423351593715</v>
      </c>
      <c r="U35" s="48">
        <f t="shared" si="9"/>
        <v>1.577443908083383</v>
      </c>
      <c r="V35" s="48">
        <f t="shared" si="10"/>
        <v>3.4848402668546945</v>
      </c>
      <c r="W35" s="48">
        <f t="shared" si="11"/>
        <v>-1.6678418397787058</v>
      </c>
      <c r="X35" s="48">
        <f t="shared" si="12"/>
        <v>-7.543707399974689</v>
      </c>
      <c r="Y35" s="48">
        <f t="shared" si="13"/>
        <v>-4.149265064815317</v>
      </c>
    </row>
    <row r="37" ht="12">
      <c r="A37" s="31" t="s">
        <v>307</v>
      </c>
    </row>
  </sheetData>
  <mergeCells count="9">
    <mergeCell ref="R3:R6"/>
    <mergeCell ref="S3:S6"/>
    <mergeCell ref="T3:W3"/>
    <mergeCell ref="Y3:Y6"/>
    <mergeCell ref="X3:X6"/>
    <mergeCell ref="T4:T6"/>
    <mergeCell ref="U4:U6"/>
    <mergeCell ref="V4:V6"/>
    <mergeCell ref="W4:W6"/>
  </mergeCells>
  <printOptions/>
  <pageMargins left="0.25" right="0.2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workbookViewId="0" topLeftCell="A1">
      <selection activeCell="A28" sqref="A28"/>
    </sheetView>
  </sheetViews>
  <sheetFormatPr defaultColWidth="9.140625" defaultRowHeight="12.75"/>
  <cols>
    <col min="1" max="1" width="9.140625" style="37" customWidth="1"/>
    <col min="2" max="2" width="19.140625" style="37" customWidth="1"/>
    <col min="3" max="3" width="10.421875" style="37" customWidth="1"/>
    <col min="4" max="14" width="9.140625" style="37" customWidth="1"/>
    <col min="15" max="15" width="8.7109375" style="37" customWidth="1"/>
    <col min="16" max="17" width="9.140625" style="37" customWidth="1"/>
    <col min="18" max="18" width="9.28125" style="37" bestFit="1" customWidth="1"/>
    <col min="19" max="19" width="10.00390625" style="37" bestFit="1" customWidth="1"/>
    <col min="20" max="20" width="9.421875" style="37" bestFit="1" customWidth="1"/>
    <col min="21" max="22" width="9.28125" style="37" bestFit="1" customWidth="1"/>
    <col min="23" max="23" width="9.421875" style="37" bestFit="1" customWidth="1"/>
    <col min="24" max="24" width="10.00390625" style="37" bestFit="1" customWidth="1"/>
    <col min="25" max="25" width="9.28125" style="37" bestFit="1" customWidth="1"/>
    <col min="26" max="16384" width="9.140625" style="37" customWidth="1"/>
  </cols>
  <sheetData>
    <row r="1" spans="1:17" s="4" customFormat="1" ht="12">
      <c r="A1" s="1" t="s">
        <v>312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12">
      <c r="A2" s="5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7" customFormat="1" ht="12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5" s="7" customFormat="1" ht="12.75" customHeight="1">
      <c r="A4" s="9"/>
      <c r="B4" s="9"/>
      <c r="C4" s="10"/>
      <c r="D4" s="11" t="s">
        <v>0</v>
      </c>
      <c r="E4" s="12"/>
      <c r="F4" s="13"/>
      <c r="G4" s="11" t="s">
        <v>1</v>
      </c>
      <c r="H4" s="12"/>
      <c r="I4" s="12"/>
      <c r="J4" s="12"/>
      <c r="K4" s="12"/>
      <c r="L4" s="12"/>
      <c r="M4" s="12"/>
      <c r="N4" s="12"/>
      <c r="O4" s="14"/>
      <c r="P4" s="10"/>
      <c r="Q4" s="10"/>
      <c r="R4" s="55" t="s">
        <v>2</v>
      </c>
      <c r="S4" s="55" t="s">
        <v>3</v>
      </c>
      <c r="T4" s="58" t="s">
        <v>4</v>
      </c>
      <c r="U4" s="59"/>
      <c r="V4" s="59"/>
      <c r="W4" s="60"/>
      <c r="X4" s="55" t="s">
        <v>6</v>
      </c>
      <c r="Y4" s="55" t="s">
        <v>5</v>
      </c>
    </row>
    <row r="5" spans="1:25" s="7" customFormat="1" ht="11.25" customHeight="1">
      <c r="A5" s="15" t="s">
        <v>280</v>
      </c>
      <c r="B5" s="15" t="s">
        <v>7</v>
      </c>
      <c r="C5" s="16" t="s">
        <v>8</v>
      </c>
      <c r="D5" s="17"/>
      <c r="E5" s="17"/>
      <c r="F5" s="17"/>
      <c r="G5" s="11" t="s">
        <v>9</v>
      </c>
      <c r="H5" s="12"/>
      <c r="I5" s="12"/>
      <c r="J5" s="13"/>
      <c r="K5" s="11" t="s">
        <v>10</v>
      </c>
      <c r="L5" s="12"/>
      <c r="M5" s="12"/>
      <c r="N5" s="13"/>
      <c r="O5" s="18"/>
      <c r="P5" s="16"/>
      <c r="Q5" s="16" t="s">
        <v>8</v>
      </c>
      <c r="R5" s="56"/>
      <c r="S5" s="56"/>
      <c r="T5" s="66" t="s">
        <v>11</v>
      </c>
      <c r="U5" s="66" t="s">
        <v>12</v>
      </c>
      <c r="V5" s="66" t="s">
        <v>13</v>
      </c>
      <c r="W5" s="68" t="s">
        <v>14</v>
      </c>
      <c r="X5" s="56"/>
      <c r="Y5" s="56"/>
    </row>
    <row r="6" spans="1:25" s="7" customFormat="1" ht="11.25" customHeight="1">
      <c r="A6" s="15" t="s">
        <v>281</v>
      </c>
      <c r="B6" s="15" t="s">
        <v>15</v>
      </c>
      <c r="C6" s="16" t="s">
        <v>16</v>
      </c>
      <c r="D6" s="19" t="s">
        <v>17</v>
      </c>
      <c r="E6" s="19" t="s">
        <v>18</v>
      </c>
      <c r="F6" s="19" t="s">
        <v>19</v>
      </c>
      <c r="G6" s="20" t="s">
        <v>20</v>
      </c>
      <c r="H6" s="20" t="s">
        <v>20</v>
      </c>
      <c r="I6" s="20" t="s">
        <v>21</v>
      </c>
      <c r="J6" s="20"/>
      <c r="K6" s="20" t="s">
        <v>22</v>
      </c>
      <c r="L6" s="20" t="s">
        <v>22</v>
      </c>
      <c r="M6" s="20" t="s">
        <v>21</v>
      </c>
      <c r="N6" s="20"/>
      <c r="O6" s="16" t="s">
        <v>19</v>
      </c>
      <c r="P6" s="16" t="s">
        <v>19</v>
      </c>
      <c r="Q6" s="16" t="s">
        <v>16</v>
      </c>
      <c r="R6" s="56"/>
      <c r="S6" s="56"/>
      <c r="T6" s="67"/>
      <c r="U6" s="67"/>
      <c r="V6" s="67"/>
      <c r="W6" s="69"/>
      <c r="X6" s="56"/>
      <c r="Y6" s="56"/>
    </row>
    <row r="7" spans="1:25" s="7" customFormat="1" ht="11.25" customHeight="1">
      <c r="A7" s="21"/>
      <c r="B7" s="21"/>
      <c r="C7" s="22" t="s">
        <v>306</v>
      </c>
      <c r="D7" s="23" t="s">
        <v>23</v>
      </c>
      <c r="E7" s="24"/>
      <c r="F7" s="24"/>
      <c r="G7" s="24" t="s">
        <v>24</v>
      </c>
      <c r="H7" s="24" t="s">
        <v>25</v>
      </c>
      <c r="I7" s="24" t="s">
        <v>26</v>
      </c>
      <c r="J7" s="24" t="s">
        <v>11</v>
      </c>
      <c r="K7" s="24" t="s">
        <v>24</v>
      </c>
      <c r="L7" s="24" t="s">
        <v>25</v>
      </c>
      <c r="M7" s="24" t="s">
        <v>27</v>
      </c>
      <c r="N7" s="24" t="s">
        <v>11</v>
      </c>
      <c r="O7" s="25"/>
      <c r="P7" s="22" t="s">
        <v>28</v>
      </c>
      <c r="Q7" s="22" t="s">
        <v>308</v>
      </c>
      <c r="R7" s="57"/>
      <c r="S7" s="57"/>
      <c r="T7" s="67"/>
      <c r="U7" s="67"/>
      <c r="V7" s="67"/>
      <c r="W7" s="69"/>
      <c r="X7" s="57"/>
      <c r="Y7" s="57"/>
    </row>
    <row r="8" spans="1:25" ht="12">
      <c r="A8" s="45">
        <v>49001</v>
      </c>
      <c r="B8" s="38" t="s">
        <v>129</v>
      </c>
      <c r="C8" s="37">
        <v>3223</v>
      </c>
      <c r="D8" s="37">
        <v>22</v>
      </c>
      <c r="E8" s="38">
        <v>53</v>
      </c>
      <c r="F8" s="38">
        <f>(D8-E8)</f>
        <v>-31</v>
      </c>
      <c r="G8" s="38">
        <v>20</v>
      </c>
      <c r="H8" s="38">
        <v>118</v>
      </c>
      <c r="I8" s="38">
        <v>9</v>
      </c>
      <c r="J8" s="38">
        <f aca="true" t="shared" si="0" ref="J8:J26">SUM(G8:I8)</f>
        <v>147</v>
      </c>
      <c r="K8" s="38">
        <v>6</v>
      </c>
      <c r="L8" s="38">
        <v>86</v>
      </c>
      <c r="M8" s="38">
        <v>8</v>
      </c>
      <c r="N8" s="38">
        <f aca="true" t="shared" si="1" ref="N8:N26">SUM(K8:M8)</f>
        <v>100</v>
      </c>
      <c r="O8" s="38">
        <f>(J8-N8)</f>
        <v>47</v>
      </c>
      <c r="P8" s="38">
        <f>(F8+O8)</f>
        <v>16</v>
      </c>
      <c r="Q8" s="38">
        <f>(C8+P8)</f>
        <v>3239</v>
      </c>
      <c r="R8" s="42">
        <f>((D8)/((C8+Q8)/2))*1000</f>
        <v>6.809037449705974</v>
      </c>
      <c r="S8" s="42">
        <f>((E8)/((C8+Q8)/2))*1000</f>
        <v>16.40359021974621</v>
      </c>
      <c r="T8" s="42">
        <f>((O8)/((C8+Q8)/2))*1000</f>
        <v>14.546580006190034</v>
      </c>
      <c r="U8" s="42">
        <f>((H8-L8)/((C8+Q8)/2))*1000</f>
        <v>9.904054472299597</v>
      </c>
      <c r="V8" s="42">
        <f>((G8-K8)/((C8+Q8)/2))*1000</f>
        <v>4.333023831631074</v>
      </c>
      <c r="W8" s="42">
        <f>((I8-M8)/((C8+Q8)/2))*1000</f>
        <v>0.3095017022593624</v>
      </c>
      <c r="X8" s="42">
        <f>((F8)/((C8+Q8)/2))*1000</f>
        <v>-9.594552770040236</v>
      </c>
      <c r="Y8" s="42">
        <f>((P8)/((C8+Q8)/2))*1000</f>
        <v>4.952027236149799</v>
      </c>
    </row>
    <row r="9" spans="1:25" ht="12">
      <c r="A9" s="45">
        <v>49002</v>
      </c>
      <c r="B9" s="38" t="s">
        <v>130</v>
      </c>
      <c r="C9" s="37">
        <v>12876</v>
      </c>
      <c r="D9" s="37">
        <v>73</v>
      </c>
      <c r="E9" s="38">
        <v>163</v>
      </c>
      <c r="F9" s="38">
        <f aca="true" t="shared" si="2" ref="F9:F26">(D9-E9)</f>
        <v>-90</v>
      </c>
      <c r="G9" s="38">
        <v>71</v>
      </c>
      <c r="H9" s="38">
        <v>313</v>
      </c>
      <c r="I9" s="38">
        <v>30</v>
      </c>
      <c r="J9" s="38">
        <f t="shared" si="0"/>
        <v>414</v>
      </c>
      <c r="K9" s="38">
        <v>50</v>
      </c>
      <c r="L9" s="38">
        <v>322</v>
      </c>
      <c r="M9" s="38">
        <v>39</v>
      </c>
      <c r="N9" s="38">
        <f t="shared" si="1"/>
        <v>411</v>
      </c>
      <c r="O9" s="38">
        <f aca="true" t="shared" si="3" ref="O9:O27">(J9-N9)</f>
        <v>3</v>
      </c>
      <c r="P9" s="38">
        <f aca="true" t="shared" si="4" ref="P9:P27">(F9+O9)</f>
        <v>-87</v>
      </c>
      <c r="Q9" s="38">
        <f aca="true" t="shared" si="5" ref="Q9:Q27">(C9+P9)</f>
        <v>12789</v>
      </c>
      <c r="R9" s="42">
        <f aca="true" t="shared" si="6" ref="R9:R27">((D9)/((C9+Q9)/2))*1000</f>
        <v>5.6886810831872205</v>
      </c>
      <c r="S9" s="42">
        <f aca="true" t="shared" si="7" ref="S9:S27">((E9)/((C9+Q9)/2))*1000</f>
        <v>12.702123514513929</v>
      </c>
      <c r="T9" s="42">
        <f aca="true" t="shared" si="8" ref="T9:T27">((O9)/((C9+Q9)/2))*1000</f>
        <v>0.233781414377557</v>
      </c>
      <c r="U9" s="42">
        <f aca="true" t="shared" si="9" ref="U9:U27">((H9-L9)/((C9+Q9)/2))*1000</f>
        <v>-0.701344243132671</v>
      </c>
      <c r="V9" s="42">
        <f aca="true" t="shared" si="10" ref="V9:V27">((G9-K9)/((C9+Q9)/2))*1000</f>
        <v>1.6364699006428989</v>
      </c>
      <c r="W9" s="42">
        <f aca="true" t="shared" si="11" ref="W9:W27">((I9-M9)/((C9+Q9)/2))*1000</f>
        <v>-0.701344243132671</v>
      </c>
      <c r="X9" s="42">
        <f aca="true" t="shared" si="12" ref="X9:X27">((F9)/((C9+Q9)/2))*1000</f>
        <v>-7.01344243132671</v>
      </c>
      <c r="Y9" s="42">
        <f aca="true" t="shared" si="13" ref="Y9:Y27">((P9)/((C9+Q9)/2))*1000</f>
        <v>-6.779661016949152</v>
      </c>
    </row>
    <row r="10" spans="1:25" ht="12">
      <c r="A10" s="45">
        <v>49003</v>
      </c>
      <c r="B10" s="38" t="s">
        <v>131</v>
      </c>
      <c r="C10" s="37">
        <v>4837</v>
      </c>
      <c r="D10" s="37">
        <v>35</v>
      </c>
      <c r="E10" s="38">
        <v>71</v>
      </c>
      <c r="F10" s="38">
        <f t="shared" si="2"/>
        <v>-36</v>
      </c>
      <c r="G10" s="38">
        <v>33</v>
      </c>
      <c r="H10" s="38">
        <v>135</v>
      </c>
      <c r="I10" s="38">
        <v>21</v>
      </c>
      <c r="J10" s="38">
        <f t="shared" si="0"/>
        <v>189</v>
      </c>
      <c r="K10" s="38">
        <v>13</v>
      </c>
      <c r="L10" s="38">
        <v>136</v>
      </c>
      <c r="M10" s="38">
        <v>24</v>
      </c>
      <c r="N10" s="38">
        <f t="shared" si="1"/>
        <v>173</v>
      </c>
      <c r="O10" s="38">
        <f t="shared" si="3"/>
        <v>16</v>
      </c>
      <c r="P10" s="38">
        <f t="shared" si="4"/>
        <v>-20</v>
      </c>
      <c r="Q10" s="38">
        <f t="shared" si="5"/>
        <v>4817</v>
      </c>
      <c r="R10" s="42">
        <f t="shared" si="6"/>
        <v>7.25088046405635</v>
      </c>
      <c r="S10" s="42">
        <f t="shared" si="7"/>
        <v>14.708928941371452</v>
      </c>
      <c r="T10" s="42">
        <f t="shared" si="8"/>
        <v>3.314688212140046</v>
      </c>
      <c r="U10" s="42">
        <f t="shared" si="9"/>
        <v>-0.20716801325875286</v>
      </c>
      <c r="V10" s="42">
        <f t="shared" si="10"/>
        <v>4.1433602651750565</v>
      </c>
      <c r="W10" s="42">
        <f t="shared" si="11"/>
        <v>-0.6215040397762585</v>
      </c>
      <c r="X10" s="42">
        <f t="shared" si="12"/>
        <v>-7.458048477315103</v>
      </c>
      <c r="Y10" s="42">
        <f t="shared" si="13"/>
        <v>-4.1433602651750565</v>
      </c>
    </row>
    <row r="11" spans="1:25" ht="12">
      <c r="A11" s="45">
        <v>49004</v>
      </c>
      <c r="B11" s="38" t="s">
        <v>132</v>
      </c>
      <c r="C11" s="37">
        <v>4039</v>
      </c>
      <c r="D11" s="37">
        <v>30</v>
      </c>
      <c r="E11" s="38">
        <v>25</v>
      </c>
      <c r="F11" s="38">
        <f t="shared" si="2"/>
        <v>5</v>
      </c>
      <c r="G11" s="38">
        <v>50</v>
      </c>
      <c r="H11" s="38">
        <v>109</v>
      </c>
      <c r="I11" s="38">
        <v>6</v>
      </c>
      <c r="J11" s="38">
        <f t="shared" si="0"/>
        <v>165</v>
      </c>
      <c r="K11" s="38">
        <v>24</v>
      </c>
      <c r="L11" s="38">
        <v>74</v>
      </c>
      <c r="M11" s="38">
        <v>8</v>
      </c>
      <c r="N11" s="38">
        <f t="shared" si="1"/>
        <v>106</v>
      </c>
      <c r="O11" s="38">
        <f t="shared" si="3"/>
        <v>59</v>
      </c>
      <c r="P11" s="38">
        <f t="shared" si="4"/>
        <v>64</v>
      </c>
      <c r="Q11" s="38">
        <f t="shared" si="5"/>
        <v>4103</v>
      </c>
      <c r="R11" s="42">
        <f t="shared" si="6"/>
        <v>7.369196757553427</v>
      </c>
      <c r="S11" s="42">
        <f t="shared" si="7"/>
        <v>6.1409972979611895</v>
      </c>
      <c r="T11" s="42">
        <f t="shared" si="8"/>
        <v>14.492753623188406</v>
      </c>
      <c r="U11" s="42">
        <f t="shared" si="9"/>
        <v>8.597396217145665</v>
      </c>
      <c r="V11" s="42">
        <f t="shared" si="10"/>
        <v>6.386637189879637</v>
      </c>
      <c r="W11" s="42">
        <f t="shared" si="11"/>
        <v>-0.4912797838368951</v>
      </c>
      <c r="X11" s="42">
        <f t="shared" si="12"/>
        <v>1.2281994595922379</v>
      </c>
      <c r="Y11" s="42">
        <f t="shared" si="13"/>
        <v>15.720953082780643</v>
      </c>
    </row>
    <row r="12" spans="1:25" ht="12">
      <c r="A12" s="45">
        <v>49005</v>
      </c>
      <c r="B12" s="38" t="s">
        <v>133</v>
      </c>
      <c r="C12" s="37">
        <v>406</v>
      </c>
      <c r="D12" s="37">
        <v>2</v>
      </c>
      <c r="E12" s="38">
        <v>3</v>
      </c>
      <c r="F12" s="38">
        <f t="shared" si="2"/>
        <v>-1</v>
      </c>
      <c r="G12" s="38">
        <v>3</v>
      </c>
      <c r="H12" s="38">
        <v>16</v>
      </c>
      <c r="I12" s="38">
        <v>1</v>
      </c>
      <c r="J12" s="38">
        <f t="shared" si="0"/>
        <v>20</v>
      </c>
      <c r="K12" s="38">
        <v>0</v>
      </c>
      <c r="L12" s="38">
        <v>26</v>
      </c>
      <c r="M12" s="38">
        <v>7</v>
      </c>
      <c r="N12" s="38">
        <f t="shared" si="1"/>
        <v>33</v>
      </c>
      <c r="O12" s="38">
        <f t="shared" si="3"/>
        <v>-13</v>
      </c>
      <c r="P12" s="38">
        <f t="shared" si="4"/>
        <v>-14</v>
      </c>
      <c r="Q12" s="38">
        <f t="shared" si="5"/>
        <v>392</v>
      </c>
      <c r="R12" s="42">
        <f t="shared" si="6"/>
        <v>5.012531328320802</v>
      </c>
      <c r="S12" s="42">
        <f t="shared" si="7"/>
        <v>7.518796992481203</v>
      </c>
      <c r="T12" s="42">
        <f t="shared" si="8"/>
        <v>-32.581453634085214</v>
      </c>
      <c r="U12" s="42">
        <f t="shared" si="9"/>
        <v>-25.062656641604008</v>
      </c>
      <c r="V12" s="42">
        <f t="shared" si="10"/>
        <v>7.518796992481203</v>
      </c>
      <c r="W12" s="42">
        <f t="shared" si="11"/>
        <v>-15.037593984962406</v>
      </c>
      <c r="X12" s="42">
        <f t="shared" si="12"/>
        <v>-2.506265664160401</v>
      </c>
      <c r="Y12" s="42">
        <f t="shared" si="13"/>
        <v>-35.08771929824561</v>
      </c>
    </row>
    <row r="13" spans="1:25" ht="12">
      <c r="A13" s="45">
        <v>49006</v>
      </c>
      <c r="B13" s="38" t="s">
        <v>134</v>
      </c>
      <c r="C13" s="37">
        <v>8970</v>
      </c>
      <c r="D13" s="37">
        <v>77</v>
      </c>
      <c r="E13" s="38">
        <v>108</v>
      </c>
      <c r="F13" s="38">
        <f t="shared" si="2"/>
        <v>-31</v>
      </c>
      <c r="G13" s="38">
        <v>87</v>
      </c>
      <c r="H13" s="38">
        <v>216</v>
      </c>
      <c r="I13" s="38">
        <v>8</v>
      </c>
      <c r="J13" s="38">
        <f t="shared" si="0"/>
        <v>311</v>
      </c>
      <c r="K13" s="38">
        <v>45</v>
      </c>
      <c r="L13" s="38">
        <v>243</v>
      </c>
      <c r="M13" s="38">
        <v>8</v>
      </c>
      <c r="N13" s="38">
        <f t="shared" si="1"/>
        <v>296</v>
      </c>
      <c r="O13" s="38">
        <f t="shared" si="3"/>
        <v>15</v>
      </c>
      <c r="P13" s="38">
        <f t="shared" si="4"/>
        <v>-16</v>
      </c>
      <c r="Q13" s="38">
        <f t="shared" si="5"/>
        <v>8954</v>
      </c>
      <c r="R13" s="42">
        <f t="shared" si="6"/>
        <v>8.591832180316894</v>
      </c>
      <c r="S13" s="42">
        <f t="shared" si="7"/>
        <v>12.050881499665254</v>
      </c>
      <c r="T13" s="42">
        <f t="shared" si="8"/>
        <v>1.673733541620174</v>
      </c>
      <c r="U13" s="42">
        <f t="shared" si="9"/>
        <v>-3.0127203749163134</v>
      </c>
      <c r="V13" s="42">
        <f t="shared" si="10"/>
        <v>4.686453916536488</v>
      </c>
      <c r="W13" s="42">
        <f t="shared" si="11"/>
        <v>0</v>
      </c>
      <c r="X13" s="42">
        <f t="shared" si="12"/>
        <v>-3.45904931934836</v>
      </c>
      <c r="Y13" s="42">
        <f t="shared" si="13"/>
        <v>-1.7853157777281856</v>
      </c>
    </row>
    <row r="14" spans="1:25" ht="12">
      <c r="A14" s="45">
        <v>49007</v>
      </c>
      <c r="B14" s="38" t="s">
        <v>135</v>
      </c>
      <c r="C14" s="37">
        <v>28135</v>
      </c>
      <c r="D14" s="37">
        <v>160</v>
      </c>
      <c r="E14" s="38">
        <v>331</v>
      </c>
      <c r="F14" s="38">
        <f t="shared" si="2"/>
        <v>-171</v>
      </c>
      <c r="G14" s="38">
        <v>170</v>
      </c>
      <c r="H14" s="38">
        <v>811</v>
      </c>
      <c r="I14" s="38">
        <v>75</v>
      </c>
      <c r="J14" s="38">
        <f t="shared" si="0"/>
        <v>1056</v>
      </c>
      <c r="K14" s="38">
        <v>125</v>
      </c>
      <c r="L14" s="38">
        <v>602</v>
      </c>
      <c r="M14" s="38">
        <v>144</v>
      </c>
      <c r="N14" s="38">
        <f t="shared" si="1"/>
        <v>871</v>
      </c>
      <c r="O14" s="38">
        <f t="shared" si="3"/>
        <v>185</v>
      </c>
      <c r="P14" s="38">
        <f t="shared" si="4"/>
        <v>14</v>
      </c>
      <c r="Q14" s="38">
        <f t="shared" si="5"/>
        <v>28149</v>
      </c>
      <c r="R14" s="42">
        <f t="shared" si="6"/>
        <v>5.685452348802501</v>
      </c>
      <c r="S14" s="42">
        <f t="shared" si="7"/>
        <v>11.761779546585174</v>
      </c>
      <c r="T14" s="42">
        <f t="shared" si="8"/>
        <v>6.573804278302893</v>
      </c>
      <c r="U14" s="42">
        <f t="shared" si="9"/>
        <v>7.426622130623267</v>
      </c>
      <c r="V14" s="42">
        <f t="shared" si="10"/>
        <v>1.5990334731007034</v>
      </c>
      <c r="W14" s="42">
        <f t="shared" si="11"/>
        <v>-2.4518513254210785</v>
      </c>
      <c r="X14" s="42">
        <f t="shared" si="12"/>
        <v>-6.076327197782673</v>
      </c>
      <c r="Y14" s="42">
        <f t="shared" si="13"/>
        <v>0.49747708052021894</v>
      </c>
    </row>
    <row r="15" spans="1:25" ht="12">
      <c r="A15" s="45">
        <v>49008</v>
      </c>
      <c r="B15" s="38" t="s">
        <v>136</v>
      </c>
      <c r="C15" s="37">
        <v>16740</v>
      </c>
      <c r="D15" s="37">
        <v>112</v>
      </c>
      <c r="E15" s="38">
        <v>192</v>
      </c>
      <c r="F15" s="38">
        <f t="shared" si="2"/>
        <v>-80</v>
      </c>
      <c r="G15" s="38">
        <v>46</v>
      </c>
      <c r="H15" s="38">
        <v>613</v>
      </c>
      <c r="I15" s="38">
        <v>15</v>
      </c>
      <c r="J15" s="38">
        <f t="shared" si="0"/>
        <v>674</v>
      </c>
      <c r="K15" s="38">
        <v>66</v>
      </c>
      <c r="L15" s="38">
        <v>628</v>
      </c>
      <c r="M15" s="38">
        <v>43</v>
      </c>
      <c r="N15" s="38">
        <f t="shared" si="1"/>
        <v>737</v>
      </c>
      <c r="O15" s="38">
        <f t="shared" si="3"/>
        <v>-63</v>
      </c>
      <c r="P15" s="38">
        <f t="shared" si="4"/>
        <v>-143</v>
      </c>
      <c r="Q15" s="38">
        <f t="shared" si="5"/>
        <v>16597</v>
      </c>
      <c r="R15" s="42">
        <f t="shared" si="6"/>
        <v>6.7192608813030565</v>
      </c>
      <c r="S15" s="42">
        <f t="shared" si="7"/>
        <v>11.518732939376669</v>
      </c>
      <c r="T15" s="42">
        <f t="shared" si="8"/>
        <v>-3.7795842457329694</v>
      </c>
      <c r="U15" s="42">
        <f t="shared" si="9"/>
        <v>-0.8999010108888023</v>
      </c>
      <c r="V15" s="42">
        <f t="shared" si="10"/>
        <v>-1.1998680145184029</v>
      </c>
      <c r="W15" s="42">
        <f t="shared" si="11"/>
        <v>-1.6798152203257641</v>
      </c>
      <c r="X15" s="42">
        <f t="shared" si="12"/>
        <v>-4.799472058073611</v>
      </c>
      <c r="Y15" s="42">
        <f t="shared" si="13"/>
        <v>-8.579056303806581</v>
      </c>
    </row>
    <row r="16" spans="1:25" ht="12">
      <c r="A16" s="45">
        <v>49009</v>
      </c>
      <c r="B16" s="38" t="s">
        <v>137</v>
      </c>
      <c r="C16" s="37">
        <v>157759</v>
      </c>
      <c r="D16" s="37">
        <v>939</v>
      </c>
      <c r="E16" s="38">
        <v>1998</v>
      </c>
      <c r="F16" s="38">
        <f t="shared" si="2"/>
        <v>-1059</v>
      </c>
      <c r="G16" s="38">
        <v>809</v>
      </c>
      <c r="H16" s="38">
        <v>2165</v>
      </c>
      <c r="I16" s="38">
        <v>280</v>
      </c>
      <c r="J16" s="38">
        <f t="shared" si="0"/>
        <v>3254</v>
      </c>
      <c r="K16" s="38">
        <v>401</v>
      </c>
      <c r="L16" s="38">
        <v>2113</v>
      </c>
      <c r="M16" s="38">
        <v>416</v>
      </c>
      <c r="N16" s="38">
        <f t="shared" si="1"/>
        <v>2930</v>
      </c>
      <c r="O16" s="38">
        <f t="shared" si="3"/>
        <v>324</v>
      </c>
      <c r="P16" s="38">
        <f t="shared" si="4"/>
        <v>-735</v>
      </c>
      <c r="Q16" s="38">
        <f t="shared" si="5"/>
        <v>157024</v>
      </c>
      <c r="R16" s="42">
        <f t="shared" si="6"/>
        <v>5.966014683130918</v>
      </c>
      <c r="S16" s="42">
        <f t="shared" si="7"/>
        <v>12.694459357716267</v>
      </c>
      <c r="T16" s="42">
        <f t="shared" si="8"/>
        <v>2.0585609769269624</v>
      </c>
      <c r="U16" s="42">
        <f t="shared" si="9"/>
        <v>0.3303863296302532</v>
      </c>
      <c r="V16" s="42">
        <f t="shared" si="10"/>
        <v>2.5922619709450636</v>
      </c>
      <c r="W16" s="42">
        <f t="shared" si="11"/>
        <v>-0.8640873236483546</v>
      </c>
      <c r="X16" s="42">
        <f t="shared" si="12"/>
        <v>-6.72844467458535</v>
      </c>
      <c r="Y16" s="42">
        <f t="shared" si="13"/>
        <v>-4.669883697658387</v>
      </c>
    </row>
    <row r="17" spans="1:25" ht="12">
      <c r="A17" s="45">
        <v>49010</v>
      </c>
      <c r="B17" s="38" t="s">
        <v>138</v>
      </c>
      <c r="C17" s="37">
        <v>2115</v>
      </c>
      <c r="D17" s="37">
        <v>6</v>
      </c>
      <c r="E17" s="38">
        <v>27</v>
      </c>
      <c r="F17" s="38">
        <f t="shared" si="2"/>
        <v>-21</v>
      </c>
      <c r="G17" s="38">
        <v>19</v>
      </c>
      <c r="H17" s="38">
        <v>93</v>
      </c>
      <c r="I17" s="38">
        <v>1</v>
      </c>
      <c r="J17" s="38">
        <f t="shared" si="0"/>
        <v>113</v>
      </c>
      <c r="K17" s="38">
        <v>8</v>
      </c>
      <c r="L17" s="38">
        <v>60</v>
      </c>
      <c r="M17" s="38">
        <v>12</v>
      </c>
      <c r="N17" s="38">
        <f t="shared" si="1"/>
        <v>80</v>
      </c>
      <c r="O17" s="38">
        <f t="shared" si="3"/>
        <v>33</v>
      </c>
      <c r="P17" s="38">
        <f t="shared" si="4"/>
        <v>12</v>
      </c>
      <c r="Q17" s="38">
        <f t="shared" si="5"/>
        <v>2127</v>
      </c>
      <c r="R17" s="42">
        <f t="shared" si="6"/>
        <v>2.828854314002829</v>
      </c>
      <c r="S17" s="42">
        <f t="shared" si="7"/>
        <v>12.72984441301273</v>
      </c>
      <c r="T17" s="42">
        <f t="shared" si="8"/>
        <v>15.558698727015559</v>
      </c>
      <c r="U17" s="42">
        <f t="shared" si="9"/>
        <v>15.558698727015559</v>
      </c>
      <c r="V17" s="42">
        <f t="shared" si="10"/>
        <v>5.186232909005186</v>
      </c>
      <c r="W17" s="42">
        <f t="shared" si="11"/>
        <v>-5.186232909005186</v>
      </c>
      <c r="X17" s="42">
        <f t="shared" si="12"/>
        <v>-9.900990099009901</v>
      </c>
      <c r="Y17" s="42">
        <f t="shared" si="13"/>
        <v>5.657708628005658</v>
      </c>
    </row>
    <row r="18" spans="1:25" ht="12">
      <c r="A18" s="45">
        <v>49011</v>
      </c>
      <c r="B18" s="38" t="s">
        <v>139</v>
      </c>
      <c r="C18" s="37">
        <v>1961</v>
      </c>
      <c r="D18" s="37">
        <v>8</v>
      </c>
      <c r="E18" s="38">
        <v>26</v>
      </c>
      <c r="F18" s="38">
        <f t="shared" si="2"/>
        <v>-18</v>
      </c>
      <c r="G18" s="38">
        <v>19</v>
      </c>
      <c r="H18" s="38">
        <v>55</v>
      </c>
      <c r="I18" s="38">
        <v>0</v>
      </c>
      <c r="J18" s="38">
        <f t="shared" si="0"/>
        <v>74</v>
      </c>
      <c r="K18" s="38">
        <v>6</v>
      </c>
      <c r="L18" s="38">
        <v>57</v>
      </c>
      <c r="M18" s="38">
        <v>2</v>
      </c>
      <c r="N18" s="38">
        <f t="shared" si="1"/>
        <v>65</v>
      </c>
      <c r="O18" s="38">
        <f t="shared" si="3"/>
        <v>9</v>
      </c>
      <c r="P18" s="38">
        <f t="shared" si="4"/>
        <v>-9</v>
      </c>
      <c r="Q18" s="38">
        <f t="shared" si="5"/>
        <v>1952</v>
      </c>
      <c r="R18" s="42">
        <f t="shared" si="6"/>
        <v>4.088934321492461</v>
      </c>
      <c r="S18" s="42">
        <f t="shared" si="7"/>
        <v>13.289036544850498</v>
      </c>
      <c r="T18" s="42">
        <f t="shared" si="8"/>
        <v>4.600051111679019</v>
      </c>
      <c r="U18" s="42">
        <f t="shared" si="9"/>
        <v>-1.0222335803731153</v>
      </c>
      <c r="V18" s="42">
        <f t="shared" si="10"/>
        <v>6.644518272425249</v>
      </c>
      <c r="W18" s="42">
        <f t="shared" si="11"/>
        <v>-1.0222335803731153</v>
      </c>
      <c r="X18" s="42">
        <f t="shared" si="12"/>
        <v>-9.200102223358037</v>
      </c>
      <c r="Y18" s="42">
        <f t="shared" si="13"/>
        <v>-4.600051111679019</v>
      </c>
    </row>
    <row r="19" spans="1:25" ht="12">
      <c r="A19" s="45">
        <v>49012</v>
      </c>
      <c r="B19" s="38" t="s">
        <v>140</v>
      </c>
      <c r="C19" s="37">
        <v>33539</v>
      </c>
      <c r="D19" s="37">
        <v>162</v>
      </c>
      <c r="E19" s="38">
        <v>457</v>
      </c>
      <c r="F19" s="38">
        <f t="shared" si="2"/>
        <v>-295</v>
      </c>
      <c r="G19" s="38">
        <v>222</v>
      </c>
      <c r="H19" s="38">
        <v>617</v>
      </c>
      <c r="I19" s="38">
        <v>146</v>
      </c>
      <c r="J19" s="38">
        <f t="shared" si="0"/>
        <v>985</v>
      </c>
      <c r="K19" s="38">
        <v>109</v>
      </c>
      <c r="L19" s="38">
        <v>522</v>
      </c>
      <c r="M19" s="38">
        <v>250</v>
      </c>
      <c r="N19" s="38">
        <f t="shared" si="1"/>
        <v>881</v>
      </c>
      <c r="O19" s="38">
        <f t="shared" si="3"/>
        <v>104</v>
      </c>
      <c r="P19" s="38">
        <f t="shared" si="4"/>
        <v>-191</v>
      </c>
      <c r="Q19" s="38">
        <f t="shared" si="5"/>
        <v>33348</v>
      </c>
      <c r="R19" s="42">
        <f t="shared" si="6"/>
        <v>4.843990611030544</v>
      </c>
      <c r="S19" s="42">
        <f t="shared" si="7"/>
        <v>13.664837711363942</v>
      </c>
      <c r="T19" s="42">
        <f t="shared" si="8"/>
        <v>3.109722367575164</v>
      </c>
      <c r="U19" s="42">
        <f t="shared" si="9"/>
        <v>2.840611778073467</v>
      </c>
      <c r="V19" s="42">
        <f t="shared" si="10"/>
        <v>3.378832957076861</v>
      </c>
      <c r="W19" s="42">
        <f t="shared" si="11"/>
        <v>-3.109722367575164</v>
      </c>
      <c r="X19" s="42">
        <f t="shared" si="12"/>
        <v>-8.820847100333397</v>
      </c>
      <c r="Y19" s="42">
        <f t="shared" si="13"/>
        <v>-5.711124732758234</v>
      </c>
    </row>
    <row r="20" spans="1:25" ht="12">
      <c r="A20" s="45">
        <v>49013</v>
      </c>
      <c r="B20" s="38" t="s">
        <v>141</v>
      </c>
      <c r="C20" s="37">
        <v>3713</v>
      </c>
      <c r="D20" s="37">
        <v>22</v>
      </c>
      <c r="E20" s="38">
        <v>34</v>
      </c>
      <c r="F20" s="38">
        <f t="shared" si="2"/>
        <v>-12</v>
      </c>
      <c r="G20" s="38">
        <v>15</v>
      </c>
      <c r="H20" s="38">
        <v>145</v>
      </c>
      <c r="I20" s="38">
        <v>14</v>
      </c>
      <c r="J20" s="38">
        <f t="shared" si="0"/>
        <v>174</v>
      </c>
      <c r="K20" s="38">
        <v>1</v>
      </c>
      <c r="L20" s="38">
        <v>151</v>
      </c>
      <c r="M20" s="38">
        <v>15</v>
      </c>
      <c r="N20" s="38">
        <f t="shared" si="1"/>
        <v>167</v>
      </c>
      <c r="O20" s="38">
        <f t="shared" si="3"/>
        <v>7</v>
      </c>
      <c r="P20" s="38">
        <f t="shared" si="4"/>
        <v>-5</v>
      </c>
      <c r="Q20" s="38">
        <f t="shared" si="5"/>
        <v>3708</v>
      </c>
      <c r="R20" s="42">
        <f t="shared" si="6"/>
        <v>5.92912006468131</v>
      </c>
      <c r="S20" s="42">
        <f t="shared" si="7"/>
        <v>9.163185554507479</v>
      </c>
      <c r="T20" s="42">
        <f t="shared" si="8"/>
        <v>1.8865382023985986</v>
      </c>
      <c r="U20" s="42">
        <f t="shared" si="9"/>
        <v>-1.6170327449130846</v>
      </c>
      <c r="V20" s="42">
        <f t="shared" si="10"/>
        <v>3.773076404797197</v>
      </c>
      <c r="W20" s="42">
        <f t="shared" si="11"/>
        <v>-0.2695054574855141</v>
      </c>
      <c r="X20" s="42">
        <f t="shared" si="12"/>
        <v>-3.234065489826169</v>
      </c>
      <c r="Y20" s="42">
        <f t="shared" si="13"/>
        <v>-1.3475272874275706</v>
      </c>
    </row>
    <row r="21" spans="1:25" ht="12">
      <c r="A21" s="45">
        <v>49014</v>
      </c>
      <c r="B21" s="38" t="s">
        <v>142</v>
      </c>
      <c r="C21" s="37">
        <v>12028</v>
      </c>
      <c r="D21" s="37">
        <v>80</v>
      </c>
      <c r="E21" s="38">
        <v>126</v>
      </c>
      <c r="F21" s="38">
        <f t="shared" si="2"/>
        <v>-46</v>
      </c>
      <c r="G21" s="38">
        <v>62</v>
      </c>
      <c r="H21" s="38">
        <v>265</v>
      </c>
      <c r="I21" s="38">
        <v>6</v>
      </c>
      <c r="J21" s="38">
        <f t="shared" si="0"/>
        <v>333</v>
      </c>
      <c r="K21" s="38">
        <v>13</v>
      </c>
      <c r="L21" s="38">
        <v>266</v>
      </c>
      <c r="M21" s="38">
        <v>24</v>
      </c>
      <c r="N21" s="38">
        <f t="shared" si="1"/>
        <v>303</v>
      </c>
      <c r="O21" s="38">
        <f t="shared" si="3"/>
        <v>30</v>
      </c>
      <c r="P21" s="38">
        <f t="shared" si="4"/>
        <v>-16</v>
      </c>
      <c r="Q21" s="38">
        <f t="shared" si="5"/>
        <v>12012</v>
      </c>
      <c r="R21" s="42">
        <f t="shared" si="6"/>
        <v>6.655574043261232</v>
      </c>
      <c r="S21" s="42">
        <f t="shared" si="7"/>
        <v>10.482529118136439</v>
      </c>
      <c r="T21" s="42">
        <f t="shared" si="8"/>
        <v>2.4958402662229617</v>
      </c>
      <c r="U21" s="42">
        <f t="shared" si="9"/>
        <v>-0.08319467554076539</v>
      </c>
      <c r="V21" s="42">
        <f t="shared" si="10"/>
        <v>4.076539101497504</v>
      </c>
      <c r="W21" s="42">
        <f t="shared" si="11"/>
        <v>-1.497504159733777</v>
      </c>
      <c r="X21" s="42">
        <f t="shared" si="12"/>
        <v>-3.826955074875208</v>
      </c>
      <c r="Y21" s="42">
        <f t="shared" si="13"/>
        <v>-1.3311148086522462</v>
      </c>
    </row>
    <row r="22" spans="1:25" ht="12">
      <c r="A22" s="45">
        <v>49017</v>
      </c>
      <c r="B22" s="38" t="s">
        <v>143</v>
      </c>
      <c r="C22" s="37">
        <v>30886</v>
      </c>
      <c r="D22" s="37">
        <v>169</v>
      </c>
      <c r="E22" s="38">
        <v>413</v>
      </c>
      <c r="F22" s="38">
        <f t="shared" si="2"/>
        <v>-244</v>
      </c>
      <c r="G22" s="38">
        <v>121</v>
      </c>
      <c r="H22" s="38">
        <v>743</v>
      </c>
      <c r="I22" s="38">
        <v>34</v>
      </c>
      <c r="J22" s="38">
        <f t="shared" si="0"/>
        <v>898</v>
      </c>
      <c r="K22" s="38">
        <v>86</v>
      </c>
      <c r="L22" s="38">
        <v>716</v>
      </c>
      <c r="M22" s="38">
        <v>66</v>
      </c>
      <c r="N22" s="38">
        <f t="shared" si="1"/>
        <v>868</v>
      </c>
      <c r="O22" s="38">
        <f t="shared" si="3"/>
        <v>30</v>
      </c>
      <c r="P22" s="38">
        <f t="shared" si="4"/>
        <v>-214</v>
      </c>
      <c r="Q22" s="38">
        <f t="shared" si="5"/>
        <v>30672</v>
      </c>
      <c r="R22" s="42">
        <f t="shared" si="6"/>
        <v>5.490756684752591</v>
      </c>
      <c r="S22" s="42">
        <f t="shared" si="7"/>
        <v>13.418239708892425</v>
      </c>
      <c r="T22" s="42">
        <f t="shared" si="8"/>
        <v>0.9746905357548978</v>
      </c>
      <c r="U22" s="42">
        <f t="shared" si="9"/>
        <v>0.877221482179408</v>
      </c>
      <c r="V22" s="42">
        <f t="shared" si="10"/>
        <v>1.137138958380714</v>
      </c>
      <c r="W22" s="42">
        <f t="shared" si="11"/>
        <v>-1.0396699048052243</v>
      </c>
      <c r="X22" s="42">
        <f t="shared" si="12"/>
        <v>-7.927483024139835</v>
      </c>
      <c r="Y22" s="42">
        <f t="shared" si="13"/>
        <v>-6.9527924883849375</v>
      </c>
    </row>
    <row r="23" spans="1:25" ht="12">
      <c r="A23" s="45">
        <v>49018</v>
      </c>
      <c r="B23" s="38" t="s">
        <v>144</v>
      </c>
      <c r="C23" s="37">
        <v>6760</v>
      </c>
      <c r="D23" s="37">
        <v>26</v>
      </c>
      <c r="E23" s="38">
        <v>96</v>
      </c>
      <c r="F23" s="38">
        <f t="shared" si="2"/>
        <v>-70</v>
      </c>
      <c r="G23" s="38">
        <v>28</v>
      </c>
      <c r="H23" s="38">
        <v>163</v>
      </c>
      <c r="I23" s="38">
        <v>8</v>
      </c>
      <c r="J23" s="38">
        <f t="shared" si="0"/>
        <v>199</v>
      </c>
      <c r="K23" s="38">
        <v>9</v>
      </c>
      <c r="L23" s="38">
        <v>173</v>
      </c>
      <c r="M23" s="38">
        <v>20</v>
      </c>
      <c r="N23" s="38">
        <f t="shared" si="1"/>
        <v>202</v>
      </c>
      <c r="O23" s="38">
        <f t="shared" si="3"/>
        <v>-3</v>
      </c>
      <c r="P23" s="38">
        <f t="shared" si="4"/>
        <v>-73</v>
      </c>
      <c r="Q23" s="38">
        <f t="shared" si="5"/>
        <v>6687</v>
      </c>
      <c r="R23" s="42">
        <f t="shared" si="6"/>
        <v>3.8670335390793484</v>
      </c>
      <c r="S23" s="42">
        <f t="shared" si="7"/>
        <v>14.278277682754519</v>
      </c>
      <c r="T23" s="42">
        <f t="shared" si="8"/>
        <v>-0.4461961775860787</v>
      </c>
      <c r="U23" s="42">
        <f t="shared" si="9"/>
        <v>-1.4873205919535957</v>
      </c>
      <c r="V23" s="42">
        <f t="shared" si="10"/>
        <v>2.8259091247118318</v>
      </c>
      <c r="W23" s="42">
        <f t="shared" si="11"/>
        <v>-1.7847847103443149</v>
      </c>
      <c r="X23" s="42">
        <f t="shared" si="12"/>
        <v>-10.41124414367517</v>
      </c>
      <c r="Y23" s="42">
        <f t="shared" si="13"/>
        <v>-10.857440321261247</v>
      </c>
    </row>
    <row r="24" spans="1:25" ht="12">
      <c r="A24" s="45">
        <v>49019</v>
      </c>
      <c r="B24" s="38" t="s">
        <v>145</v>
      </c>
      <c r="C24" s="37">
        <v>473</v>
      </c>
      <c r="D24" s="37">
        <v>2</v>
      </c>
      <c r="E24" s="38">
        <v>6</v>
      </c>
      <c r="F24" s="38">
        <f t="shared" si="2"/>
        <v>-4</v>
      </c>
      <c r="G24" s="38">
        <v>5</v>
      </c>
      <c r="H24" s="38">
        <v>23</v>
      </c>
      <c r="I24" s="38">
        <v>0</v>
      </c>
      <c r="J24" s="38">
        <f t="shared" si="0"/>
        <v>28</v>
      </c>
      <c r="K24" s="38">
        <v>3</v>
      </c>
      <c r="L24" s="38">
        <v>28</v>
      </c>
      <c r="M24" s="38">
        <v>1</v>
      </c>
      <c r="N24" s="38">
        <f t="shared" si="1"/>
        <v>32</v>
      </c>
      <c r="O24" s="38">
        <f t="shared" si="3"/>
        <v>-4</v>
      </c>
      <c r="P24" s="38">
        <f t="shared" si="4"/>
        <v>-8</v>
      </c>
      <c r="Q24" s="38">
        <f t="shared" si="5"/>
        <v>465</v>
      </c>
      <c r="R24" s="42">
        <f t="shared" si="6"/>
        <v>4.264392324093817</v>
      </c>
      <c r="S24" s="42">
        <f t="shared" si="7"/>
        <v>12.793176972281449</v>
      </c>
      <c r="T24" s="42">
        <f t="shared" si="8"/>
        <v>-8.528784648187633</v>
      </c>
      <c r="U24" s="42">
        <f t="shared" si="9"/>
        <v>-10.660980810234541</v>
      </c>
      <c r="V24" s="42">
        <f t="shared" si="10"/>
        <v>4.264392324093817</v>
      </c>
      <c r="W24" s="42">
        <f t="shared" si="11"/>
        <v>-2.1321961620469083</v>
      </c>
      <c r="X24" s="42">
        <f t="shared" si="12"/>
        <v>-8.528784648187633</v>
      </c>
      <c r="Y24" s="42">
        <f t="shared" si="13"/>
        <v>-17.057569296375267</v>
      </c>
    </row>
    <row r="25" spans="1:25" ht="12">
      <c r="A25" s="45">
        <v>49020</v>
      </c>
      <c r="B25" s="38" t="s">
        <v>146</v>
      </c>
      <c r="C25" s="37">
        <v>3058</v>
      </c>
      <c r="D25" s="37">
        <v>10</v>
      </c>
      <c r="E25" s="38">
        <v>31</v>
      </c>
      <c r="F25" s="38">
        <f t="shared" si="2"/>
        <v>-21</v>
      </c>
      <c r="G25" s="38">
        <v>25</v>
      </c>
      <c r="H25" s="38">
        <v>102</v>
      </c>
      <c r="I25" s="38">
        <v>4</v>
      </c>
      <c r="J25" s="38">
        <f t="shared" si="0"/>
        <v>131</v>
      </c>
      <c r="K25" s="38">
        <v>3</v>
      </c>
      <c r="L25" s="38">
        <v>89</v>
      </c>
      <c r="M25" s="38">
        <v>32</v>
      </c>
      <c r="N25" s="38">
        <f t="shared" si="1"/>
        <v>124</v>
      </c>
      <c r="O25" s="38">
        <f t="shared" si="3"/>
        <v>7</v>
      </c>
      <c r="P25" s="38">
        <f t="shared" si="4"/>
        <v>-14</v>
      </c>
      <c r="Q25" s="38">
        <f t="shared" si="5"/>
        <v>3044</v>
      </c>
      <c r="R25" s="42">
        <f t="shared" si="6"/>
        <v>3.2776138970829236</v>
      </c>
      <c r="S25" s="42">
        <f t="shared" si="7"/>
        <v>10.160603080957063</v>
      </c>
      <c r="T25" s="42">
        <f t="shared" si="8"/>
        <v>2.2943297279580466</v>
      </c>
      <c r="U25" s="42">
        <f t="shared" si="9"/>
        <v>4.2608980662078</v>
      </c>
      <c r="V25" s="42">
        <f t="shared" si="10"/>
        <v>7.210750573582431</v>
      </c>
      <c r="W25" s="42">
        <f t="shared" si="11"/>
        <v>-9.177318911832186</v>
      </c>
      <c r="X25" s="42">
        <f t="shared" si="12"/>
        <v>-6.88298918387414</v>
      </c>
      <c r="Y25" s="42">
        <f t="shared" si="13"/>
        <v>-4.588659455916093</v>
      </c>
    </row>
    <row r="26" spans="1:25" ht="12">
      <c r="A26" s="45">
        <v>49021</v>
      </c>
      <c r="B26" s="38" t="s">
        <v>304</v>
      </c>
      <c r="C26" s="37">
        <v>3325</v>
      </c>
      <c r="D26" s="37">
        <v>14</v>
      </c>
      <c r="E26" s="38">
        <v>49</v>
      </c>
      <c r="F26" s="38">
        <f t="shared" si="2"/>
        <v>-35</v>
      </c>
      <c r="G26" s="38">
        <v>124</v>
      </c>
      <c r="H26" s="38">
        <v>107</v>
      </c>
      <c r="I26" s="38">
        <v>37</v>
      </c>
      <c r="J26" s="38">
        <f t="shared" si="0"/>
        <v>268</v>
      </c>
      <c r="K26" s="38">
        <v>22</v>
      </c>
      <c r="L26" s="38">
        <v>96</v>
      </c>
      <c r="M26" s="38">
        <v>10</v>
      </c>
      <c r="N26" s="38">
        <f t="shared" si="1"/>
        <v>128</v>
      </c>
      <c r="O26" s="38">
        <f t="shared" si="3"/>
        <v>140</v>
      </c>
      <c r="P26" s="38">
        <f t="shared" si="4"/>
        <v>105</v>
      </c>
      <c r="Q26" s="38">
        <f t="shared" si="5"/>
        <v>3430</v>
      </c>
      <c r="R26" s="42">
        <f t="shared" si="6"/>
        <v>4.1450777202072535</v>
      </c>
      <c r="S26" s="42">
        <f t="shared" si="7"/>
        <v>14.507772020725389</v>
      </c>
      <c r="T26" s="42">
        <f t="shared" si="8"/>
        <v>41.45077720207254</v>
      </c>
      <c r="U26" s="42">
        <f t="shared" si="9"/>
        <v>3.2568467801628422</v>
      </c>
      <c r="V26" s="42">
        <f t="shared" si="10"/>
        <v>30.199851961509992</v>
      </c>
      <c r="W26" s="42">
        <f t="shared" si="11"/>
        <v>7.994078460399704</v>
      </c>
      <c r="X26" s="42">
        <f t="shared" si="12"/>
        <v>-10.362694300518134</v>
      </c>
      <c r="Y26" s="42">
        <f t="shared" si="13"/>
        <v>31.088082901554404</v>
      </c>
    </row>
    <row r="27" spans="1:25" s="40" customFormat="1" ht="12">
      <c r="A27" s="46"/>
      <c r="B27" s="46" t="s">
        <v>137</v>
      </c>
      <c r="C27" s="47">
        <f aca="true" t="shared" si="14" ref="C27:N27">SUM(C8:C26)</f>
        <v>334843</v>
      </c>
      <c r="D27" s="47">
        <f t="shared" si="14"/>
        <v>1949</v>
      </c>
      <c r="E27" s="47">
        <f t="shared" si="14"/>
        <v>4209</v>
      </c>
      <c r="F27" s="47">
        <f t="shared" si="14"/>
        <v>-2260</v>
      </c>
      <c r="G27" s="47">
        <f t="shared" si="14"/>
        <v>1929</v>
      </c>
      <c r="H27" s="47">
        <f t="shared" si="14"/>
        <v>6809</v>
      </c>
      <c r="I27" s="47">
        <f t="shared" si="14"/>
        <v>695</v>
      </c>
      <c r="J27" s="47">
        <f t="shared" si="14"/>
        <v>9433</v>
      </c>
      <c r="K27" s="47">
        <f t="shared" si="14"/>
        <v>990</v>
      </c>
      <c r="L27" s="47">
        <f t="shared" si="14"/>
        <v>6388</v>
      </c>
      <c r="M27" s="47">
        <f t="shared" si="14"/>
        <v>1129</v>
      </c>
      <c r="N27" s="47">
        <f t="shared" si="14"/>
        <v>8507</v>
      </c>
      <c r="O27" s="47">
        <f t="shared" si="3"/>
        <v>926</v>
      </c>
      <c r="P27" s="47">
        <f t="shared" si="4"/>
        <v>-1334</v>
      </c>
      <c r="Q27" s="47">
        <f t="shared" si="5"/>
        <v>333509</v>
      </c>
      <c r="R27" s="48">
        <f t="shared" si="6"/>
        <v>5.832256056688691</v>
      </c>
      <c r="S27" s="48">
        <f t="shared" si="7"/>
        <v>12.595159436943407</v>
      </c>
      <c r="T27" s="48">
        <f t="shared" si="8"/>
        <v>2.7709949248300294</v>
      </c>
      <c r="U27" s="48">
        <f t="shared" si="9"/>
        <v>1.2598151872067413</v>
      </c>
      <c r="V27" s="48">
        <f t="shared" si="10"/>
        <v>2.809896581442114</v>
      </c>
      <c r="W27" s="48">
        <f t="shared" si="11"/>
        <v>-1.298716843818826</v>
      </c>
      <c r="X27" s="48">
        <f t="shared" si="12"/>
        <v>-6.762903380254716</v>
      </c>
      <c r="Y27" s="48">
        <f t="shared" si="13"/>
        <v>-3.9919084554246864</v>
      </c>
    </row>
    <row r="28" ht="12">
      <c r="A28" s="31" t="s">
        <v>307</v>
      </c>
    </row>
  </sheetData>
  <mergeCells count="9">
    <mergeCell ref="R4:R7"/>
    <mergeCell ref="S4:S7"/>
    <mergeCell ref="T4:W4"/>
    <mergeCell ref="Y4:Y7"/>
    <mergeCell ref="X4:X7"/>
    <mergeCell ref="T5:T7"/>
    <mergeCell ref="U5:U7"/>
    <mergeCell ref="V5:V7"/>
    <mergeCell ref="W5:W7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A42" sqref="A42"/>
    </sheetView>
  </sheetViews>
  <sheetFormatPr defaultColWidth="9.140625" defaultRowHeight="12.75"/>
  <cols>
    <col min="1" max="1" width="9.140625" style="37" customWidth="1"/>
    <col min="2" max="2" width="24.7109375" style="37" customWidth="1"/>
    <col min="3" max="3" width="13.28125" style="37" customWidth="1"/>
    <col min="4" max="4" width="18.28125" style="37" customWidth="1"/>
    <col min="5" max="16" width="9.140625" style="37" customWidth="1"/>
    <col min="17" max="17" width="9.8515625" style="37" customWidth="1"/>
    <col min="18" max="16384" width="9.140625" style="37" customWidth="1"/>
  </cols>
  <sheetData>
    <row r="1" spans="1:17" s="4" customFormat="1" ht="12">
      <c r="A1" s="1" t="s">
        <v>313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12">
      <c r="A2" s="5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7" customFormat="1" ht="12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5" s="7" customFormat="1" ht="12.75" customHeight="1">
      <c r="A4" s="9"/>
      <c r="B4" s="9"/>
      <c r="C4" s="10"/>
      <c r="D4" s="11" t="s">
        <v>0</v>
      </c>
      <c r="E4" s="12"/>
      <c r="F4" s="13"/>
      <c r="G4" s="11" t="s">
        <v>1</v>
      </c>
      <c r="H4" s="12"/>
      <c r="I4" s="12"/>
      <c r="J4" s="12"/>
      <c r="K4" s="12"/>
      <c r="L4" s="12"/>
      <c r="M4" s="12"/>
      <c r="N4" s="12"/>
      <c r="O4" s="14"/>
      <c r="P4" s="10"/>
      <c r="Q4" s="10"/>
      <c r="R4" s="55" t="s">
        <v>2</v>
      </c>
      <c r="S4" s="55" t="s">
        <v>3</v>
      </c>
      <c r="T4" s="58" t="s">
        <v>4</v>
      </c>
      <c r="U4" s="59"/>
      <c r="V4" s="59"/>
      <c r="W4" s="60"/>
      <c r="X4" s="55" t="s">
        <v>6</v>
      </c>
      <c r="Y4" s="55" t="s">
        <v>5</v>
      </c>
    </row>
    <row r="5" spans="1:25" s="7" customFormat="1" ht="11.25" customHeight="1">
      <c r="A5" s="15" t="s">
        <v>280</v>
      </c>
      <c r="B5" s="15" t="s">
        <v>7</v>
      </c>
      <c r="C5" s="16" t="s">
        <v>8</v>
      </c>
      <c r="D5" s="17"/>
      <c r="E5" s="17"/>
      <c r="F5" s="17"/>
      <c r="G5" s="11" t="s">
        <v>9</v>
      </c>
      <c r="H5" s="12"/>
      <c r="I5" s="12"/>
      <c r="J5" s="13"/>
      <c r="K5" s="11" t="s">
        <v>10</v>
      </c>
      <c r="L5" s="12"/>
      <c r="M5" s="12"/>
      <c r="N5" s="13"/>
      <c r="O5" s="18"/>
      <c r="P5" s="16"/>
      <c r="Q5" s="16" t="s">
        <v>8</v>
      </c>
      <c r="R5" s="56"/>
      <c r="S5" s="56"/>
      <c r="T5" s="66" t="s">
        <v>11</v>
      </c>
      <c r="U5" s="66" t="s">
        <v>12</v>
      </c>
      <c r="V5" s="66" t="s">
        <v>13</v>
      </c>
      <c r="W5" s="68" t="s">
        <v>14</v>
      </c>
      <c r="X5" s="56"/>
      <c r="Y5" s="56"/>
    </row>
    <row r="6" spans="1:25" s="7" customFormat="1" ht="11.25" customHeight="1">
      <c r="A6" s="15" t="s">
        <v>281</v>
      </c>
      <c r="B6" s="15" t="s">
        <v>15</v>
      </c>
      <c r="C6" s="16" t="s">
        <v>16</v>
      </c>
      <c r="D6" s="19" t="s">
        <v>17</v>
      </c>
      <c r="E6" s="19" t="s">
        <v>18</v>
      </c>
      <c r="F6" s="19" t="s">
        <v>19</v>
      </c>
      <c r="G6" s="20" t="s">
        <v>20</v>
      </c>
      <c r="H6" s="20" t="s">
        <v>20</v>
      </c>
      <c r="I6" s="20" t="s">
        <v>21</v>
      </c>
      <c r="J6" s="20"/>
      <c r="K6" s="20" t="s">
        <v>22</v>
      </c>
      <c r="L6" s="20" t="s">
        <v>22</v>
      </c>
      <c r="M6" s="20" t="s">
        <v>21</v>
      </c>
      <c r="N6" s="20"/>
      <c r="O6" s="16" t="s">
        <v>19</v>
      </c>
      <c r="P6" s="16" t="s">
        <v>19</v>
      </c>
      <c r="Q6" s="16" t="s">
        <v>16</v>
      </c>
      <c r="R6" s="56"/>
      <c r="S6" s="56"/>
      <c r="T6" s="67"/>
      <c r="U6" s="67"/>
      <c r="V6" s="67"/>
      <c r="W6" s="69"/>
      <c r="X6" s="56"/>
      <c r="Y6" s="56"/>
    </row>
    <row r="7" spans="1:25" s="7" customFormat="1" ht="11.25" customHeight="1">
      <c r="A7" s="21"/>
      <c r="B7" s="21"/>
      <c r="C7" s="22" t="s">
        <v>306</v>
      </c>
      <c r="D7" s="23" t="s">
        <v>23</v>
      </c>
      <c r="E7" s="24"/>
      <c r="F7" s="24"/>
      <c r="G7" s="24" t="s">
        <v>24</v>
      </c>
      <c r="H7" s="24" t="s">
        <v>25</v>
      </c>
      <c r="I7" s="24" t="s">
        <v>26</v>
      </c>
      <c r="J7" s="24" t="s">
        <v>11</v>
      </c>
      <c r="K7" s="24" t="s">
        <v>24</v>
      </c>
      <c r="L7" s="24" t="s">
        <v>25</v>
      </c>
      <c r="M7" s="24" t="s">
        <v>27</v>
      </c>
      <c r="N7" s="24" t="s">
        <v>11</v>
      </c>
      <c r="O7" s="25"/>
      <c r="P7" s="22" t="s">
        <v>28</v>
      </c>
      <c r="Q7" s="22" t="s">
        <v>308</v>
      </c>
      <c r="R7" s="57"/>
      <c r="S7" s="57"/>
      <c r="T7" s="67"/>
      <c r="U7" s="67"/>
      <c r="V7" s="67"/>
      <c r="W7" s="69"/>
      <c r="X7" s="57"/>
      <c r="Y7" s="57"/>
    </row>
    <row r="8" spans="1:25" ht="12">
      <c r="A8" s="37">
        <v>46001</v>
      </c>
      <c r="B8" s="37" t="s">
        <v>47</v>
      </c>
      <c r="C8" s="45">
        <v>15682</v>
      </c>
      <c r="D8" s="38">
        <v>132</v>
      </c>
      <c r="E8" s="38">
        <v>126</v>
      </c>
      <c r="F8" s="38">
        <f>(D8-E8)</f>
        <v>6</v>
      </c>
      <c r="G8" s="38">
        <v>121</v>
      </c>
      <c r="H8" s="38">
        <v>585</v>
      </c>
      <c r="I8" s="38">
        <v>47</v>
      </c>
      <c r="J8" s="38">
        <f aca="true" t="shared" si="0" ref="J8:J40">SUM(G8:I8)</f>
        <v>753</v>
      </c>
      <c r="K8" s="38">
        <v>19</v>
      </c>
      <c r="L8" s="38">
        <v>524</v>
      </c>
      <c r="M8" s="38">
        <v>167</v>
      </c>
      <c r="N8" s="38">
        <f aca="true" t="shared" si="1" ref="N8:N40">SUM(K8:M8)</f>
        <v>710</v>
      </c>
      <c r="O8" s="38">
        <f>(J8-N8)</f>
        <v>43</v>
      </c>
      <c r="P8" s="38">
        <f>(F8+O8)</f>
        <v>49</v>
      </c>
      <c r="Q8" s="38">
        <f>(C8+P8)</f>
        <v>15731</v>
      </c>
      <c r="R8" s="42">
        <f>((D8)/((C8+Q8)/2))*1000</f>
        <v>8.404163881195684</v>
      </c>
      <c r="S8" s="42">
        <f>((E8)/((C8+Q8)/2))*1000</f>
        <v>8.022156432050426</v>
      </c>
      <c r="T8" s="42">
        <f>((O8)/((C8+Q8)/2))*1000</f>
        <v>2.7377200522076848</v>
      </c>
      <c r="U8" s="42">
        <f>((H8-L8)/((C8+Q8)/2))*1000</f>
        <v>3.88374239964346</v>
      </c>
      <c r="V8" s="42">
        <f>((G8-K8)/((C8+Q8)/2))*1000</f>
        <v>6.494126635469391</v>
      </c>
      <c r="W8" s="42">
        <f>((I8-M8)/((C8+Q8)/2))*1000</f>
        <v>-7.640148982905166</v>
      </c>
      <c r="X8" s="42">
        <f>((F8)/((C8+Q8)/2))*1000</f>
        <v>0.3820074491452583</v>
      </c>
      <c r="Y8" s="42">
        <f>((P8)/((C8+Q8)/2))*1000</f>
        <v>3.1197275013529433</v>
      </c>
    </row>
    <row r="9" spans="1:25" ht="12">
      <c r="A9" s="37">
        <v>46002</v>
      </c>
      <c r="B9" s="37" t="s">
        <v>48</v>
      </c>
      <c r="C9" s="45">
        <v>5955</v>
      </c>
      <c r="D9" s="45">
        <v>18</v>
      </c>
      <c r="E9" s="45">
        <v>95</v>
      </c>
      <c r="F9" s="38">
        <f aca="true" t="shared" si="2" ref="F9:F41">(D9-E9)</f>
        <v>-77</v>
      </c>
      <c r="G9" s="45">
        <v>45</v>
      </c>
      <c r="H9" s="45">
        <v>134</v>
      </c>
      <c r="I9" s="45">
        <v>8</v>
      </c>
      <c r="J9" s="45">
        <f t="shared" si="0"/>
        <v>187</v>
      </c>
      <c r="K9" s="45">
        <v>29</v>
      </c>
      <c r="L9" s="45">
        <v>168</v>
      </c>
      <c r="M9" s="45">
        <v>3</v>
      </c>
      <c r="N9" s="45">
        <f t="shared" si="1"/>
        <v>200</v>
      </c>
      <c r="O9" s="38">
        <f aca="true" t="shared" si="3" ref="O9:O41">(J9-N9)</f>
        <v>-13</v>
      </c>
      <c r="P9" s="38">
        <f aca="true" t="shared" si="4" ref="P9:P41">(F9+O9)</f>
        <v>-90</v>
      </c>
      <c r="Q9" s="38">
        <f aca="true" t="shared" si="5" ref="Q9:Q41">(C9+P9)</f>
        <v>5865</v>
      </c>
      <c r="R9" s="42">
        <f aca="true" t="shared" si="6" ref="R9:R41">((D9)/((C9+Q9)/2))*1000</f>
        <v>3.045685279187817</v>
      </c>
      <c r="S9" s="42">
        <f aca="true" t="shared" si="7" ref="S9:S41">((E9)/((C9+Q9)/2))*1000</f>
        <v>16.07445008460237</v>
      </c>
      <c r="T9" s="42">
        <f aca="true" t="shared" si="8" ref="T9:T41">((O9)/((C9+Q9)/2))*1000</f>
        <v>-2.1996615905245345</v>
      </c>
      <c r="U9" s="42">
        <f aca="true" t="shared" si="9" ref="U9:U41">((H9-L9)/((C9+Q9)/2))*1000</f>
        <v>-5.752961082910322</v>
      </c>
      <c r="V9" s="42">
        <f aca="true" t="shared" si="10" ref="V9:V41">((G9-K9)/((C9+Q9)/2))*1000</f>
        <v>2.707275803722504</v>
      </c>
      <c r="W9" s="42">
        <f aca="true" t="shared" si="11" ref="W9:W41">((I9-M9)/((C9+Q9)/2))*1000</f>
        <v>0.8460236886632826</v>
      </c>
      <c r="X9" s="42">
        <f aca="true" t="shared" si="12" ref="X9:X41">((F9)/((C9+Q9)/2))*1000</f>
        <v>-13.028764805414552</v>
      </c>
      <c r="Y9" s="42">
        <f aca="true" t="shared" si="13" ref="Y9:Y41">((P9)/((C9+Q9)/2))*1000</f>
        <v>-15.228426395939087</v>
      </c>
    </row>
    <row r="10" spans="1:25" ht="12">
      <c r="A10" s="37">
        <v>46003</v>
      </c>
      <c r="B10" s="37" t="s">
        <v>49</v>
      </c>
      <c r="C10" s="45">
        <v>9826</v>
      </c>
      <c r="D10" s="45">
        <v>54</v>
      </c>
      <c r="E10" s="45">
        <v>142</v>
      </c>
      <c r="F10" s="38">
        <f t="shared" si="2"/>
        <v>-88</v>
      </c>
      <c r="G10" s="45">
        <v>81</v>
      </c>
      <c r="H10" s="45">
        <v>220</v>
      </c>
      <c r="I10" s="45">
        <v>6</v>
      </c>
      <c r="J10" s="45">
        <f t="shared" si="0"/>
        <v>307</v>
      </c>
      <c r="K10" s="45">
        <v>36</v>
      </c>
      <c r="L10" s="45">
        <v>203</v>
      </c>
      <c r="M10" s="45">
        <v>34</v>
      </c>
      <c r="N10" s="45">
        <f t="shared" si="1"/>
        <v>273</v>
      </c>
      <c r="O10" s="38">
        <f t="shared" si="3"/>
        <v>34</v>
      </c>
      <c r="P10" s="38">
        <f t="shared" si="4"/>
        <v>-54</v>
      </c>
      <c r="Q10" s="38">
        <f t="shared" si="5"/>
        <v>9772</v>
      </c>
      <c r="R10" s="42">
        <f t="shared" si="6"/>
        <v>5.510766404735177</v>
      </c>
      <c r="S10" s="42">
        <f t="shared" si="7"/>
        <v>14.491274619859169</v>
      </c>
      <c r="T10" s="42">
        <f t="shared" si="8"/>
        <v>3.469741810388815</v>
      </c>
      <c r="U10" s="42">
        <f t="shared" si="9"/>
        <v>1.7348709051944076</v>
      </c>
      <c r="V10" s="42">
        <f t="shared" si="10"/>
        <v>4.592305337279314</v>
      </c>
      <c r="W10" s="42">
        <f t="shared" si="11"/>
        <v>-2.8574344320849066</v>
      </c>
      <c r="X10" s="42">
        <f t="shared" si="12"/>
        <v>-8.980508215123992</v>
      </c>
      <c r="Y10" s="42">
        <f t="shared" si="13"/>
        <v>-5.510766404735177</v>
      </c>
    </row>
    <row r="11" spans="1:25" ht="12">
      <c r="A11" s="37">
        <v>46004</v>
      </c>
      <c r="B11" s="37" t="s">
        <v>50</v>
      </c>
      <c r="C11" s="45">
        <v>7007</v>
      </c>
      <c r="D11" s="45">
        <v>32</v>
      </c>
      <c r="E11" s="45">
        <v>110</v>
      </c>
      <c r="F11" s="38">
        <f t="shared" si="2"/>
        <v>-78</v>
      </c>
      <c r="G11" s="45">
        <v>32</v>
      </c>
      <c r="H11" s="45">
        <v>161</v>
      </c>
      <c r="I11" s="45">
        <v>7</v>
      </c>
      <c r="J11" s="45">
        <f t="shared" si="0"/>
        <v>200</v>
      </c>
      <c r="K11" s="45">
        <v>7</v>
      </c>
      <c r="L11" s="45">
        <v>188</v>
      </c>
      <c r="M11" s="45">
        <v>31</v>
      </c>
      <c r="N11" s="45">
        <f t="shared" si="1"/>
        <v>226</v>
      </c>
      <c r="O11" s="38">
        <f t="shared" si="3"/>
        <v>-26</v>
      </c>
      <c r="P11" s="38">
        <f t="shared" si="4"/>
        <v>-104</v>
      </c>
      <c r="Q11" s="38">
        <f t="shared" si="5"/>
        <v>6903</v>
      </c>
      <c r="R11" s="42">
        <f t="shared" si="6"/>
        <v>4.601006470165349</v>
      </c>
      <c r="S11" s="42">
        <f t="shared" si="7"/>
        <v>15.815959741193385</v>
      </c>
      <c r="T11" s="42">
        <f t="shared" si="8"/>
        <v>-3.7383177570093458</v>
      </c>
      <c r="U11" s="42">
        <f t="shared" si="9"/>
        <v>-3.882099209202013</v>
      </c>
      <c r="V11" s="42">
        <f t="shared" si="10"/>
        <v>3.5945363048166787</v>
      </c>
      <c r="W11" s="42">
        <f t="shared" si="11"/>
        <v>-3.4507548526240117</v>
      </c>
      <c r="X11" s="42">
        <f t="shared" si="12"/>
        <v>-11.214953271028037</v>
      </c>
      <c r="Y11" s="42">
        <f t="shared" si="13"/>
        <v>-14.953271028037383</v>
      </c>
    </row>
    <row r="12" spans="1:25" ht="12">
      <c r="A12" s="37">
        <v>46005</v>
      </c>
      <c r="B12" s="37" t="s">
        <v>51</v>
      </c>
      <c r="C12" s="45">
        <v>32264</v>
      </c>
      <c r="D12" s="45">
        <v>195</v>
      </c>
      <c r="E12" s="45">
        <v>360</v>
      </c>
      <c r="F12" s="38">
        <f t="shared" si="2"/>
        <v>-165</v>
      </c>
      <c r="G12" s="45">
        <v>125</v>
      </c>
      <c r="H12" s="45">
        <v>825</v>
      </c>
      <c r="I12" s="45">
        <v>57</v>
      </c>
      <c r="J12" s="45">
        <f t="shared" si="0"/>
        <v>1007</v>
      </c>
      <c r="K12" s="45">
        <v>55</v>
      </c>
      <c r="L12" s="45">
        <v>824</v>
      </c>
      <c r="M12" s="45">
        <v>114</v>
      </c>
      <c r="N12" s="45">
        <f t="shared" si="1"/>
        <v>993</v>
      </c>
      <c r="O12" s="38">
        <f t="shared" si="3"/>
        <v>14</v>
      </c>
      <c r="P12" s="38">
        <f t="shared" si="4"/>
        <v>-151</v>
      </c>
      <c r="Q12" s="38">
        <f t="shared" si="5"/>
        <v>32113</v>
      </c>
      <c r="R12" s="42">
        <f t="shared" si="6"/>
        <v>6.058064215480684</v>
      </c>
      <c r="S12" s="42">
        <f t="shared" si="7"/>
        <v>11.184118551656647</v>
      </c>
      <c r="T12" s="42">
        <f t="shared" si="8"/>
        <v>0.4349379436755363</v>
      </c>
      <c r="U12" s="42">
        <f t="shared" si="9"/>
        <v>0.03106699597682402</v>
      </c>
      <c r="V12" s="42">
        <f t="shared" si="10"/>
        <v>2.1746897183776817</v>
      </c>
      <c r="W12" s="42">
        <f t="shared" si="11"/>
        <v>-1.770818770678969</v>
      </c>
      <c r="X12" s="42">
        <f t="shared" si="12"/>
        <v>-5.126054336175963</v>
      </c>
      <c r="Y12" s="42">
        <f t="shared" si="13"/>
        <v>-4.691116392500428</v>
      </c>
    </row>
    <row r="13" spans="1:25" ht="12">
      <c r="A13" s="37">
        <v>46006</v>
      </c>
      <c r="B13" s="37" t="s">
        <v>52</v>
      </c>
      <c r="C13" s="45">
        <v>2124</v>
      </c>
      <c r="D13" s="45">
        <v>9</v>
      </c>
      <c r="E13" s="45">
        <v>29</v>
      </c>
      <c r="F13" s="38">
        <f t="shared" si="2"/>
        <v>-20</v>
      </c>
      <c r="G13" s="45">
        <v>13</v>
      </c>
      <c r="H13" s="45">
        <v>47</v>
      </c>
      <c r="I13" s="45">
        <v>2</v>
      </c>
      <c r="J13" s="45">
        <f t="shared" si="0"/>
        <v>62</v>
      </c>
      <c r="K13" s="45">
        <v>13</v>
      </c>
      <c r="L13" s="45">
        <v>46</v>
      </c>
      <c r="M13" s="45">
        <v>1</v>
      </c>
      <c r="N13" s="45">
        <f t="shared" si="1"/>
        <v>60</v>
      </c>
      <c r="O13" s="38">
        <f t="shared" si="3"/>
        <v>2</v>
      </c>
      <c r="P13" s="38">
        <f t="shared" si="4"/>
        <v>-18</v>
      </c>
      <c r="Q13" s="38">
        <f t="shared" si="5"/>
        <v>2106</v>
      </c>
      <c r="R13" s="42">
        <f t="shared" si="6"/>
        <v>4.25531914893617</v>
      </c>
      <c r="S13" s="42">
        <f t="shared" si="7"/>
        <v>13.711583924349883</v>
      </c>
      <c r="T13" s="42">
        <f t="shared" si="8"/>
        <v>0.9456264775413711</v>
      </c>
      <c r="U13" s="42">
        <f t="shared" si="9"/>
        <v>0.47281323877068554</v>
      </c>
      <c r="V13" s="42">
        <f t="shared" si="10"/>
        <v>0</v>
      </c>
      <c r="W13" s="42">
        <f t="shared" si="11"/>
        <v>0.47281323877068554</v>
      </c>
      <c r="X13" s="42">
        <f t="shared" si="12"/>
        <v>-9.456264775413711</v>
      </c>
      <c r="Y13" s="42">
        <f t="shared" si="13"/>
        <v>-8.51063829787234</v>
      </c>
    </row>
    <row r="14" spans="1:25" ht="12">
      <c r="A14" s="37">
        <v>46007</v>
      </c>
      <c r="B14" s="37" t="s">
        <v>53</v>
      </c>
      <c r="C14" s="45">
        <v>46792</v>
      </c>
      <c r="D14" s="45">
        <v>315</v>
      </c>
      <c r="E14" s="45">
        <v>502</v>
      </c>
      <c r="F14" s="38">
        <f t="shared" si="2"/>
        <v>-187</v>
      </c>
      <c r="G14" s="45">
        <v>283</v>
      </c>
      <c r="H14" s="45">
        <v>1323</v>
      </c>
      <c r="I14" s="45">
        <v>129</v>
      </c>
      <c r="J14" s="45">
        <f t="shared" si="0"/>
        <v>1735</v>
      </c>
      <c r="K14" s="45">
        <v>151</v>
      </c>
      <c r="L14" s="45">
        <v>1190</v>
      </c>
      <c r="M14" s="45">
        <v>225</v>
      </c>
      <c r="N14" s="45">
        <f t="shared" si="1"/>
        <v>1566</v>
      </c>
      <c r="O14" s="38">
        <f t="shared" si="3"/>
        <v>169</v>
      </c>
      <c r="P14" s="38">
        <f t="shared" si="4"/>
        <v>-18</v>
      </c>
      <c r="Q14" s="38">
        <f t="shared" si="5"/>
        <v>46774</v>
      </c>
      <c r="R14" s="42">
        <f t="shared" si="6"/>
        <v>6.7332150567513835</v>
      </c>
      <c r="S14" s="42">
        <f t="shared" si="7"/>
        <v>10.730393519013317</v>
      </c>
      <c r="T14" s="42">
        <f t="shared" si="8"/>
        <v>3.6124233161618537</v>
      </c>
      <c r="U14" s="42">
        <f t="shared" si="9"/>
        <v>2.8429130239616955</v>
      </c>
      <c r="V14" s="42">
        <f t="shared" si="10"/>
        <v>2.8215377380672466</v>
      </c>
      <c r="W14" s="42">
        <f t="shared" si="11"/>
        <v>-2.0520274458670884</v>
      </c>
      <c r="X14" s="42">
        <f t="shared" si="12"/>
        <v>-3.997178462261932</v>
      </c>
      <c r="Y14" s="42">
        <f t="shared" si="13"/>
        <v>-0.3847551461000791</v>
      </c>
    </row>
    <row r="15" spans="1:25" ht="12">
      <c r="A15" s="37">
        <v>46008</v>
      </c>
      <c r="B15" s="37" t="s">
        <v>54</v>
      </c>
      <c r="C15" s="45">
        <v>536</v>
      </c>
      <c r="D15" s="45">
        <v>3</v>
      </c>
      <c r="E15" s="45">
        <v>7</v>
      </c>
      <c r="F15" s="38">
        <f t="shared" si="2"/>
        <v>-4</v>
      </c>
      <c r="G15" s="45">
        <v>1</v>
      </c>
      <c r="H15" s="45">
        <v>6</v>
      </c>
      <c r="I15" s="45">
        <v>0</v>
      </c>
      <c r="J15" s="45">
        <f t="shared" si="0"/>
        <v>7</v>
      </c>
      <c r="K15" s="45">
        <v>1</v>
      </c>
      <c r="L15" s="45">
        <v>4</v>
      </c>
      <c r="M15" s="45">
        <v>1</v>
      </c>
      <c r="N15" s="45">
        <f t="shared" si="1"/>
        <v>6</v>
      </c>
      <c r="O15" s="38">
        <f t="shared" si="3"/>
        <v>1</v>
      </c>
      <c r="P15" s="38">
        <f t="shared" si="4"/>
        <v>-3</v>
      </c>
      <c r="Q15" s="38">
        <f t="shared" si="5"/>
        <v>533</v>
      </c>
      <c r="R15" s="42">
        <f t="shared" si="6"/>
        <v>5.612722170252572</v>
      </c>
      <c r="S15" s="42">
        <f t="shared" si="7"/>
        <v>13.096351730589337</v>
      </c>
      <c r="T15" s="42">
        <f t="shared" si="8"/>
        <v>1.8709073900841908</v>
      </c>
      <c r="U15" s="42">
        <f t="shared" si="9"/>
        <v>3.7418147801683816</v>
      </c>
      <c r="V15" s="42">
        <f t="shared" si="10"/>
        <v>0</v>
      </c>
      <c r="W15" s="42">
        <f t="shared" si="11"/>
        <v>-1.8709073900841908</v>
      </c>
      <c r="X15" s="42">
        <f t="shared" si="12"/>
        <v>-7.483629560336763</v>
      </c>
      <c r="Y15" s="42">
        <f t="shared" si="13"/>
        <v>-5.612722170252572</v>
      </c>
    </row>
    <row r="16" spans="1:25" ht="12">
      <c r="A16" s="37">
        <v>46009</v>
      </c>
      <c r="B16" s="37" t="s">
        <v>287</v>
      </c>
      <c r="C16" s="45">
        <v>5856</v>
      </c>
      <c r="D16" s="45">
        <v>38</v>
      </c>
      <c r="E16" s="45">
        <v>68</v>
      </c>
      <c r="F16" s="38">
        <f t="shared" si="2"/>
        <v>-30</v>
      </c>
      <c r="G16" s="45">
        <v>25</v>
      </c>
      <c r="H16" s="45">
        <v>146</v>
      </c>
      <c r="I16" s="45">
        <v>2</v>
      </c>
      <c r="J16" s="45">
        <f t="shared" si="0"/>
        <v>173</v>
      </c>
      <c r="K16" s="45">
        <v>24</v>
      </c>
      <c r="L16" s="45">
        <v>141</v>
      </c>
      <c r="M16" s="45">
        <v>8</v>
      </c>
      <c r="N16" s="45">
        <f t="shared" si="1"/>
        <v>173</v>
      </c>
      <c r="O16" s="38">
        <f t="shared" si="3"/>
        <v>0</v>
      </c>
      <c r="P16" s="38">
        <f t="shared" si="4"/>
        <v>-30</v>
      </c>
      <c r="Q16" s="38">
        <f t="shared" si="5"/>
        <v>5826</v>
      </c>
      <c r="R16" s="42">
        <f t="shared" si="6"/>
        <v>6.505735319294641</v>
      </c>
      <c r="S16" s="42">
        <f t="shared" si="7"/>
        <v>11.641842150316727</v>
      </c>
      <c r="T16" s="42">
        <f t="shared" si="8"/>
        <v>0</v>
      </c>
      <c r="U16" s="42">
        <f t="shared" si="9"/>
        <v>0.8560178051703475</v>
      </c>
      <c r="V16" s="42">
        <f t="shared" si="10"/>
        <v>0.1712035610340695</v>
      </c>
      <c r="W16" s="42">
        <f t="shared" si="11"/>
        <v>-1.0272213662044172</v>
      </c>
      <c r="X16" s="42">
        <f t="shared" si="12"/>
        <v>-5.136106831022085</v>
      </c>
      <c r="Y16" s="42">
        <f t="shared" si="13"/>
        <v>-5.136106831022085</v>
      </c>
    </row>
    <row r="17" spans="1:25" ht="12">
      <c r="A17" s="37">
        <v>46010</v>
      </c>
      <c r="B17" s="37" t="s">
        <v>288</v>
      </c>
      <c r="C17" s="45">
        <v>1760</v>
      </c>
      <c r="D17" s="45">
        <v>9</v>
      </c>
      <c r="E17" s="45">
        <v>22</v>
      </c>
      <c r="F17" s="38">
        <f t="shared" si="2"/>
        <v>-13</v>
      </c>
      <c r="G17" s="45">
        <v>11</v>
      </c>
      <c r="H17" s="45">
        <v>35</v>
      </c>
      <c r="I17" s="45">
        <v>0</v>
      </c>
      <c r="J17" s="45">
        <f t="shared" si="0"/>
        <v>46</v>
      </c>
      <c r="K17" s="45">
        <v>5</v>
      </c>
      <c r="L17" s="45">
        <v>32</v>
      </c>
      <c r="M17" s="45">
        <v>1</v>
      </c>
      <c r="N17" s="45">
        <f t="shared" si="1"/>
        <v>38</v>
      </c>
      <c r="O17" s="38">
        <f t="shared" si="3"/>
        <v>8</v>
      </c>
      <c r="P17" s="38">
        <f t="shared" si="4"/>
        <v>-5</v>
      </c>
      <c r="Q17" s="38">
        <f t="shared" si="5"/>
        <v>1755</v>
      </c>
      <c r="R17" s="42">
        <f t="shared" si="6"/>
        <v>5.120910384068279</v>
      </c>
      <c r="S17" s="42">
        <f t="shared" si="7"/>
        <v>12.517780938833571</v>
      </c>
      <c r="T17" s="42">
        <f t="shared" si="8"/>
        <v>4.551920341394026</v>
      </c>
      <c r="U17" s="42">
        <f t="shared" si="9"/>
        <v>1.7069701280227596</v>
      </c>
      <c r="V17" s="42">
        <f t="shared" si="10"/>
        <v>3.413940256045519</v>
      </c>
      <c r="W17" s="42">
        <f t="shared" si="11"/>
        <v>-0.5689900426742532</v>
      </c>
      <c r="X17" s="42">
        <f t="shared" si="12"/>
        <v>-7.396870554765291</v>
      </c>
      <c r="Y17" s="42">
        <f t="shared" si="13"/>
        <v>-2.8449502133712663</v>
      </c>
    </row>
    <row r="18" spans="1:25" ht="12">
      <c r="A18" s="37">
        <v>46011</v>
      </c>
      <c r="B18" s="37" t="s">
        <v>55</v>
      </c>
      <c r="C18" s="45">
        <v>5170</v>
      </c>
      <c r="D18" s="45">
        <v>22</v>
      </c>
      <c r="E18" s="45">
        <v>68</v>
      </c>
      <c r="F18" s="38">
        <f t="shared" si="2"/>
        <v>-46</v>
      </c>
      <c r="G18" s="45">
        <v>43</v>
      </c>
      <c r="H18" s="45">
        <v>154</v>
      </c>
      <c r="I18" s="45">
        <v>15</v>
      </c>
      <c r="J18" s="45">
        <f t="shared" si="0"/>
        <v>212</v>
      </c>
      <c r="K18" s="45">
        <v>9</v>
      </c>
      <c r="L18" s="45">
        <v>136</v>
      </c>
      <c r="M18" s="45">
        <v>1</v>
      </c>
      <c r="N18" s="45">
        <f t="shared" si="1"/>
        <v>146</v>
      </c>
      <c r="O18" s="38">
        <f t="shared" si="3"/>
        <v>66</v>
      </c>
      <c r="P18" s="38">
        <f t="shared" si="4"/>
        <v>20</v>
      </c>
      <c r="Q18" s="38">
        <f t="shared" si="5"/>
        <v>5190</v>
      </c>
      <c r="R18" s="42">
        <f t="shared" si="6"/>
        <v>4.2471042471042475</v>
      </c>
      <c r="S18" s="42">
        <f t="shared" si="7"/>
        <v>13.127413127413128</v>
      </c>
      <c r="T18" s="42">
        <f t="shared" si="8"/>
        <v>12.741312741312742</v>
      </c>
      <c r="U18" s="42">
        <f t="shared" si="9"/>
        <v>3.4749034749034746</v>
      </c>
      <c r="V18" s="42">
        <f t="shared" si="10"/>
        <v>6.563706563706564</v>
      </c>
      <c r="W18" s="42">
        <f t="shared" si="11"/>
        <v>2.7027027027027026</v>
      </c>
      <c r="X18" s="42">
        <f t="shared" si="12"/>
        <v>-8.88030888030888</v>
      </c>
      <c r="Y18" s="42">
        <f t="shared" si="13"/>
        <v>3.8610038610038613</v>
      </c>
    </row>
    <row r="19" spans="1:25" ht="12">
      <c r="A19" s="37">
        <v>46013</v>
      </c>
      <c r="B19" s="37" t="s">
        <v>56</v>
      </c>
      <c r="C19" s="45">
        <v>7192</v>
      </c>
      <c r="D19" s="45">
        <v>27</v>
      </c>
      <c r="E19" s="45">
        <v>100</v>
      </c>
      <c r="F19" s="38">
        <f t="shared" si="2"/>
        <v>-73</v>
      </c>
      <c r="G19" s="45">
        <v>41</v>
      </c>
      <c r="H19" s="45">
        <v>219</v>
      </c>
      <c r="I19" s="45">
        <v>14</v>
      </c>
      <c r="J19" s="45">
        <f t="shared" si="0"/>
        <v>274</v>
      </c>
      <c r="K19" s="45">
        <v>32</v>
      </c>
      <c r="L19" s="45">
        <v>237</v>
      </c>
      <c r="M19" s="45">
        <v>11</v>
      </c>
      <c r="N19" s="45">
        <f t="shared" si="1"/>
        <v>280</v>
      </c>
      <c r="O19" s="38">
        <f t="shared" si="3"/>
        <v>-6</v>
      </c>
      <c r="P19" s="38">
        <f t="shared" si="4"/>
        <v>-79</v>
      </c>
      <c r="Q19" s="38">
        <f t="shared" si="5"/>
        <v>7113</v>
      </c>
      <c r="R19" s="42">
        <f t="shared" si="6"/>
        <v>3.774903879762321</v>
      </c>
      <c r="S19" s="42">
        <f t="shared" si="7"/>
        <v>13.981125480601188</v>
      </c>
      <c r="T19" s="42">
        <f t="shared" si="8"/>
        <v>-0.8388675288360713</v>
      </c>
      <c r="U19" s="42">
        <f t="shared" si="9"/>
        <v>-2.5166025865082142</v>
      </c>
      <c r="V19" s="42">
        <f t="shared" si="10"/>
        <v>1.2583012932541071</v>
      </c>
      <c r="W19" s="42">
        <f t="shared" si="11"/>
        <v>0.41943376441803565</v>
      </c>
      <c r="X19" s="42">
        <f t="shared" si="12"/>
        <v>-10.206221600838868</v>
      </c>
      <c r="Y19" s="42">
        <f t="shared" si="13"/>
        <v>-11.045089129674938</v>
      </c>
    </row>
    <row r="20" spans="1:25" ht="12">
      <c r="A20" s="37">
        <v>46014</v>
      </c>
      <c r="B20" s="37" t="s">
        <v>57</v>
      </c>
      <c r="C20" s="45">
        <v>588</v>
      </c>
      <c r="D20" s="45">
        <v>6</v>
      </c>
      <c r="E20" s="45">
        <v>10</v>
      </c>
      <c r="F20" s="38">
        <f t="shared" si="2"/>
        <v>-4</v>
      </c>
      <c r="G20" s="45">
        <v>5</v>
      </c>
      <c r="H20" s="45">
        <v>6</v>
      </c>
      <c r="I20" s="45">
        <v>1</v>
      </c>
      <c r="J20" s="45">
        <f t="shared" si="0"/>
        <v>12</v>
      </c>
      <c r="K20" s="45">
        <v>0</v>
      </c>
      <c r="L20" s="45">
        <v>20</v>
      </c>
      <c r="M20" s="45">
        <v>5</v>
      </c>
      <c r="N20" s="45">
        <f t="shared" si="1"/>
        <v>25</v>
      </c>
      <c r="O20" s="38">
        <f t="shared" si="3"/>
        <v>-13</v>
      </c>
      <c r="P20" s="38">
        <f t="shared" si="4"/>
        <v>-17</v>
      </c>
      <c r="Q20" s="38">
        <f t="shared" si="5"/>
        <v>571</v>
      </c>
      <c r="R20" s="42">
        <f t="shared" si="6"/>
        <v>10.353753235547885</v>
      </c>
      <c r="S20" s="42">
        <f t="shared" si="7"/>
        <v>17.25625539257981</v>
      </c>
      <c r="T20" s="42">
        <f t="shared" si="8"/>
        <v>-22.433132010353756</v>
      </c>
      <c r="U20" s="42">
        <f t="shared" si="9"/>
        <v>-24.158757549611735</v>
      </c>
      <c r="V20" s="42">
        <f t="shared" si="10"/>
        <v>8.628127696289905</v>
      </c>
      <c r="W20" s="42">
        <f t="shared" si="11"/>
        <v>-6.9025021570319245</v>
      </c>
      <c r="X20" s="42">
        <f t="shared" si="12"/>
        <v>-6.9025021570319245</v>
      </c>
      <c r="Y20" s="42">
        <f t="shared" si="13"/>
        <v>-29.335634167385678</v>
      </c>
    </row>
    <row r="21" spans="1:25" ht="12">
      <c r="A21" s="37">
        <v>46015</v>
      </c>
      <c r="B21" s="37" t="s">
        <v>58</v>
      </c>
      <c r="C21" s="45">
        <v>3703</v>
      </c>
      <c r="D21" s="45">
        <v>17</v>
      </c>
      <c r="E21" s="45">
        <v>61</v>
      </c>
      <c r="F21" s="38">
        <f t="shared" si="2"/>
        <v>-44</v>
      </c>
      <c r="G21" s="45">
        <v>17</v>
      </c>
      <c r="H21" s="45">
        <v>75</v>
      </c>
      <c r="I21" s="45">
        <v>1</v>
      </c>
      <c r="J21" s="45">
        <f t="shared" si="0"/>
        <v>93</v>
      </c>
      <c r="K21" s="45">
        <v>6</v>
      </c>
      <c r="L21" s="45">
        <v>112</v>
      </c>
      <c r="M21" s="45">
        <v>16</v>
      </c>
      <c r="N21" s="45">
        <f t="shared" si="1"/>
        <v>134</v>
      </c>
      <c r="O21" s="38">
        <f t="shared" si="3"/>
        <v>-41</v>
      </c>
      <c r="P21" s="38">
        <f t="shared" si="4"/>
        <v>-85</v>
      </c>
      <c r="Q21" s="38">
        <f t="shared" si="5"/>
        <v>3618</v>
      </c>
      <c r="R21" s="42">
        <f t="shared" si="6"/>
        <v>4.644174293129354</v>
      </c>
      <c r="S21" s="42">
        <f t="shared" si="7"/>
        <v>16.66439011064062</v>
      </c>
      <c r="T21" s="42">
        <f t="shared" si="8"/>
        <v>-11.2006556481355</v>
      </c>
      <c r="U21" s="42">
        <f t="shared" si="9"/>
        <v>-10.107908755634476</v>
      </c>
      <c r="V21" s="42">
        <f t="shared" si="10"/>
        <v>3.0050539543778174</v>
      </c>
      <c r="W21" s="42">
        <f t="shared" si="11"/>
        <v>-4.097800846878842</v>
      </c>
      <c r="X21" s="42">
        <f t="shared" si="12"/>
        <v>-12.02021581751127</v>
      </c>
      <c r="Y21" s="42">
        <f t="shared" si="13"/>
        <v>-23.22087146564677</v>
      </c>
    </row>
    <row r="22" spans="1:25" ht="12">
      <c r="A22" s="37">
        <v>46017</v>
      </c>
      <c r="B22" s="37" t="s">
        <v>59</v>
      </c>
      <c r="C22" s="45">
        <v>89667</v>
      </c>
      <c r="D22" s="45">
        <v>598</v>
      </c>
      <c r="E22" s="45">
        <v>1074</v>
      </c>
      <c r="F22" s="38">
        <f t="shared" si="2"/>
        <v>-476</v>
      </c>
      <c r="G22" s="45">
        <v>699</v>
      </c>
      <c r="H22" s="45">
        <v>2313</v>
      </c>
      <c r="I22" s="45">
        <v>240</v>
      </c>
      <c r="J22" s="45">
        <f t="shared" si="0"/>
        <v>3252</v>
      </c>
      <c r="K22" s="45">
        <v>193</v>
      </c>
      <c r="L22" s="45">
        <v>1725</v>
      </c>
      <c r="M22" s="45">
        <v>470</v>
      </c>
      <c r="N22" s="45">
        <f t="shared" si="1"/>
        <v>2388</v>
      </c>
      <c r="O22" s="38">
        <f t="shared" si="3"/>
        <v>864</v>
      </c>
      <c r="P22" s="38">
        <f t="shared" si="4"/>
        <v>388</v>
      </c>
      <c r="Q22" s="38">
        <f t="shared" si="5"/>
        <v>90055</v>
      </c>
      <c r="R22" s="42">
        <f t="shared" si="6"/>
        <v>6.654722293319683</v>
      </c>
      <c r="S22" s="42">
        <f t="shared" si="7"/>
        <v>11.951792212416954</v>
      </c>
      <c r="T22" s="42">
        <f t="shared" si="8"/>
        <v>9.614849601050512</v>
      </c>
      <c r="U22" s="42">
        <f t="shared" si="9"/>
        <v>6.5434393118260425</v>
      </c>
      <c r="V22" s="42">
        <f t="shared" si="10"/>
        <v>5.630918863578193</v>
      </c>
      <c r="W22" s="42">
        <f t="shared" si="11"/>
        <v>-2.5595085743537243</v>
      </c>
      <c r="X22" s="42">
        <f t="shared" si="12"/>
        <v>-5.2970699190972725</v>
      </c>
      <c r="Y22" s="42">
        <f t="shared" si="13"/>
        <v>4.317779681953239</v>
      </c>
    </row>
    <row r="23" spans="1:25" ht="12">
      <c r="A23" s="37">
        <v>46018</v>
      </c>
      <c r="B23" s="37" t="s">
        <v>60</v>
      </c>
      <c r="C23" s="45">
        <v>22354</v>
      </c>
      <c r="D23" s="45">
        <v>101</v>
      </c>
      <c r="E23" s="45">
        <v>251</v>
      </c>
      <c r="F23" s="38">
        <f t="shared" si="2"/>
        <v>-150</v>
      </c>
      <c r="G23" s="45">
        <v>100</v>
      </c>
      <c r="H23" s="45">
        <v>669</v>
      </c>
      <c r="I23" s="45">
        <v>39</v>
      </c>
      <c r="J23" s="45">
        <f t="shared" si="0"/>
        <v>808</v>
      </c>
      <c r="K23" s="45">
        <v>51</v>
      </c>
      <c r="L23" s="45">
        <v>641</v>
      </c>
      <c r="M23" s="45">
        <v>63</v>
      </c>
      <c r="N23" s="45">
        <f t="shared" si="1"/>
        <v>755</v>
      </c>
      <c r="O23" s="38">
        <f t="shared" si="3"/>
        <v>53</v>
      </c>
      <c r="P23" s="38">
        <f t="shared" si="4"/>
        <v>-97</v>
      </c>
      <c r="Q23" s="38">
        <f t="shared" si="5"/>
        <v>22257</v>
      </c>
      <c r="R23" s="42">
        <f t="shared" si="6"/>
        <v>4.528031203066508</v>
      </c>
      <c r="S23" s="42">
        <f t="shared" si="7"/>
        <v>11.252830019501916</v>
      </c>
      <c r="T23" s="42">
        <f t="shared" si="8"/>
        <v>2.3760955818071774</v>
      </c>
      <c r="U23" s="42">
        <f t="shared" si="9"/>
        <v>1.255295779067943</v>
      </c>
      <c r="V23" s="42">
        <f t="shared" si="10"/>
        <v>2.1967676133689</v>
      </c>
      <c r="W23" s="42">
        <f t="shared" si="11"/>
        <v>-1.0759678106296653</v>
      </c>
      <c r="X23" s="42">
        <f t="shared" si="12"/>
        <v>-6.724798816435409</v>
      </c>
      <c r="Y23" s="42">
        <f t="shared" si="13"/>
        <v>-4.348703234628231</v>
      </c>
    </row>
    <row r="24" spans="1:25" ht="12">
      <c r="A24" s="37">
        <v>46019</v>
      </c>
      <c r="B24" s="37" t="s">
        <v>61</v>
      </c>
      <c r="C24" s="45">
        <v>1980</v>
      </c>
      <c r="D24" s="45">
        <v>8</v>
      </c>
      <c r="E24" s="45">
        <v>32</v>
      </c>
      <c r="F24" s="38">
        <f t="shared" si="2"/>
        <v>-24</v>
      </c>
      <c r="G24" s="45">
        <v>3</v>
      </c>
      <c r="H24" s="45">
        <v>19</v>
      </c>
      <c r="I24" s="45">
        <v>3</v>
      </c>
      <c r="J24" s="45">
        <f t="shared" si="0"/>
        <v>25</v>
      </c>
      <c r="K24" s="45">
        <v>8</v>
      </c>
      <c r="L24" s="45">
        <v>49</v>
      </c>
      <c r="M24" s="45">
        <v>6</v>
      </c>
      <c r="N24" s="45">
        <f t="shared" si="1"/>
        <v>63</v>
      </c>
      <c r="O24" s="38">
        <f t="shared" si="3"/>
        <v>-38</v>
      </c>
      <c r="P24" s="38">
        <f t="shared" si="4"/>
        <v>-62</v>
      </c>
      <c r="Q24" s="38">
        <f t="shared" si="5"/>
        <v>1918</v>
      </c>
      <c r="R24" s="42">
        <f t="shared" si="6"/>
        <v>4.104669061056952</v>
      </c>
      <c r="S24" s="42">
        <f t="shared" si="7"/>
        <v>16.418676244227807</v>
      </c>
      <c r="T24" s="42">
        <f t="shared" si="8"/>
        <v>-19.497178040020522</v>
      </c>
      <c r="U24" s="42">
        <f t="shared" si="9"/>
        <v>-15.392508978963571</v>
      </c>
      <c r="V24" s="42">
        <f t="shared" si="10"/>
        <v>-2.565418163160595</v>
      </c>
      <c r="W24" s="42">
        <f t="shared" si="11"/>
        <v>-1.539250897896357</v>
      </c>
      <c r="X24" s="42">
        <f t="shared" si="12"/>
        <v>-12.314007183170856</v>
      </c>
      <c r="Y24" s="42">
        <f t="shared" si="13"/>
        <v>-31.81118522319138</v>
      </c>
    </row>
    <row r="25" spans="1:25" ht="12">
      <c r="A25" s="37">
        <v>46020</v>
      </c>
      <c r="B25" s="37" t="s">
        <v>62</v>
      </c>
      <c r="C25" s="45">
        <v>1035</v>
      </c>
      <c r="D25" s="45">
        <v>5</v>
      </c>
      <c r="E25" s="45">
        <v>19</v>
      </c>
      <c r="F25" s="38">
        <f t="shared" si="2"/>
        <v>-14</v>
      </c>
      <c r="G25" s="45">
        <v>9</v>
      </c>
      <c r="H25" s="45">
        <v>21</v>
      </c>
      <c r="I25" s="45">
        <v>0</v>
      </c>
      <c r="J25" s="45">
        <f t="shared" si="0"/>
        <v>30</v>
      </c>
      <c r="K25" s="45">
        <v>0</v>
      </c>
      <c r="L25" s="45">
        <v>13</v>
      </c>
      <c r="M25" s="45">
        <v>0</v>
      </c>
      <c r="N25" s="45">
        <f t="shared" si="1"/>
        <v>13</v>
      </c>
      <c r="O25" s="38">
        <f t="shared" si="3"/>
        <v>17</v>
      </c>
      <c r="P25" s="38">
        <f t="shared" si="4"/>
        <v>3</v>
      </c>
      <c r="Q25" s="38">
        <f t="shared" si="5"/>
        <v>1038</v>
      </c>
      <c r="R25" s="42">
        <f t="shared" si="6"/>
        <v>4.82392667631452</v>
      </c>
      <c r="S25" s="42">
        <f t="shared" si="7"/>
        <v>18.330921369995178</v>
      </c>
      <c r="T25" s="42">
        <f t="shared" si="8"/>
        <v>16.401350699469365</v>
      </c>
      <c r="U25" s="42">
        <f t="shared" si="9"/>
        <v>7.718282682103232</v>
      </c>
      <c r="V25" s="42">
        <f t="shared" si="10"/>
        <v>8.683068017366137</v>
      </c>
      <c r="W25" s="42">
        <f t="shared" si="11"/>
        <v>0</v>
      </c>
      <c r="X25" s="42">
        <f t="shared" si="12"/>
        <v>-13.506994693680657</v>
      </c>
      <c r="Y25" s="42">
        <f t="shared" si="13"/>
        <v>2.894356005788712</v>
      </c>
    </row>
    <row r="26" spans="1:25" ht="12">
      <c r="A26" s="37">
        <v>46021</v>
      </c>
      <c r="B26" s="37" t="s">
        <v>63</v>
      </c>
      <c r="C26" s="45">
        <v>4381</v>
      </c>
      <c r="D26" s="45">
        <v>29</v>
      </c>
      <c r="E26" s="45">
        <v>55</v>
      </c>
      <c r="F26" s="38">
        <f t="shared" si="2"/>
        <v>-26</v>
      </c>
      <c r="G26" s="45">
        <v>28</v>
      </c>
      <c r="H26" s="45">
        <v>139</v>
      </c>
      <c r="I26" s="45">
        <v>1</v>
      </c>
      <c r="J26" s="45">
        <f t="shared" si="0"/>
        <v>168</v>
      </c>
      <c r="K26" s="45">
        <v>2</v>
      </c>
      <c r="L26" s="45">
        <v>135</v>
      </c>
      <c r="M26" s="45">
        <v>14</v>
      </c>
      <c r="N26" s="45">
        <f t="shared" si="1"/>
        <v>151</v>
      </c>
      <c r="O26" s="38">
        <f t="shared" si="3"/>
        <v>17</v>
      </c>
      <c r="P26" s="38">
        <f t="shared" si="4"/>
        <v>-9</v>
      </c>
      <c r="Q26" s="38">
        <f t="shared" si="5"/>
        <v>4372</v>
      </c>
      <c r="R26" s="42">
        <f t="shared" si="6"/>
        <v>6.626299554438479</v>
      </c>
      <c r="S26" s="42">
        <f t="shared" si="7"/>
        <v>12.5671198446247</v>
      </c>
      <c r="T26" s="42">
        <f t="shared" si="8"/>
        <v>3.8843824974294527</v>
      </c>
      <c r="U26" s="42">
        <f t="shared" si="9"/>
        <v>0.9139723523363419</v>
      </c>
      <c r="V26" s="42">
        <f t="shared" si="10"/>
        <v>5.940820290186222</v>
      </c>
      <c r="W26" s="42">
        <f t="shared" si="11"/>
        <v>-2.970410145093111</v>
      </c>
      <c r="X26" s="42">
        <f t="shared" si="12"/>
        <v>-5.940820290186222</v>
      </c>
      <c r="Y26" s="42">
        <f t="shared" si="13"/>
        <v>-2.056437792756769</v>
      </c>
    </row>
    <row r="27" spans="1:25" ht="12">
      <c r="A27" s="37">
        <v>46022</v>
      </c>
      <c r="B27" s="37" t="s">
        <v>64</v>
      </c>
      <c r="C27" s="45">
        <v>3435</v>
      </c>
      <c r="D27" s="45">
        <v>15</v>
      </c>
      <c r="E27" s="45">
        <v>49</v>
      </c>
      <c r="F27" s="38">
        <f t="shared" si="2"/>
        <v>-34</v>
      </c>
      <c r="G27" s="45">
        <v>34</v>
      </c>
      <c r="H27" s="45">
        <v>74</v>
      </c>
      <c r="I27" s="45">
        <v>5</v>
      </c>
      <c r="J27" s="45">
        <f t="shared" si="0"/>
        <v>113</v>
      </c>
      <c r="K27" s="45">
        <v>9</v>
      </c>
      <c r="L27" s="45">
        <v>119</v>
      </c>
      <c r="M27" s="45">
        <v>15</v>
      </c>
      <c r="N27" s="45">
        <f t="shared" si="1"/>
        <v>143</v>
      </c>
      <c r="O27" s="38">
        <f t="shared" si="3"/>
        <v>-30</v>
      </c>
      <c r="P27" s="38">
        <f t="shared" si="4"/>
        <v>-64</v>
      </c>
      <c r="Q27" s="38">
        <f t="shared" si="5"/>
        <v>3371</v>
      </c>
      <c r="R27" s="42">
        <f t="shared" si="6"/>
        <v>4.407875404055245</v>
      </c>
      <c r="S27" s="42">
        <f t="shared" si="7"/>
        <v>14.399059653247136</v>
      </c>
      <c r="T27" s="42">
        <f t="shared" si="8"/>
        <v>-8.81575080811049</v>
      </c>
      <c r="U27" s="42">
        <f t="shared" si="9"/>
        <v>-13.223626212165737</v>
      </c>
      <c r="V27" s="42">
        <f t="shared" si="10"/>
        <v>7.346459006758742</v>
      </c>
      <c r="W27" s="42">
        <f t="shared" si="11"/>
        <v>-2.938583602703497</v>
      </c>
      <c r="X27" s="42">
        <f t="shared" si="12"/>
        <v>-9.991184249191889</v>
      </c>
      <c r="Y27" s="42">
        <f t="shared" si="13"/>
        <v>-18.806935057302383</v>
      </c>
    </row>
    <row r="28" spans="1:25" ht="12">
      <c r="A28" s="37">
        <v>46023</v>
      </c>
      <c r="B28" s="37" t="s">
        <v>65</v>
      </c>
      <c r="C28" s="45">
        <v>2249</v>
      </c>
      <c r="D28" s="45">
        <v>6</v>
      </c>
      <c r="E28" s="45">
        <v>31</v>
      </c>
      <c r="F28" s="38">
        <f t="shared" si="2"/>
        <v>-25</v>
      </c>
      <c r="G28" s="45">
        <v>10</v>
      </c>
      <c r="H28" s="45">
        <v>33</v>
      </c>
      <c r="I28" s="45">
        <v>0</v>
      </c>
      <c r="J28" s="45">
        <f t="shared" si="0"/>
        <v>43</v>
      </c>
      <c r="K28" s="45">
        <v>2</v>
      </c>
      <c r="L28" s="45">
        <v>34</v>
      </c>
      <c r="M28" s="45">
        <v>6</v>
      </c>
      <c r="N28" s="45">
        <f t="shared" si="1"/>
        <v>42</v>
      </c>
      <c r="O28" s="38">
        <f t="shared" si="3"/>
        <v>1</v>
      </c>
      <c r="P28" s="38">
        <f t="shared" si="4"/>
        <v>-24</v>
      </c>
      <c r="Q28" s="38">
        <f t="shared" si="5"/>
        <v>2225</v>
      </c>
      <c r="R28" s="42">
        <f t="shared" si="6"/>
        <v>2.682163611980331</v>
      </c>
      <c r="S28" s="42">
        <f t="shared" si="7"/>
        <v>13.857845328565043</v>
      </c>
      <c r="T28" s="42">
        <f t="shared" si="8"/>
        <v>0.4470272686633885</v>
      </c>
      <c r="U28" s="42">
        <f t="shared" si="9"/>
        <v>-0.4470272686633885</v>
      </c>
      <c r="V28" s="42">
        <f t="shared" si="10"/>
        <v>3.576218149307108</v>
      </c>
      <c r="W28" s="42">
        <f t="shared" si="11"/>
        <v>-2.682163611980331</v>
      </c>
      <c r="X28" s="42">
        <f t="shared" si="12"/>
        <v>-11.17568171658471</v>
      </c>
      <c r="Y28" s="42">
        <f t="shared" si="13"/>
        <v>-10.728654447921324</v>
      </c>
    </row>
    <row r="29" spans="1:25" ht="12">
      <c r="A29" s="37">
        <v>46024</v>
      </c>
      <c r="B29" s="37" t="s">
        <v>66</v>
      </c>
      <c r="C29" s="45">
        <v>23614</v>
      </c>
      <c r="D29" s="45">
        <v>108</v>
      </c>
      <c r="E29" s="45">
        <v>293</v>
      </c>
      <c r="F29" s="38">
        <f t="shared" si="2"/>
        <v>-185</v>
      </c>
      <c r="G29" s="45">
        <v>97</v>
      </c>
      <c r="H29" s="45">
        <v>600</v>
      </c>
      <c r="I29" s="45">
        <v>32</v>
      </c>
      <c r="J29" s="45">
        <f t="shared" si="0"/>
        <v>729</v>
      </c>
      <c r="K29" s="45">
        <v>44</v>
      </c>
      <c r="L29" s="45">
        <v>507</v>
      </c>
      <c r="M29" s="45">
        <v>65</v>
      </c>
      <c r="N29" s="45">
        <f t="shared" si="1"/>
        <v>616</v>
      </c>
      <c r="O29" s="38">
        <f t="shared" si="3"/>
        <v>113</v>
      </c>
      <c r="P29" s="38">
        <f t="shared" si="4"/>
        <v>-72</v>
      </c>
      <c r="Q29" s="38">
        <f t="shared" si="5"/>
        <v>23542</v>
      </c>
      <c r="R29" s="42">
        <f t="shared" si="6"/>
        <v>4.580541182458224</v>
      </c>
      <c r="S29" s="42">
        <f t="shared" si="7"/>
        <v>12.426838578335737</v>
      </c>
      <c r="T29" s="42">
        <f t="shared" si="8"/>
        <v>4.792603274238697</v>
      </c>
      <c r="U29" s="42">
        <f t="shared" si="9"/>
        <v>3.944354907116804</v>
      </c>
      <c r="V29" s="42">
        <f t="shared" si="10"/>
        <v>2.247858172873017</v>
      </c>
      <c r="W29" s="42">
        <f t="shared" si="11"/>
        <v>-1.399609805751124</v>
      </c>
      <c r="X29" s="42">
        <f t="shared" si="12"/>
        <v>-7.846297395877514</v>
      </c>
      <c r="Y29" s="42">
        <f t="shared" si="13"/>
        <v>-3.0536941216388156</v>
      </c>
    </row>
    <row r="30" spans="1:25" ht="12">
      <c r="A30" s="37">
        <v>46025</v>
      </c>
      <c r="B30" s="37" t="s">
        <v>67</v>
      </c>
      <c r="C30" s="45">
        <v>2473</v>
      </c>
      <c r="D30" s="45">
        <v>20</v>
      </c>
      <c r="E30" s="45">
        <v>39</v>
      </c>
      <c r="F30" s="38">
        <f t="shared" si="2"/>
        <v>-19</v>
      </c>
      <c r="G30" s="45">
        <v>57</v>
      </c>
      <c r="H30" s="45">
        <v>46</v>
      </c>
      <c r="I30" s="45">
        <v>1</v>
      </c>
      <c r="J30" s="45">
        <f t="shared" si="0"/>
        <v>104</v>
      </c>
      <c r="K30" s="45">
        <v>25</v>
      </c>
      <c r="L30" s="45">
        <v>59</v>
      </c>
      <c r="M30" s="45">
        <v>4</v>
      </c>
      <c r="N30" s="45">
        <f t="shared" si="1"/>
        <v>88</v>
      </c>
      <c r="O30" s="38">
        <f t="shared" si="3"/>
        <v>16</v>
      </c>
      <c r="P30" s="38">
        <f t="shared" si="4"/>
        <v>-3</v>
      </c>
      <c r="Q30" s="38">
        <f t="shared" si="5"/>
        <v>2470</v>
      </c>
      <c r="R30" s="42">
        <f t="shared" si="6"/>
        <v>8.092251669026906</v>
      </c>
      <c r="S30" s="42">
        <f t="shared" si="7"/>
        <v>15.77989075460247</v>
      </c>
      <c r="T30" s="42">
        <f t="shared" si="8"/>
        <v>6.473801335221525</v>
      </c>
      <c r="U30" s="42">
        <f t="shared" si="9"/>
        <v>-5.259963584867489</v>
      </c>
      <c r="V30" s="42">
        <f t="shared" si="10"/>
        <v>12.94760267044305</v>
      </c>
      <c r="W30" s="42">
        <f t="shared" si="11"/>
        <v>-1.213837750354036</v>
      </c>
      <c r="X30" s="42">
        <f t="shared" si="12"/>
        <v>-7.687639085575561</v>
      </c>
      <c r="Y30" s="42">
        <f t="shared" si="13"/>
        <v>-1.213837750354036</v>
      </c>
    </row>
    <row r="31" spans="1:25" ht="12">
      <c r="A31" s="37">
        <v>46026</v>
      </c>
      <c r="B31" s="37" t="s">
        <v>68</v>
      </c>
      <c r="C31" s="45">
        <v>8967</v>
      </c>
      <c r="D31" s="45">
        <v>73</v>
      </c>
      <c r="E31" s="45">
        <v>80</v>
      </c>
      <c r="F31" s="38">
        <f t="shared" si="2"/>
        <v>-7</v>
      </c>
      <c r="G31" s="45">
        <v>45</v>
      </c>
      <c r="H31" s="45">
        <v>271</v>
      </c>
      <c r="I31" s="45">
        <v>23</v>
      </c>
      <c r="J31" s="45">
        <f t="shared" si="0"/>
        <v>339</v>
      </c>
      <c r="K31" s="45">
        <v>4</v>
      </c>
      <c r="L31" s="45">
        <v>317</v>
      </c>
      <c r="M31" s="45">
        <v>67</v>
      </c>
      <c r="N31" s="45">
        <f t="shared" si="1"/>
        <v>388</v>
      </c>
      <c r="O31" s="38">
        <f t="shared" si="3"/>
        <v>-49</v>
      </c>
      <c r="P31" s="38">
        <f t="shared" si="4"/>
        <v>-56</v>
      </c>
      <c r="Q31" s="38">
        <f t="shared" si="5"/>
        <v>8911</v>
      </c>
      <c r="R31" s="42">
        <f t="shared" si="6"/>
        <v>8.166461572882874</v>
      </c>
      <c r="S31" s="42">
        <f t="shared" si="7"/>
        <v>8.94954692918671</v>
      </c>
      <c r="T31" s="42">
        <f t="shared" si="8"/>
        <v>-5.481597494126859</v>
      </c>
      <c r="U31" s="42">
        <f t="shared" si="9"/>
        <v>-5.145989484282358</v>
      </c>
      <c r="V31" s="42">
        <f t="shared" si="10"/>
        <v>4.586642801208188</v>
      </c>
      <c r="W31" s="42">
        <f t="shared" si="11"/>
        <v>-4.922250811052691</v>
      </c>
      <c r="X31" s="42">
        <f t="shared" si="12"/>
        <v>-0.7830853563038371</v>
      </c>
      <c r="Y31" s="42">
        <f t="shared" si="13"/>
        <v>-6.264682850430697</v>
      </c>
    </row>
    <row r="32" spans="1:25" ht="12">
      <c r="A32" s="37">
        <v>46027</v>
      </c>
      <c r="B32" s="37" t="s">
        <v>289</v>
      </c>
      <c r="C32" s="45">
        <v>1408</v>
      </c>
      <c r="D32" s="45">
        <v>10</v>
      </c>
      <c r="E32" s="45">
        <v>25</v>
      </c>
      <c r="F32" s="38">
        <f t="shared" si="2"/>
        <v>-15</v>
      </c>
      <c r="G32" s="45">
        <v>7</v>
      </c>
      <c r="H32" s="45">
        <v>20</v>
      </c>
      <c r="I32" s="45">
        <v>1</v>
      </c>
      <c r="J32" s="45">
        <f t="shared" si="0"/>
        <v>28</v>
      </c>
      <c r="K32" s="45">
        <v>3</v>
      </c>
      <c r="L32" s="45">
        <v>33</v>
      </c>
      <c r="M32" s="45">
        <v>1</v>
      </c>
      <c r="N32" s="45">
        <f t="shared" si="1"/>
        <v>37</v>
      </c>
      <c r="O32" s="38">
        <f t="shared" si="3"/>
        <v>-9</v>
      </c>
      <c r="P32" s="38">
        <f t="shared" si="4"/>
        <v>-24</v>
      </c>
      <c r="Q32" s="38">
        <f t="shared" si="5"/>
        <v>1384</v>
      </c>
      <c r="R32" s="42">
        <f t="shared" si="6"/>
        <v>7.163323782234958</v>
      </c>
      <c r="S32" s="42">
        <f t="shared" si="7"/>
        <v>17.908309455587393</v>
      </c>
      <c r="T32" s="42">
        <f t="shared" si="8"/>
        <v>-6.446991404011461</v>
      </c>
      <c r="U32" s="42">
        <f t="shared" si="9"/>
        <v>-9.312320916905444</v>
      </c>
      <c r="V32" s="42">
        <f t="shared" si="10"/>
        <v>2.865329512893983</v>
      </c>
      <c r="W32" s="42">
        <f t="shared" si="11"/>
        <v>0</v>
      </c>
      <c r="X32" s="42">
        <f t="shared" si="12"/>
        <v>-10.744985673352435</v>
      </c>
      <c r="Y32" s="42">
        <f t="shared" si="13"/>
        <v>-17.191977077363898</v>
      </c>
    </row>
    <row r="33" spans="1:25" ht="12">
      <c r="A33" s="37">
        <v>46028</v>
      </c>
      <c r="B33" s="37" t="s">
        <v>69</v>
      </c>
      <c r="C33" s="45">
        <v>12848</v>
      </c>
      <c r="D33" s="45">
        <v>56</v>
      </c>
      <c r="E33" s="45">
        <v>172</v>
      </c>
      <c r="F33" s="38">
        <f t="shared" si="2"/>
        <v>-116</v>
      </c>
      <c r="G33" s="45">
        <v>63</v>
      </c>
      <c r="H33" s="45">
        <v>356</v>
      </c>
      <c r="I33" s="45">
        <v>28</v>
      </c>
      <c r="J33" s="45">
        <f t="shared" si="0"/>
        <v>447</v>
      </c>
      <c r="K33" s="45">
        <v>27</v>
      </c>
      <c r="L33" s="45">
        <v>337</v>
      </c>
      <c r="M33" s="45">
        <v>44</v>
      </c>
      <c r="N33" s="45">
        <f t="shared" si="1"/>
        <v>408</v>
      </c>
      <c r="O33" s="38">
        <f t="shared" si="3"/>
        <v>39</v>
      </c>
      <c r="P33" s="38">
        <f t="shared" si="4"/>
        <v>-77</v>
      </c>
      <c r="Q33" s="38">
        <f t="shared" si="5"/>
        <v>12771</v>
      </c>
      <c r="R33" s="42">
        <f t="shared" si="6"/>
        <v>4.3717553378352</v>
      </c>
      <c r="S33" s="42">
        <f t="shared" si="7"/>
        <v>13.4275342519224</v>
      </c>
      <c r="T33" s="42">
        <f t="shared" si="8"/>
        <v>3.0446153245638006</v>
      </c>
      <c r="U33" s="42">
        <f t="shared" si="9"/>
        <v>1.4832741324798</v>
      </c>
      <c r="V33" s="42">
        <f t="shared" si="10"/>
        <v>2.8104141457512</v>
      </c>
      <c r="W33" s="42">
        <f t="shared" si="11"/>
        <v>-1.2490729536672</v>
      </c>
      <c r="X33" s="42">
        <f t="shared" si="12"/>
        <v>-9.0557789140872</v>
      </c>
      <c r="Y33" s="42">
        <f t="shared" si="13"/>
        <v>-6.011163589523401</v>
      </c>
    </row>
    <row r="34" spans="1:25" ht="12">
      <c r="A34" s="37">
        <v>46030</v>
      </c>
      <c r="B34" s="37" t="s">
        <v>70</v>
      </c>
      <c r="C34" s="45">
        <v>3018</v>
      </c>
      <c r="D34" s="45">
        <v>16</v>
      </c>
      <c r="E34" s="45">
        <v>51</v>
      </c>
      <c r="F34" s="38">
        <f t="shared" si="2"/>
        <v>-35</v>
      </c>
      <c r="G34" s="45">
        <v>21</v>
      </c>
      <c r="H34" s="45">
        <v>94</v>
      </c>
      <c r="I34" s="45">
        <v>6</v>
      </c>
      <c r="J34" s="45">
        <f t="shared" si="0"/>
        <v>121</v>
      </c>
      <c r="K34" s="45">
        <v>8</v>
      </c>
      <c r="L34" s="45">
        <v>95</v>
      </c>
      <c r="M34" s="45">
        <v>5</v>
      </c>
      <c r="N34" s="45">
        <f t="shared" si="1"/>
        <v>108</v>
      </c>
      <c r="O34" s="38">
        <f t="shared" si="3"/>
        <v>13</v>
      </c>
      <c r="P34" s="38">
        <f t="shared" si="4"/>
        <v>-22</v>
      </c>
      <c r="Q34" s="38">
        <f t="shared" si="5"/>
        <v>2996</v>
      </c>
      <c r="R34" s="42">
        <f t="shared" si="6"/>
        <v>5.320917858330562</v>
      </c>
      <c r="S34" s="42">
        <f t="shared" si="7"/>
        <v>16.960425673428666</v>
      </c>
      <c r="T34" s="42">
        <f t="shared" si="8"/>
        <v>4.323245759893582</v>
      </c>
      <c r="U34" s="42">
        <f t="shared" si="9"/>
        <v>-0.3325573661456601</v>
      </c>
      <c r="V34" s="42">
        <f t="shared" si="10"/>
        <v>4.323245759893582</v>
      </c>
      <c r="W34" s="42">
        <f t="shared" si="11"/>
        <v>0.3325573661456601</v>
      </c>
      <c r="X34" s="42">
        <f t="shared" si="12"/>
        <v>-11.639507815098105</v>
      </c>
      <c r="Y34" s="42">
        <f t="shared" si="13"/>
        <v>-7.316262055204523</v>
      </c>
    </row>
    <row r="35" spans="1:25" ht="12">
      <c r="A35" s="37">
        <v>46031</v>
      </c>
      <c r="B35" s="37" t="s">
        <v>71</v>
      </c>
      <c r="C35" s="45">
        <v>904</v>
      </c>
      <c r="D35" s="45">
        <v>4</v>
      </c>
      <c r="E35" s="45">
        <v>16</v>
      </c>
      <c r="F35" s="38">
        <f t="shared" si="2"/>
        <v>-12</v>
      </c>
      <c r="G35" s="45">
        <v>3</v>
      </c>
      <c r="H35" s="45">
        <v>10</v>
      </c>
      <c r="I35" s="45">
        <v>0</v>
      </c>
      <c r="J35" s="45">
        <f t="shared" si="0"/>
        <v>13</v>
      </c>
      <c r="K35" s="45">
        <v>0</v>
      </c>
      <c r="L35" s="45">
        <v>26</v>
      </c>
      <c r="M35" s="45">
        <v>2</v>
      </c>
      <c r="N35" s="45">
        <f t="shared" si="1"/>
        <v>28</v>
      </c>
      <c r="O35" s="38">
        <f t="shared" si="3"/>
        <v>-15</v>
      </c>
      <c r="P35" s="38">
        <f t="shared" si="4"/>
        <v>-27</v>
      </c>
      <c r="Q35" s="38">
        <f t="shared" si="5"/>
        <v>877</v>
      </c>
      <c r="R35" s="42">
        <f t="shared" si="6"/>
        <v>4.491858506457047</v>
      </c>
      <c r="S35" s="42">
        <f t="shared" si="7"/>
        <v>17.967434025828187</v>
      </c>
      <c r="T35" s="42">
        <f t="shared" si="8"/>
        <v>-16.844469399213924</v>
      </c>
      <c r="U35" s="42">
        <f t="shared" si="9"/>
        <v>-17.967434025828187</v>
      </c>
      <c r="V35" s="42">
        <f t="shared" si="10"/>
        <v>3.3688938798427848</v>
      </c>
      <c r="W35" s="42">
        <f t="shared" si="11"/>
        <v>-2.2459292532285233</v>
      </c>
      <c r="X35" s="42">
        <f t="shared" si="12"/>
        <v>-13.475575519371139</v>
      </c>
      <c r="Y35" s="42">
        <f t="shared" si="13"/>
        <v>-30.32004491858506</v>
      </c>
    </row>
    <row r="36" spans="1:25" ht="12">
      <c r="A36" s="37">
        <v>46033</v>
      </c>
      <c r="B36" s="37" t="s">
        <v>72</v>
      </c>
      <c r="C36" s="45">
        <v>62076</v>
      </c>
      <c r="D36" s="45">
        <v>400</v>
      </c>
      <c r="E36" s="45">
        <v>769</v>
      </c>
      <c r="F36" s="38">
        <f t="shared" si="2"/>
        <v>-369</v>
      </c>
      <c r="G36" s="45">
        <v>322</v>
      </c>
      <c r="H36" s="45">
        <v>1557</v>
      </c>
      <c r="I36" s="45">
        <v>176</v>
      </c>
      <c r="J36" s="45">
        <f t="shared" si="0"/>
        <v>2055</v>
      </c>
      <c r="K36" s="45">
        <v>67</v>
      </c>
      <c r="L36" s="45">
        <v>1255</v>
      </c>
      <c r="M36" s="45">
        <v>451</v>
      </c>
      <c r="N36" s="45">
        <f t="shared" si="1"/>
        <v>1773</v>
      </c>
      <c r="O36" s="38">
        <f t="shared" si="3"/>
        <v>282</v>
      </c>
      <c r="P36" s="38">
        <f t="shared" si="4"/>
        <v>-87</v>
      </c>
      <c r="Q36" s="38">
        <f t="shared" si="5"/>
        <v>61989</v>
      </c>
      <c r="R36" s="42">
        <f t="shared" si="6"/>
        <v>6.4482327812034015</v>
      </c>
      <c r="S36" s="42">
        <f t="shared" si="7"/>
        <v>12.39672752186354</v>
      </c>
      <c r="T36" s="42">
        <f t="shared" si="8"/>
        <v>4.546004110748398</v>
      </c>
      <c r="U36" s="42">
        <f t="shared" si="9"/>
        <v>4.868415749808568</v>
      </c>
      <c r="V36" s="42">
        <f t="shared" si="10"/>
        <v>4.110748398017169</v>
      </c>
      <c r="W36" s="42">
        <f t="shared" si="11"/>
        <v>-4.4331600370773385</v>
      </c>
      <c r="X36" s="42">
        <f t="shared" si="12"/>
        <v>-5.948494740660138</v>
      </c>
      <c r="Y36" s="42">
        <f t="shared" si="13"/>
        <v>-1.40249062991174</v>
      </c>
    </row>
    <row r="37" spans="1:25" ht="12">
      <c r="A37" s="37">
        <v>46034</v>
      </c>
      <c r="B37" s="37" t="s">
        <v>73</v>
      </c>
      <c r="C37" s="45">
        <v>1559</v>
      </c>
      <c r="D37" s="45">
        <v>20</v>
      </c>
      <c r="E37" s="45">
        <v>25</v>
      </c>
      <c r="F37" s="38">
        <f t="shared" si="2"/>
        <v>-5</v>
      </c>
      <c r="G37" s="45">
        <v>1</v>
      </c>
      <c r="H37" s="45">
        <v>33</v>
      </c>
      <c r="I37" s="45">
        <v>5</v>
      </c>
      <c r="J37" s="45">
        <f t="shared" si="0"/>
        <v>39</v>
      </c>
      <c r="K37" s="45">
        <v>1</v>
      </c>
      <c r="L37" s="45">
        <v>40</v>
      </c>
      <c r="M37" s="45">
        <v>12</v>
      </c>
      <c r="N37" s="45">
        <f t="shared" si="1"/>
        <v>53</v>
      </c>
      <c r="O37" s="38">
        <f t="shared" si="3"/>
        <v>-14</v>
      </c>
      <c r="P37" s="38">
        <f t="shared" si="4"/>
        <v>-19</v>
      </c>
      <c r="Q37" s="38">
        <f t="shared" si="5"/>
        <v>1540</v>
      </c>
      <c r="R37" s="42">
        <f t="shared" si="6"/>
        <v>12.907389480477573</v>
      </c>
      <c r="S37" s="42">
        <f t="shared" si="7"/>
        <v>16.134236850596967</v>
      </c>
      <c r="T37" s="42">
        <f t="shared" si="8"/>
        <v>-9.0351726363343</v>
      </c>
      <c r="U37" s="42">
        <f t="shared" si="9"/>
        <v>-4.51758631816715</v>
      </c>
      <c r="V37" s="42">
        <f t="shared" si="10"/>
        <v>0</v>
      </c>
      <c r="W37" s="42">
        <f t="shared" si="11"/>
        <v>-4.51758631816715</v>
      </c>
      <c r="X37" s="42">
        <f t="shared" si="12"/>
        <v>-3.226847370119393</v>
      </c>
      <c r="Y37" s="42">
        <f t="shared" si="13"/>
        <v>-12.262020006453696</v>
      </c>
    </row>
    <row r="38" spans="1:25" ht="12">
      <c r="A38" s="37">
        <v>46035</v>
      </c>
      <c r="B38" s="37" t="s">
        <v>74</v>
      </c>
      <c r="C38" s="45">
        <v>1301</v>
      </c>
      <c r="D38" s="45">
        <v>8</v>
      </c>
      <c r="E38" s="45">
        <v>20</v>
      </c>
      <c r="F38" s="38">
        <f t="shared" si="2"/>
        <v>-12</v>
      </c>
      <c r="G38" s="45">
        <v>29</v>
      </c>
      <c r="H38" s="45">
        <v>48</v>
      </c>
      <c r="I38" s="45">
        <v>0</v>
      </c>
      <c r="J38" s="45">
        <f t="shared" si="0"/>
        <v>77</v>
      </c>
      <c r="K38" s="45">
        <v>19</v>
      </c>
      <c r="L38" s="45">
        <v>79</v>
      </c>
      <c r="M38" s="45">
        <v>0</v>
      </c>
      <c r="N38" s="45">
        <f t="shared" si="1"/>
        <v>98</v>
      </c>
      <c r="O38" s="38">
        <f t="shared" si="3"/>
        <v>-21</v>
      </c>
      <c r="P38" s="38">
        <f t="shared" si="4"/>
        <v>-33</v>
      </c>
      <c r="Q38" s="38">
        <f t="shared" si="5"/>
        <v>1268</v>
      </c>
      <c r="R38" s="42">
        <f t="shared" si="6"/>
        <v>6.228104320747372</v>
      </c>
      <c r="S38" s="42">
        <f t="shared" si="7"/>
        <v>15.570260801868432</v>
      </c>
      <c r="T38" s="42">
        <f t="shared" si="8"/>
        <v>-16.34877384196185</v>
      </c>
      <c r="U38" s="42">
        <f t="shared" si="9"/>
        <v>-24.13390424289607</v>
      </c>
      <c r="V38" s="42">
        <f t="shared" si="10"/>
        <v>7.785130400934216</v>
      </c>
      <c r="W38" s="42">
        <f t="shared" si="11"/>
        <v>0</v>
      </c>
      <c r="X38" s="42">
        <f t="shared" si="12"/>
        <v>-9.342156481121059</v>
      </c>
      <c r="Y38" s="42">
        <f t="shared" si="13"/>
        <v>-25.690930323082913</v>
      </c>
    </row>
    <row r="39" spans="1:25" ht="12">
      <c r="A39" s="37">
        <v>46036</v>
      </c>
      <c r="B39" s="37" t="s">
        <v>290</v>
      </c>
      <c r="C39" s="45">
        <v>821</v>
      </c>
      <c r="D39" s="45">
        <v>7</v>
      </c>
      <c r="E39" s="45">
        <v>15</v>
      </c>
      <c r="F39" s="38">
        <f t="shared" si="2"/>
        <v>-8</v>
      </c>
      <c r="G39" s="45">
        <v>13</v>
      </c>
      <c r="H39" s="45">
        <v>15</v>
      </c>
      <c r="I39" s="45">
        <v>0</v>
      </c>
      <c r="J39" s="45">
        <f t="shared" si="0"/>
        <v>28</v>
      </c>
      <c r="K39" s="45">
        <v>2</v>
      </c>
      <c r="L39" s="45">
        <v>39</v>
      </c>
      <c r="M39" s="45">
        <v>1</v>
      </c>
      <c r="N39" s="45">
        <f t="shared" si="1"/>
        <v>42</v>
      </c>
      <c r="O39" s="38">
        <f t="shared" si="3"/>
        <v>-14</v>
      </c>
      <c r="P39" s="38">
        <f t="shared" si="4"/>
        <v>-22</v>
      </c>
      <c r="Q39" s="38">
        <f t="shared" si="5"/>
        <v>799</v>
      </c>
      <c r="R39" s="42">
        <f t="shared" si="6"/>
        <v>8.641975308641975</v>
      </c>
      <c r="S39" s="42">
        <f t="shared" si="7"/>
        <v>18.51851851851852</v>
      </c>
      <c r="T39" s="42">
        <f t="shared" si="8"/>
        <v>-17.28395061728395</v>
      </c>
      <c r="U39" s="42">
        <f t="shared" si="9"/>
        <v>-29.62962962962963</v>
      </c>
      <c r="V39" s="42">
        <f t="shared" si="10"/>
        <v>13.580246913580247</v>
      </c>
      <c r="W39" s="42">
        <f t="shared" si="11"/>
        <v>-1.2345679012345678</v>
      </c>
      <c r="X39" s="42">
        <f t="shared" si="12"/>
        <v>-9.876543209876543</v>
      </c>
      <c r="Y39" s="42">
        <f t="shared" si="13"/>
        <v>-27.160493827160494</v>
      </c>
    </row>
    <row r="40" spans="1:25" ht="12">
      <c r="A40" s="37">
        <v>46037</v>
      </c>
      <c r="B40" s="37" t="s">
        <v>297</v>
      </c>
      <c r="C40" s="45">
        <v>1044</v>
      </c>
      <c r="D40" s="45">
        <v>6</v>
      </c>
      <c r="E40" s="45">
        <v>18</v>
      </c>
      <c r="F40" s="38">
        <f t="shared" si="2"/>
        <v>-12</v>
      </c>
      <c r="G40" s="45">
        <v>3</v>
      </c>
      <c r="H40" s="45">
        <v>22</v>
      </c>
      <c r="I40" s="45">
        <v>0</v>
      </c>
      <c r="J40" s="45">
        <f t="shared" si="0"/>
        <v>25</v>
      </c>
      <c r="K40" s="45">
        <v>8</v>
      </c>
      <c r="L40" s="45">
        <v>23</v>
      </c>
      <c r="M40" s="45">
        <v>1</v>
      </c>
      <c r="N40" s="45">
        <f t="shared" si="1"/>
        <v>32</v>
      </c>
      <c r="O40" s="38">
        <f t="shared" si="3"/>
        <v>-7</v>
      </c>
      <c r="P40" s="38">
        <f t="shared" si="4"/>
        <v>-19</v>
      </c>
      <c r="Q40" s="38">
        <f t="shared" si="5"/>
        <v>1025</v>
      </c>
      <c r="R40" s="42">
        <f t="shared" si="6"/>
        <v>5.799903334944418</v>
      </c>
      <c r="S40" s="42">
        <f t="shared" si="7"/>
        <v>17.399710004833253</v>
      </c>
      <c r="T40" s="42">
        <f t="shared" si="8"/>
        <v>-6.7665538907684875</v>
      </c>
      <c r="U40" s="42">
        <f t="shared" si="9"/>
        <v>-0.9666505558240696</v>
      </c>
      <c r="V40" s="42">
        <f t="shared" si="10"/>
        <v>-4.833252779120348</v>
      </c>
      <c r="W40" s="42">
        <f t="shared" si="11"/>
        <v>-0.9666505558240696</v>
      </c>
      <c r="X40" s="42">
        <f t="shared" si="12"/>
        <v>-11.599806669888835</v>
      </c>
      <c r="Y40" s="42">
        <f t="shared" si="13"/>
        <v>-18.36636056065732</v>
      </c>
    </row>
    <row r="41" spans="2:25" ht="12">
      <c r="B41" s="46" t="s">
        <v>59</v>
      </c>
      <c r="C41" s="47">
        <f>SUM(C8:C40)</f>
        <v>389589</v>
      </c>
      <c r="D41" s="47">
        <f>SUM(D8:D40)</f>
        <v>2367</v>
      </c>
      <c r="E41" s="47">
        <f>SUM(E8:E40)</f>
        <v>4734</v>
      </c>
      <c r="F41" s="47">
        <f t="shared" si="2"/>
        <v>-2367</v>
      </c>
      <c r="G41" s="47">
        <f aca="true" t="shared" si="14" ref="G41:N41">SUM(G8:G40)</f>
        <v>2387</v>
      </c>
      <c r="H41" s="47">
        <f t="shared" si="14"/>
        <v>10276</v>
      </c>
      <c r="I41" s="47">
        <f t="shared" si="14"/>
        <v>849</v>
      </c>
      <c r="J41" s="47">
        <f t="shared" si="14"/>
        <v>13512</v>
      </c>
      <c r="K41" s="47">
        <f t="shared" si="14"/>
        <v>860</v>
      </c>
      <c r="L41" s="47">
        <f t="shared" si="14"/>
        <v>9351</v>
      </c>
      <c r="M41" s="47">
        <f t="shared" si="14"/>
        <v>1845</v>
      </c>
      <c r="N41" s="47">
        <f t="shared" si="14"/>
        <v>12056</v>
      </c>
      <c r="O41" s="47">
        <f t="shared" si="3"/>
        <v>1456</v>
      </c>
      <c r="P41" s="47">
        <f t="shared" si="4"/>
        <v>-911</v>
      </c>
      <c r="Q41" s="47">
        <f t="shared" si="5"/>
        <v>388678</v>
      </c>
      <c r="R41" s="48">
        <f t="shared" si="6"/>
        <v>6.082745381726323</v>
      </c>
      <c r="S41" s="48">
        <f t="shared" si="7"/>
        <v>12.165490763452645</v>
      </c>
      <c r="T41" s="48">
        <f t="shared" si="8"/>
        <v>3.7416465043487643</v>
      </c>
      <c r="U41" s="48">
        <f t="shared" si="9"/>
        <v>2.3770762476116807</v>
      </c>
      <c r="V41" s="48">
        <f t="shared" si="10"/>
        <v>3.9241031676789584</v>
      </c>
      <c r="W41" s="48">
        <f t="shared" si="11"/>
        <v>-2.5595329109418747</v>
      </c>
      <c r="X41" s="48">
        <f t="shared" si="12"/>
        <v>-6.082745381726323</v>
      </c>
      <c r="Y41" s="48">
        <f t="shared" si="13"/>
        <v>-2.341098877377558</v>
      </c>
    </row>
    <row r="42" ht="12">
      <c r="A42" s="31" t="s">
        <v>307</v>
      </c>
    </row>
  </sheetData>
  <mergeCells count="9">
    <mergeCell ref="R4:R7"/>
    <mergeCell ref="S4:S7"/>
    <mergeCell ref="T4:W4"/>
    <mergeCell ref="Y4:Y7"/>
    <mergeCell ref="X4:X7"/>
    <mergeCell ref="T5:T7"/>
    <mergeCell ref="U5:U7"/>
    <mergeCell ref="V5:V7"/>
    <mergeCell ref="W5:W7"/>
  </mergeCells>
  <printOptions/>
  <pageMargins left="0.75" right="0.75" top="0.44" bottom="0.43" header="0.31" footer="0.2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7"/>
  <sheetViews>
    <sheetView workbookViewId="0" topLeftCell="A1">
      <selection activeCell="A26" sqref="A26"/>
    </sheetView>
  </sheetViews>
  <sheetFormatPr defaultColWidth="9.140625" defaultRowHeight="12.75"/>
  <cols>
    <col min="1" max="1" width="6.8515625" style="5" customWidth="1"/>
    <col min="2" max="2" width="19.421875" style="4" customWidth="1"/>
    <col min="3" max="3" width="10.421875" style="3" customWidth="1"/>
    <col min="4" max="4" width="14.57421875" style="3" customWidth="1"/>
    <col min="5" max="5" width="6.57421875" style="3" customWidth="1"/>
    <col min="6" max="6" width="8.00390625" style="3" customWidth="1"/>
    <col min="7" max="7" width="5.57421875" style="3" bestFit="1" customWidth="1"/>
    <col min="8" max="8" width="6.57421875" style="3" bestFit="1" customWidth="1"/>
    <col min="9" max="9" width="6.00390625" style="3" bestFit="1" customWidth="1"/>
    <col min="10" max="10" width="5.8515625" style="3" bestFit="1" customWidth="1"/>
    <col min="11" max="11" width="5.57421875" style="3" bestFit="1" customWidth="1"/>
    <col min="12" max="12" width="6.57421875" style="3" bestFit="1" customWidth="1"/>
    <col min="13" max="13" width="8.28125" style="3" bestFit="1" customWidth="1"/>
    <col min="14" max="14" width="5.8515625" style="3" bestFit="1" customWidth="1"/>
    <col min="15" max="16" width="5.28125" style="3" bestFit="1" customWidth="1"/>
    <col min="17" max="17" width="10.140625" style="3" customWidth="1"/>
    <col min="18" max="18" width="12.28125" style="4" customWidth="1"/>
    <col min="19" max="19" width="9.140625" style="4" customWidth="1"/>
    <col min="20" max="20" width="5.8515625" style="4" bestFit="1" customWidth="1"/>
    <col min="21" max="21" width="6.57421875" style="4" bestFit="1" customWidth="1"/>
    <col min="22" max="22" width="5.7109375" style="4" bestFit="1" customWidth="1"/>
    <col min="23" max="23" width="7.28125" style="4" bestFit="1" customWidth="1"/>
    <col min="24" max="24" width="7.7109375" style="4" customWidth="1"/>
    <col min="25" max="25" width="7.00390625" style="4" customWidth="1"/>
    <col min="26" max="16384" width="9.140625" style="4" customWidth="1"/>
  </cols>
  <sheetData>
    <row r="1" spans="1:2" ht="12">
      <c r="A1" s="1" t="s">
        <v>314</v>
      </c>
      <c r="B1" s="2"/>
    </row>
    <row r="2" ht="12">
      <c r="B2" s="2"/>
    </row>
    <row r="3" spans="1:17" s="7" customFormat="1" ht="12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5" s="7" customFormat="1" ht="12.75" customHeight="1">
      <c r="A4" s="9"/>
      <c r="B4" s="9"/>
      <c r="C4" s="10"/>
      <c r="D4" s="11" t="s">
        <v>0</v>
      </c>
      <c r="E4" s="12"/>
      <c r="F4" s="13"/>
      <c r="G4" s="11" t="s">
        <v>1</v>
      </c>
      <c r="H4" s="12"/>
      <c r="I4" s="12"/>
      <c r="J4" s="12"/>
      <c r="K4" s="12"/>
      <c r="L4" s="12"/>
      <c r="M4" s="12"/>
      <c r="N4" s="12"/>
      <c r="O4" s="14"/>
      <c r="P4" s="10"/>
      <c r="Q4" s="10"/>
      <c r="R4" s="55" t="s">
        <v>2</v>
      </c>
      <c r="S4" s="55" t="s">
        <v>3</v>
      </c>
      <c r="T4" s="58" t="s">
        <v>4</v>
      </c>
      <c r="U4" s="59"/>
      <c r="V4" s="59"/>
      <c r="W4" s="60"/>
      <c r="X4" s="55" t="s">
        <v>6</v>
      </c>
      <c r="Y4" s="55" t="s">
        <v>5</v>
      </c>
    </row>
    <row r="5" spans="1:25" s="7" customFormat="1" ht="11.25" customHeight="1">
      <c r="A5" s="15" t="s">
        <v>280</v>
      </c>
      <c r="B5" s="15" t="s">
        <v>7</v>
      </c>
      <c r="C5" s="16" t="s">
        <v>8</v>
      </c>
      <c r="D5" s="17"/>
      <c r="E5" s="17"/>
      <c r="F5" s="17"/>
      <c r="G5" s="11" t="s">
        <v>9</v>
      </c>
      <c r="H5" s="12"/>
      <c r="I5" s="12"/>
      <c r="J5" s="13"/>
      <c r="K5" s="11" t="s">
        <v>10</v>
      </c>
      <c r="L5" s="12"/>
      <c r="M5" s="12"/>
      <c r="N5" s="13"/>
      <c r="O5" s="18"/>
      <c r="P5" s="16"/>
      <c r="Q5" s="16" t="s">
        <v>8</v>
      </c>
      <c r="R5" s="56"/>
      <c r="S5" s="56"/>
      <c r="T5" s="61" t="s">
        <v>11</v>
      </c>
      <c r="U5" s="61" t="s">
        <v>12</v>
      </c>
      <c r="V5" s="61" t="s">
        <v>13</v>
      </c>
      <c r="W5" s="63" t="s">
        <v>14</v>
      </c>
      <c r="X5" s="56"/>
      <c r="Y5" s="56"/>
    </row>
    <row r="6" spans="1:25" s="7" customFormat="1" ht="11.25" customHeight="1">
      <c r="A6" s="15" t="s">
        <v>281</v>
      </c>
      <c r="B6" s="15" t="s">
        <v>15</v>
      </c>
      <c r="C6" s="16" t="s">
        <v>16</v>
      </c>
      <c r="D6" s="19" t="s">
        <v>17</v>
      </c>
      <c r="E6" s="19" t="s">
        <v>18</v>
      </c>
      <c r="F6" s="19" t="s">
        <v>19</v>
      </c>
      <c r="G6" s="20" t="s">
        <v>20</v>
      </c>
      <c r="H6" s="20" t="s">
        <v>20</v>
      </c>
      <c r="I6" s="20" t="s">
        <v>21</v>
      </c>
      <c r="J6" s="20"/>
      <c r="K6" s="20" t="s">
        <v>22</v>
      </c>
      <c r="L6" s="20" t="s">
        <v>22</v>
      </c>
      <c r="M6" s="20" t="s">
        <v>21</v>
      </c>
      <c r="N6" s="20"/>
      <c r="O6" s="16" t="s">
        <v>19</v>
      </c>
      <c r="P6" s="16" t="s">
        <v>19</v>
      </c>
      <c r="Q6" s="16" t="s">
        <v>16</v>
      </c>
      <c r="R6" s="56"/>
      <c r="S6" s="56"/>
      <c r="T6" s="62"/>
      <c r="U6" s="62"/>
      <c r="V6" s="62"/>
      <c r="W6" s="64"/>
      <c r="X6" s="56"/>
      <c r="Y6" s="56"/>
    </row>
    <row r="7" spans="1:25" s="7" customFormat="1" ht="11.25" customHeight="1">
      <c r="A7" s="21"/>
      <c r="B7" s="21"/>
      <c r="C7" s="22" t="s">
        <v>306</v>
      </c>
      <c r="D7" s="23" t="s">
        <v>23</v>
      </c>
      <c r="E7" s="24"/>
      <c r="F7" s="24"/>
      <c r="G7" s="24" t="s">
        <v>24</v>
      </c>
      <c r="H7" s="24" t="s">
        <v>25</v>
      </c>
      <c r="I7" s="24" t="s">
        <v>26</v>
      </c>
      <c r="J7" s="24" t="s">
        <v>11</v>
      </c>
      <c r="K7" s="24" t="s">
        <v>24</v>
      </c>
      <c r="L7" s="24" t="s">
        <v>25</v>
      </c>
      <c r="M7" s="24" t="s">
        <v>27</v>
      </c>
      <c r="N7" s="24" t="s">
        <v>11</v>
      </c>
      <c r="O7" s="25"/>
      <c r="P7" s="22" t="s">
        <v>28</v>
      </c>
      <c r="Q7" s="22" t="s">
        <v>308</v>
      </c>
      <c r="R7" s="57"/>
      <c r="S7" s="57"/>
      <c r="T7" s="62"/>
      <c r="U7" s="62"/>
      <c r="V7" s="62"/>
      <c r="W7" s="65"/>
      <c r="X7" s="57"/>
      <c r="Y7" s="57"/>
    </row>
    <row r="8" spans="1:25" ht="11.25" customHeight="1">
      <c r="A8" s="26">
        <v>45001</v>
      </c>
      <c r="B8" s="27" t="s">
        <v>29</v>
      </c>
      <c r="C8" s="45">
        <v>11080</v>
      </c>
      <c r="D8" s="45">
        <v>60</v>
      </c>
      <c r="E8" s="45">
        <v>149</v>
      </c>
      <c r="F8" s="45">
        <f>(D8-E8)</f>
        <v>-89</v>
      </c>
      <c r="G8" s="45">
        <v>51</v>
      </c>
      <c r="H8" s="45">
        <v>352</v>
      </c>
      <c r="I8" s="45">
        <v>14</v>
      </c>
      <c r="J8" s="45">
        <f aca="true" t="shared" si="0" ref="J8:J24">SUM(G8:I8)</f>
        <v>417</v>
      </c>
      <c r="K8" s="45">
        <v>14</v>
      </c>
      <c r="L8" s="45">
        <v>394</v>
      </c>
      <c r="M8" s="45">
        <v>43</v>
      </c>
      <c r="N8" s="45">
        <f aca="true" t="shared" si="1" ref="N8:N24">SUM(K8:M8)</f>
        <v>451</v>
      </c>
      <c r="O8" s="45">
        <f>(J8-N8)</f>
        <v>-34</v>
      </c>
      <c r="P8" s="45">
        <f>(F8+O8)</f>
        <v>-123</v>
      </c>
      <c r="Q8" s="45">
        <f>(C8+P8)</f>
        <v>10957</v>
      </c>
      <c r="R8" s="42">
        <f>((D8)/((C8+Q8)/2))*1000</f>
        <v>5.445387303171938</v>
      </c>
      <c r="S8" s="42">
        <f>((E8)/((C8+Q8)/2))*1000</f>
        <v>13.52271180287698</v>
      </c>
      <c r="T8" s="42">
        <f>((O8)/((C8+Q8)/2))*1000</f>
        <v>-3.0857194717974314</v>
      </c>
      <c r="U8" s="42">
        <f>((H8-L8)/((C8+Q8)/2))*1000</f>
        <v>-3.8117711122203564</v>
      </c>
      <c r="V8" s="42">
        <f>((G8-K8)/((C8+Q8)/2))*1000</f>
        <v>3.3579888369560287</v>
      </c>
      <c r="W8" s="42">
        <f>((I8-M8)/((C8+Q8)/2))*1000</f>
        <v>-2.6319371965331038</v>
      </c>
      <c r="X8" s="42">
        <f>((F8)/((C8+Q8)/2))*1000</f>
        <v>-8.07732449970504</v>
      </c>
      <c r="Y8" s="42">
        <f>((P8)/((C8+Q8)/2))*1000</f>
        <v>-11.163043971502473</v>
      </c>
    </row>
    <row r="9" spans="1:25" ht="12">
      <c r="A9" s="26">
        <v>45002</v>
      </c>
      <c r="B9" s="27" t="s">
        <v>30</v>
      </c>
      <c r="C9" s="45">
        <v>1808</v>
      </c>
      <c r="D9" s="45">
        <v>6</v>
      </c>
      <c r="E9" s="45">
        <v>38</v>
      </c>
      <c r="F9" s="45">
        <f aca="true" t="shared" si="2" ref="F9:F24">(D9-E9)</f>
        <v>-32</v>
      </c>
      <c r="G9" s="45">
        <v>11</v>
      </c>
      <c r="H9" s="45">
        <v>61</v>
      </c>
      <c r="I9" s="45">
        <v>1</v>
      </c>
      <c r="J9" s="45">
        <f t="shared" si="0"/>
        <v>73</v>
      </c>
      <c r="K9" s="45">
        <v>14</v>
      </c>
      <c r="L9" s="45">
        <v>47</v>
      </c>
      <c r="M9" s="45">
        <v>0</v>
      </c>
      <c r="N9" s="45">
        <f t="shared" si="1"/>
        <v>61</v>
      </c>
      <c r="O9" s="45">
        <f aca="true" t="shared" si="3" ref="O9:O25">(J9-N9)</f>
        <v>12</v>
      </c>
      <c r="P9" s="45">
        <f aca="true" t="shared" si="4" ref="P9:P25">(F9+O9)</f>
        <v>-20</v>
      </c>
      <c r="Q9" s="45">
        <f aca="true" t="shared" si="5" ref="Q9:Q24">(C9+P9)</f>
        <v>1788</v>
      </c>
      <c r="R9" s="42">
        <f aca="true" t="shared" si="6" ref="R9:R25">((D9)/((C9+Q9)/2))*1000</f>
        <v>3.3370411568409346</v>
      </c>
      <c r="S9" s="42">
        <f aca="true" t="shared" si="7" ref="S9:S25">((E9)/((C9+Q9)/2))*1000</f>
        <v>21.134593993325918</v>
      </c>
      <c r="T9" s="42">
        <f aca="true" t="shared" si="8" ref="T9:T25">((O9)/((C9+Q9)/2))*1000</f>
        <v>6.674082313681869</v>
      </c>
      <c r="U9" s="42">
        <f aca="true" t="shared" si="9" ref="U9:U25">((H9-L9)/((C9+Q9)/2))*1000</f>
        <v>7.78642936596218</v>
      </c>
      <c r="V9" s="42">
        <f aca="true" t="shared" si="10" ref="V9:V25">((G9-K9)/((C9+Q9)/2))*1000</f>
        <v>-1.6685205784204673</v>
      </c>
      <c r="W9" s="42">
        <f aca="true" t="shared" si="11" ref="W9:W25">((I9-M9)/((C9+Q9)/2))*1000</f>
        <v>0.5561735261401557</v>
      </c>
      <c r="X9" s="42">
        <f aca="true" t="shared" si="12" ref="X9:X25">((F9)/((C9+Q9)/2))*1000</f>
        <v>-17.797552836484982</v>
      </c>
      <c r="Y9" s="42">
        <f aca="true" t="shared" si="13" ref="Y9:Y25">((P9)/((C9+Q9)/2))*1000</f>
        <v>-11.123470522803116</v>
      </c>
    </row>
    <row r="10" spans="1:25" ht="12">
      <c r="A10" s="26">
        <v>45003</v>
      </c>
      <c r="B10" s="27" t="s">
        <v>31</v>
      </c>
      <c r="C10" s="45">
        <v>62358</v>
      </c>
      <c r="D10" s="45">
        <v>328</v>
      </c>
      <c r="E10" s="45">
        <v>744</v>
      </c>
      <c r="F10" s="45">
        <f t="shared" si="2"/>
        <v>-416</v>
      </c>
      <c r="G10" s="45">
        <v>361</v>
      </c>
      <c r="H10" s="45">
        <v>1036</v>
      </c>
      <c r="I10" s="45">
        <v>88</v>
      </c>
      <c r="J10" s="45">
        <f t="shared" si="0"/>
        <v>1485</v>
      </c>
      <c r="K10" s="45">
        <v>162</v>
      </c>
      <c r="L10" s="45">
        <v>1018</v>
      </c>
      <c r="M10" s="45">
        <v>101</v>
      </c>
      <c r="N10" s="45">
        <f t="shared" si="1"/>
        <v>1281</v>
      </c>
      <c r="O10" s="45">
        <f t="shared" si="3"/>
        <v>204</v>
      </c>
      <c r="P10" s="45">
        <f t="shared" si="4"/>
        <v>-212</v>
      </c>
      <c r="Q10" s="45">
        <f t="shared" si="5"/>
        <v>62146</v>
      </c>
      <c r="R10" s="42">
        <f t="shared" si="6"/>
        <v>5.268907023067532</v>
      </c>
      <c r="S10" s="42">
        <f t="shared" si="7"/>
        <v>11.951423247445865</v>
      </c>
      <c r="T10" s="42">
        <f t="shared" si="8"/>
        <v>3.2770031484932214</v>
      </c>
      <c r="U10" s="42">
        <f t="shared" si="9"/>
        <v>0.28914733663175485</v>
      </c>
      <c r="V10" s="42">
        <f t="shared" si="10"/>
        <v>3.196684443873289</v>
      </c>
      <c r="W10" s="42">
        <f t="shared" si="11"/>
        <v>-0.20882863201182292</v>
      </c>
      <c r="X10" s="42">
        <f t="shared" si="12"/>
        <v>-6.682516224378333</v>
      </c>
      <c r="Y10" s="42">
        <f t="shared" si="13"/>
        <v>-3.405513075885112</v>
      </c>
    </row>
    <row r="11" spans="1:25" ht="12">
      <c r="A11" s="26">
        <v>45004</v>
      </c>
      <c r="B11" s="27" t="s">
        <v>32</v>
      </c>
      <c r="C11" s="45">
        <v>1004</v>
      </c>
      <c r="D11" s="45">
        <v>8</v>
      </c>
      <c r="E11" s="45">
        <v>19</v>
      </c>
      <c r="F11" s="45">
        <f t="shared" si="2"/>
        <v>-11</v>
      </c>
      <c r="G11" s="45">
        <v>8</v>
      </c>
      <c r="H11" s="45">
        <v>29</v>
      </c>
      <c r="I11" s="45">
        <v>1</v>
      </c>
      <c r="J11" s="45">
        <f t="shared" si="0"/>
        <v>38</v>
      </c>
      <c r="K11" s="45">
        <v>5</v>
      </c>
      <c r="L11" s="45">
        <v>32</v>
      </c>
      <c r="M11" s="45">
        <v>0</v>
      </c>
      <c r="N11" s="45">
        <f t="shared" si="1"/>
        <v>37</v>
      </c>
      <c r="O11" s="45">
        <f t="shared" si="3"/>
        <v>1</v>
      </c>
      <c r="P11" s="45">
        <f t="shared" si="4"/>
        <v>-10</v>
      </c>
      <c r="Q11" s="45">
        <f t="shared" si="5"/>
        <v>994</v>
      </c>
      <c r="R11" s="42">
        <f t="shared" si="6"/>
        <v>8.008008008008009</v>
      </c>
      <c r="S11" s="42">
        <f t="shared" si="7"/>
        <v>19.01901901901902</v>
      </c>
      <c r="T11" s="42">
        <f t="shared" si="8"/>
        <v>1.001001001001001</v>
      </c>
      <c r="U11" s="42">
        <f t="shared" si="9"/>
        <v>-3.003003003003003</v>
      </c>
      <c r="V11" s="42">
        <f t="shared" si="10"/>
        <v>3.003003003003003</v>
      </c>
      <c r="W11" s="42">
        <f t="shared" si="11"/>
        <v>1.001001001001001</v>
      </c>
      <c r="X11" s="42">
        <f t="shared" si="12"/>
        <v>-11.01101101101101</v>
      </c>
      <c r="Y11" s="42">
        <f t="shared" si="13"/>
        <v>-10.01001001001001</v>
      </c>
    </row>
    <row r="12" spans="1:25" ht="11.25" customHeight="1">
      <c r="A12" s="26">
        <v>45005</v>
      </c>
      <c r="B12" s="27" t="s">
        <v>33</v>
      </c>
      <c r="C12" s="45">
        <v>698</v>
      </c>
      <c r="D12" s="45">
        <v>4</v>
      </c>
      <c r="E12" s="45">
        <v>23</v>
      </c>
      <c r="F12" s="45">
        <f t="shared" si="2"/>
        <v>-19</v>
      </c>
      <c r="G12" s="45">
        <v>4</v>
      </c>
      <c r="H12" s="45">
        <v>33</v>
      </c>
      <c r="I12" s="45">
        <v>0</v>
      </c>
      <c r="J12" s="45">
        <f t="shared" si="0"/>
        <v>37</v>
      </c>
      <c r="K12" s="45">
        <v>4</v>
      </c>
      <c r="L12" s="45">
        <v>22</v>
      </c>
      <c r="M12" s="45">
        <v>0</v>
      </c>
      <c r="N12" s="45">
        <f t="shared" si="1"/>
        <v>26</v>
      </c>
      <c r="O12" s="45">
        <f t="shared" si="3"/>
        <v>11</v>
      </c>
      <c r="P12" s="45">
        <f t="shared" si="4"/>
        <v>-8</v>
      </c>
      <c r="Q12" s="45">
        <f t="shared" si="5"/>
        <v>690</v>
      </c>
      <c r="R12" s="42">
        <f t="shared" si="6"/>
        <v>5.763688760806916</v>
      </c>
      <c r="S12" s="42">
        <f t="shared" si="7"/>
        <v>33.14121037463977</v>
      </c>
      <c r="T12" s="42">
        <f t="shared" si="8"/>
        <v>15.85014409221902</v>
      </c>
      <c r="U12" s="42">
        <f t="shared" si="9"/>
        <v>15.85014409221902</v>
      </c>
      <c r="V12" s="42">
        <f t="shared" si="10"/>
        <v>0</v>
      </c>
      <c r="W12" s="42">
        <f t="shared" si="11"/>
        <v>0</v>
      </c>
      <c r="X12" s="42">
        <f t="shared" si="12"/>
        <v>-27.377521613832855</v>
      </c>
      <c r="Y12" s="42">
        <f t="shared" si="13"/>
        <v>-11.527377521613833</v>
      </c>
    </row>
    <row r="13" spans="1:25" ht="11.25" customHeight="1">
      <c r="A13" s="26">
        <v>45006</v>
      </c>
      <c r="B13" s="27" t="s">
        <v>34</v>
      </c>
      <c r="C13" s="45">
        <v>2247</v>
      </c>
      <c r="D13" s="45">
        <v>7</v>
      </c>
      <c r="E13" s="45">
        <v>35</v>
      </c>
      <c r="F13" s="45">
        <f t="shared" si="2"/>
        <v>-28</v>
      </c>
      <c r="G13" s="45">
        <v>16</v>
      </c>
      <c r="H13" s="45">
        <v>83</v>
      </c>
      <c r="I13" s="45">
        <v>2</v>
      </c>
      <c r="J13" s="45">
        <f t="shared" si="0"/>
        <v>101</v>
      </c>
      <c r="K13" s="45">
        <v>7</v>
      </c>
      <c r="L13" s="45">
        <v>66</v>
      </c>
      <c r="M13" s="45">
        <v>4</v>
      </c>
      <c r="N13" s="45">
        <f t="shared" si="1"/>
        <v>77</v>
      </c>
      <c r="O13" s="45">
        <f t="shared" si="3"/>
        <v>24</v>
      </c>
      <c r="P13" s="45">
        <f t="shared" si="4"/>
        <v>-4</v>
      </c>
      <c r="Q13" s="45">
        <f t="shared" si="5"/>
        <v>2243</v>
      </c>
      <c r="R13" s="42">
        <f t="shared" si="6"/>
        <v>3.11804008908686</v>
      </c>
      <c r="S13" s="42">
        <f t="shared" si="7"/>
        <v>15.590200445434299</v>
      </c>
      <c r="T13" s="42">
        <f t="shared" si="8"/>
        <v>10.690423162583519</v>
      </c>
      <c r="U13" s="42">
        <f t="shared" si="9"/>
        <v>7.57238307349666</v>
      </c>
      <c r="V13" s="42">
        <f t="shared" si="10"/>
        <v>4.008908685968819</v>
      </c>
      <c r="W13" s="42">
        <f t="shared" si="11"/>
        <v>-0.89086859688196</v>
      </c>
      <c r="X13" s="42">
        <f t="shared" si="12"/>
        <v>-12.47216035634744</v>
      </c>
      <c r="Y13" s="42">
        <f t="shared" si="13"/>
        <v>-1.78173719376392</v>
      </c>
    </row>
    <row r="14" spans="1:25" ht="11.25" customHeight="1">
      <c r="A14" s="26">
        <v>45007</v>
      </c>
      <c r="B14" s="27" t="s">
        <v>35</v>
      </c>
      <c r="C14" s="45">
        <v>7602</v>
      </c>
      <c r="D14" s="45">
        <v>18</v>
      </c>
      <c r="E14" s="45">
        <v>141</v>
      </c>
      <c r="F14" s="45">
        <f t="shared" si="2"/>
        <v>-123</v>
      </c>
      <c r="G14" s="45">
        <v>46</v>
      </c>
      <c r="H14" s="45">
        <v>150</v>
      </c>
      <c r="I14" s="45">
        <v>1</v>
      </c>
      <c r="J14" s="45">
        <f t="shared" si="0"/>
        <v>197</v>
      </c>
      <c r="K14" s="45">
        <v>33</v>
      </c>
      <c r="L14" s="45">
        <v>153</v>
      </c>
      <c r="M14" s="45">
        <v>12</v>
      </c>
      <c r="N14" s="45">
        <f t="shared" si="1"/>
        <v>198</v>
      </c>
      <c r="O14" s="45">
        <f t="shared" si="3"/>
        <v>-1</v>
      </c>
      <c r="P14" s="45">
        <f t="shared" si="4"/>
        <v>-124</v>
      </c>
      <c r="Q14" s="45">
        <f t="shared" si="5"/>
        <v>7478</v>
      </c>
      <c r="R14" s="42">
        <f t="shared" si="6"/>
        <v>2.3872679045092835</v>
      </c>
      <c r="S14" s="42">
        <f t="shared" si="7"/>
        <v>18.70026525198939</v>
      </c>
      <c r="T14" s="42">
        <f t="shared" si="8"/>
        <v>-0.1326259946949602</v>
      </c>
      <c r="U14" s="42">
        <f t="shared" si="9"/>
        <v>-0.3978779840848806</v>
      </c>
      <c r="V14" s="42">
        <f t="shared" si="10"/>
        <v>1.7241379310344827</v>
      </c>
      <c r="W14" s="42">
        <f t="shared" si="11"/>
        <v>-1.4588859416445623</v>
      </c>
      <c r="X14" s="42">
        <f t="shared" si="12"/>
        <v>-16.312997347480106</v>
      </c>
      <c r="Y14" s="42">
        <f t="shared" si="13"/>
        <v>-16.445623342175065</v>
      </c>
    </row>
    <row r="15" spans="1:25" ht="12">
      <c r="A15" s="26">
        <v>45008</v>
      </c>
      <c r="B15" s="27" t="s">
        <v>36</v>
      </c>
      <c r="C15" s="45">
        <v>4707</v>
      </c>
      <c r="D15" s="45">
        <v>10</v>
      </c>
      <c r="E15" s="45">
        <v>49</v>
      </c>
      <c r="F15" s="45">
        <f t="shared" si="2"/>
        <v>-39</v>
      </c>
      <c r="G15" s="45">
        <v>16</v>
      </c>
      <c r="H15" s="45">
        <v>231</v>
      </c>
      <c r="I15" s="45">
        <v>13</v>
      </c>
      <c r="J15" s="45">
        <f t="shared" si="0"/>
        <v>260</v>
      </c>
      <c r="K15" s="45">
        <v>24</v>
      </c>
      <c r="L15" s="45">
        <v>154</v>
      </c>
      <c r="M15" s="45">
        <v>0</v>
      </c>
      <c r="N15" s="45">
        <f t="shared" si="1"/>
        <v>178</v>
      </c>
      <c r="O15" s="45">
        <f t="shared" si="3"/>
        <v>82</v>
      </c>
      <c r="P15" s="45">
        <f t="shared" si="4"/>
        <v>43</v>
      </c>
      <c r="Q15" s="45">
        <f t="shared" si="5"/>
        <v>4750</v>
      </c>
      <c r="R15" s="42">
        <f t="shared" si="6"/>
        <v>2.114835571534313</v>
      </c>
      <c r="S15" s="42">
        <f t="shared" si="7"/>
        <v>10.362694300518134</v>
      </c>
      <c r="T15" s="42">
        <f t="shared" si="8"/>
        <v>17.34165168658137</v>
      </c>
      <c r="U15" s="42">
        <f t="shared" si="9"/>
        <v>16.28423390081421</v>
      </c>
      <c r="V15" s="42">
        <f t="shared" si="10"/>
        <v>-1.6918684572274505</v>
      </c>
      <c r="W15" s="42">
        <f t="shared" si="11"/>
        <v>2.749286242994607</v>
      </c>
      <c r="X15" s="42">
        <f t="shared" si="12"/>
        <v>-8.247858728983822</v>
      </c>
      <c r="Y15" s="42">
        <f t="shared" si="13"/>
        <v>9.093792957597547</v>
      </c>
    </row>
    <row r="16" spans="1:25" ht="12">
      <c r="A16" s="26">
        <v>45009</v>
      </c>
      <c r="B16" s="27" t="s">
        <v>37</v>
      </c>
      <c r="C16" s="45">
        <v>4881</v>
      </c>
      <c r="D16" s="45">
        <v>29</v>
      </c>
      <c r="E16" s="45">
        <v>60</v>
      </c>
      <c r="F16" s="45">
        <f t="shared" si="2"/>
        <v>-31</v>
      </c>
      <c r="G16" s="45">
        <v>26</v>
      </c>
      <c r="H16" s="45">
        <v>152</v>
      </c>
      <c r="I16" s="45">
        <v>3</v>
      </c>
      <c r="J16" s="45">
        <f t="shared" si="0"/>
        <v>181</v>
      </c>
      <c r="K16" s="45">
        <v>16</v>
      </c>
      <c r="L16" s="45">
        <v>141</v>
      </c>
      <c r="M16" s="45">
        <v>4</v>
      </c>
      <c r="N16" s="45">
        <f t="shared" si="1"/>
        <v>161</v>
      </c>
      <c r="O16" s="45">
        <f t="shared" si="3"/>
        <v>20</v>
      </c>
      <c r="P16" s="45">
        <f t="shared" si="4"/>
        <v>-11</v>
      </c>
      <c r="Q16" s="45">
        <f t="shared" si="5"/>
        <v>4870</v>
      </c>
      <c r="R16" s="42">
        <f t="shared" si="6"/>
        <v>5.948107886370629</v>
      </c>
      <c r="S16" s="42">
        <f t="shared" si="7"/>
        <v>12.306430109732334</v>
      </c>
      <c r="T16" s="42">
        <f t="shared" si="8"/>
        <v>4.102143369910778</v>
      </c>
      <c r="U16" s="42">
        <f t="shared" si="9"/>
        <v>2.256178853450928</v>
      </c>
      <c r="V16" s="42">
        <f t="shared" si="10"/>
        <v>2.051071684955389</v>
      </c>
      <c r="W16" s="42">
        <f t="shared" si="11"/>
        <v>-0.20510716849553892</v>
      </c>
      <c r="X16" s="42">
        <f t="shared" si="12"/>
        <v>-6.358322223361706</v>
      </c>
      <c r="Y16" s="42">
        <f t="shared" si="13"/>
        <v>-2.256178853450928</v>
      </c>
    </row>
    <row r="17" spans="1:25" ht="12">
      <c r="A17" s="26">
        <v>45010</v>
      </c>
      <c r="B17" s="27" t="s">
        <v>38</v>
      </c>
      <c r="C17" s="45">
        <v>68919</v>
      </c>
      <c r="D17" s="45">
        <v>344</v>
      </c>
      <c r="E17" s="45">
        <v>793</v>
      </c>
      <c r="F17" s="45">
        <f t="shared" si="2"/>
        <v>-449</v>
      </c>
      <c r="G17" s="45">
        <v>377</v>
      </c>
      <c r="H17" s="45">
        <v>1074</v>
      </c>
      <c r="I17" s="45">
        <v>115</v>
      </c>
      <c r="J17" s="45">
        <f t="shared" si="0"/>
        <v>1566</v>
      </c>
      <c r="K17" s="45">
        <v>130</v>
      </c>
      <c r="L17" s="45">
        <v>1160</v>
      </c>
      <c r="M17" s="45">
        <v>232</v>
      </c>
      <c r="N17" s="45">
        <f t="shared" si="1"/>
        <v>1522</v>
      </c>
      <c r="O17" s="45">
        <f t="shared" si="3"/>
        <v>44</v>
      </c>
      <c r="P17" s="45">
        <f t="shared" si="4"/>
        <v>-405</v>
      </c>
      <c r="Q17" s="45">
        <f t="shared" si="5"/>
        <v>68514</v>
      </c>
      <c r="R17" s="42">
        <f t="shared" si="6"/>
        <v>5.006075687789687</v>
      </c>
      <c r="S17" s="42">
        <f t="shared" si="7"/>
        <v>11.54016866400355</v>
      </c>
      <c r="T17" s="42">
        <f t="shared" si="8"/>
        <v>0.6403120065777506</v>
      </c>
      <c r="U17" s="42">
        <f t="shared" si="9"/>
        <v>-1.2515189219474216</v>
      </c>
      <c r="V17" s="42">
        <f t="shared" si="10"/>
        <v>3.5944787641978273</v>
      </c>
      <c r="W17" s="42">
        <f t="shared" si="11"/>
        <v>-1.702647835672655</v>
      </c>
      <c r="X17" s="42">
        <f t="shared" si="12"/>
        <v>-6.534092976213864</v>
      </c>
      <c r="Y17" s="42">
        <f t="shared" si="13"/>
        <v>-5.893780969636114</v>
      </c>
    </row>
    <row r="18" spans="1:25" ht="12">
      <c r="A18" s="26">
        <v>45011</v>
      </c>
      <c r="B18" s="27" t="s">
        <v>39</v>
      </c>
      <c r="C18" s="45">
        <v>10343</v>
      </c>
      <c r="D18" s="45">
        <v>61</v>
      </c>
      <c r="E18" s="45">
        <v>120</v>
      </c>
      <c r="F18" s="45">
        <f t="shared" si="2"/>
        <v>-59</v>
      </c>
      <c r="G18" s="45">
        <v>47</v>
      </c>
      <c r="H18" s="45">
        <v>305</v>
      </c>
      <c r="I18" s="45">
        <v>7</v>
      </c>
      <c r="J18" s="45">
        <f t="shared" si="0"/>
        <v>359</v>
      </c>
      <c r="K18" s="45">
        <v>31</v>
      </c>
      <c r="L18" s="45">
        <v>276</v>
      </c>
      <c r="M18" s="45">
        <v>21</v>
      </c>
      <c r="N18" s="45">
        <f t="shared" si="1"/>
        <v>328</v>
      </c>
      <c r="O18" s="45">
        <f t="shared" si="3"/>
        <v>31</v>
      </c>
      <c r="P18" s="45">
        <f t="shared" si="4"/>
        <v>-28</v>
      </c>
      <c r="Q18" s="45">
        <f t="shared" si="5"/>
        <v>10315</v>
      </c>
      <c r="R18" s="42">
        <f t="shared" si="6"/>
        <v>5.905702391325394</v>
      </c>
      <c r="S18" s="42">
        <f t="shared" si="7"/>
        <v>11.617775196049957</v>
      </c>
      <c r="T18" s="42">
        <f t="shared" si="8"/>
        <v>3.0012585923129054</v>
      </c>
      <c r="U18" s="42">
        <f t="shared" si="9"/>
        <v>2.8076290057120725</v>
      </c>
      <c r="V18" s="42">
        <f t="shared" si="10"/>
        <v>1.549036692806661</v>
      </c>
      <c r="W18" s="42">
        <f t="shared" si="11"/>
        <v>-1.3554071062058284</v>
      </c>
      <c r="X18" s="42">
        <f t="shared" si="12"/>
        <v>-5.712072804724562</v>
      </c>
      <c r="Y18" s="42">
        <f t="shared" si="13"/>
        <v>-2.7108142124116568</v>
      </c>
    </row>
    <row r="19" spans="1:25" ht="12">
      <c r="A19" s="26">
        <v>45012</v>
      </c>
      <c r="B19" s="27" t="s">
        <v>40</v>
      </c>
      <c r="C19" s="45">
        <v>2399</v>
      </c>
      <c r="D19" s="45">
        <v>11</v>
      </c>
      <c r="E19" s="45">
        <v>47</v>
      </c>
      <c r="F19" s="45">
        <f t="shared" si="2"/>
        <v>-36</v>
      </c>
      <c r="G19" s="45">
        <v>11</v>
      </c>
      <c r="H19" s="45">
        <v>58</v>
      </c>
      <c r="I19" s="45">
        <v>2</v>
      </c>
      <c r="J19" s="45">
        <f t="shared" si="0"/>
        <v>71</v>
      </c>
      <c r="K19" s="45">
        <v>11</v>
      </c>
      <c r="L19" s="45">
        <v>83</v>
      </c>
      <c r="M19" s="45">
        <v>7</v>
      </c>
      <c r="N19" s="45">
        <f t="shared" si="1"/>
        <v>101</v>
      </c>
      <c r="O19" s="45">
        <f t="shared" si="3"/>
        <v>-30</v>
      </c>
      <c r="P19" s="45">
        <f t="shared" si="4"/>
        <v>-66</v>
      </c>
      <c r="Q19" s="45">
        <f t="shared" si="5"/>
        <v>2333</v>
      </c>
      <c r="R19" s="42">
        <f t="shared" si="6"/>
        <v>4.649196956889265</v>
      </c>
      <c r="S19" s="42">
        <f t="shared" si="7"/>
        <v>19.8647506339814</v>
      </c>
      <c r="T19" s="42">
        <f t="shared" si="8"/>
        <v>-12.679628064243449</v>
      </c>
      <c r="U19" s="42">
        <f t="shared" si="9"/>
        <v>-10.566356720202874</v>
      </c>
      <c r="V19" s="42">
        <f t="shared" si="10"/>
        <v>0</v>
      </c>
      <c r="W19" s="42">
        <f t="shared" si="11"/>
        <v>-2.113271344040575</v>
      </c>
      <c r="X19" s="42">
        <f t="shared" si="12"/>
        <v>-15.215553677092139</v>
      </c>
      <c r="Y19" s="42">
        <f t="shared" si="13"/>
        <v>-27.895181741335588</v>
      </c>
    </row>
    <row r="20" spans="1:25" ht="12">
      <c r="A20" s="26">
        <v>45013</v>
      </c>
      <c r="B20" s="27" t="s">
        <v>41</v>
      </c>
      <c r="C20" s="45">
        <v>2136</v>
      </c>
      <c r="D20" s="45">
        <v>9</v>
      </c>
      <c r="E20" s="45">
        <v>31</v>
      </c>
      <c r="F20" s="45">
        <f t="shared" si="2"/>
        <v>-22</v>
      </c>
      <c r="G20" s="45">
        <v>12</v>
      </c>
      <c r="H20" s="45">
        <v>97</v>
      </c>
      <c r="I20" s="45">
        <v>7</v>
      </c>
      <c r="J20" s="45">
        <f t="shared" si="0"/>
        <v>116</v>
      </c>
      <c r="K20" s="45">
        <v>10</v>
      </c>
      <c r="L20" s="45">
        <v>72</v>
      </c>
      <c r="M20" s="45">
        <v>4</v>
      </c>
      <c r="N20" s="45">
        <f t="shared" si="1"/>
        <v>86</v>
      </c>
      <c r="O20" s="45">
        <f t="shared" si="3"/>
        <v>30</v>
      </c>
      <c r="P20" s="45">
        <f t="shared" si="4"/>
        <v>8</v>
      </c>
      <c r="Q20" s="45">
        <f t="shared" si="5"/>
        <v>2144</v>
      </c>
      <c r="R20" s="42">
        <f t="shared" si="6"/>
        <v>4.205607476635514</v>
      </c>
      <c r="S20" s="42">
        <f t="shared" si="7"/>
        <v>14.485981308411215</v>
      </c>
      <c r="T20" s="42">
        <f t="shared" si="8"/>
        <v>14.018691588785046</v>
      </c>
      <c r="U20" s="42">
        <f t="shared" si="9"/>
        <v>11.682242990654204</v>
      </c>
      <c r="V20" s="42">
        <f t="shared" si="10"/>
        <v>0.9345794392523364</v>
      </c>
      <c r="W20" s="42">
        <f t="shared" si="11"/>
        <v>1.4018691588785046</v>
      </c>
      <c r="X20" s="42">
        <f t="shared" si="12"/>
        <v>-10.280373831775702</v>
      </c>
      <c r="Y20" s="42">
        <f t="shared" si="13"/>
        <v>3.7383177570093458</v>
      </c>
    </row>
    <row r="21" spans="1:25" ht="12">
      <c r="A21" s="26">
        <v>45014</v>
      </c>
      <c r="B21" s="27" t="s">
        <v>42</v>
      </c>
      <c r="C21" s="45">
        <v>7186</v>
      </c>
      <c r="D21" s="45">
        <v>39</v>
      </c>
      <c r="E21" s="45">
        <v>130</v>
      </c>
      <c r="F21" s="45">
        <f t="shared" si="2"/>
        <v>-91</v>
      </c>
      <c r="G21" s="45">
        <v>30</v>
      </c>
      <c r="H21" s="45">
        <v>151</v>
      </c>
      <c r="I21" s="45">
        <v>8</v>
      </c>
      <c r="J21" s="45">
        <f t="shared" si="0"/>
        <v>189</v>
      </c>
      <c r="K21" s="45">
        <v>40</v>
      </c>
      <c r="L21" s="45">
        <v>143</v>
      </c>
      <c r="M21" s="45">
        <v>2</v>
      </c>
      <c r="N21" s="45">
        <f t="shared" si="1"/>
        <v>185</v>
      </c>
      <c r="O21" s="45">
        <f t="shared" si="3"/>
        <v>4</v>
      </c>
      <c r="P21" s="45">
        <f t="shared" si="4"/>
        <v>-87</v>
      </c>
      <c r="Q21" s="45">
        <f t="shared" si="5"/>
        <v>7099</v>
      </c>
      <c r="R21" s="42">
        <f t="shared" si="6"/>
        <v>5.460273013650683</v>
      </c>
      <c r="S21" s="42">
        <f t="shared" si="7"/>
        <v>18.200910045502276</v>
      </c>
      <c r="T21" s="42">
        <f t="shared" si="8"/>
        <v>0.56002800140007</v>
      </c>
      <c r="U21" s="42">
        <f t="shared" si="9"/>
        <v>1.12005600280014</v>
      </c>
      <c r="V21" s="42">
        <f t="shared" si="10"/>
        <v>-1.400070003500175</v>
      </c>
      <c r="W21" s="42">
        <f t="shared" si="11"/>
        <v>0.8400420021001049</v>
      </c>
      <c r="X21" s="42">
        <f t="shared" si="12"/>
        <v>-12.740637031851593</v>
      </c>
      <c r="Y21" s="42">
        <f t="shared" si="13"/>
        <v>-12.18060903045152</v>
      </c>
    </row>
    <row r="22" spans="1:25" ht="12">
      <c r="A22" s="26">
        <v>45015</v>
      </c>
      <c r="B22" s="27" t="s">
        <v>43</v>
      </c>
      <c r="C22" s="45">
        <v>1962</v>
      </c>
      <c r="D22" s="45">
        <v>9</v>
      </c>
      <c r="E22" s="45">
        <v>24</v>
      </c>
      <c r="F22" s="45">
        <f t="shared" si="2"/>
        <v>-15</v>
      </c>
      <c r="G22" s="45">
        <v>7</v>
      </c>
      <c r="H22" s="45">
        <v>48</v>
      </c>
      <c r="I22" s="45">
        <v>1</v>
      </c>
      <c r="J22" s="45">
        <f t="shared" si="0"/>
        <v>56</v>
      </c>
      <c r="K22" s="45">
        <v>2</v>
      </c>
      <c r="L22" s="45">
        <v>66</v>
      </c>
      <c r="M22" s="45">
        <v>1</v>
      </c>
      <c r="N22" s="45">
        <f t="shared" si="1"/>
        <v>69</v>
      </c>
      <c r="O22" s="45">
        <f t="shared" si="3"/>
        <v>-13</v>
      </c>
      <c r="P22" s="45">
        <f t="shared" si="4"/>
        <v>-28</v>
      </c>
      <c r="Q22" s="45">
        <f t="shared" si="5"/>
        <v>1934</v>
      </c>
      <c r="R22" s="42">
        <f t="shared" si="6"/>
        <v>4.620123203285421</v>
      </c>
      <c r="S22" s="42">
        <f t="shared" si="7"/>
        <v>12.320328542094456</v>
      </c>
      <c r="T22" s="42">
        <f t="shared" si="8"/>
        <v>-6.673511293634497</v>
      </c>
      <c r="U22" s="42">
        <f t="shared" si="9"/>
        <v>-9.240246406570842</v>
      </c>
      <c r="V22" s="42">
        <f t="shared" si="10"/>
        <v>2.5667351129363447</v>
      </c>
      <c r="W22" s="42">
        <f t="shared" si="11"/>
        <v>0</v>
      </c>
      <c r="X22" s="42">
        <f t="shared" si="12"/>
        <v>-7.700205338809035</v>
      </c>
      <c r="Y22" s="42">
        <f t="shared" si="13"/>
        <v>-14.373716632443532</v>
      </c>
    </row>
    <row r="23" spans="1:25" ht="12">
      <c r="A23" s="26">
        <v>45016</v>
      </c>
      <c r="B23" s="27" t="s">
        <v>44</v>
      </c>
      <c r="C23" s="45">
        <v>4703</v>
      </c>
      <c r="D23" s="45">
        <v>24</v>
      </c>
      <c r="E23" s="45">
        <v>81</v>
      </c>
      <c r="F23" s="45">
        <f t="shared" si="2"/>
        <v>-57</v>
      </c>
      <c r="G23" s="45">
        <v>29</v>
      </c>
      <c r="H23" s="45">
        <v>167</v>
      </c>
      <c r="I23" s="45">
        <v>3</v>
      </c>
      <c r="J23" s="45">
        <f t="shared" si="0"/>
        <v>199</v>
      </c>
      <c r="K23" s="45">
        <v>15</v>
      </c>
      <c r="L23" s="45">
        <v>146</v>
      </c>
      <c r="M23" s="45">
        <v>9</v>
      </c>
      <c r="N23" s="45">
        <f t="shared" si="1"/>
        <v>170</v>
      </c>
      <c r="O23" s="45">
        <f t="shared" si="3"/>
        <v>29</v>
      </c>
      <c r="P23" s="45">
        <f t="shared" si="4"/>
        <v>-28</v>
      </c>
      <c r="Q23" s="45">
        <f t="shared" si="5"/>
        <v>4675</v>
      </c>
      <c r="R23" s="42">
        <f t="shared" si="6"/>
        <v>5.1183621241202815</v>
      </c>
      <c r="S23" s="42">
        <f t="shared" si="7"/>
        <v>17.27447216890595</v>
      </c>
      <c r="T23" s="42">
        <f t="shared" si="8"/>
        <v>6.184687566645341</v>
      </c>
      <c r="U23" s="42">
        <f t="shared" si="9"/>
        <v>4.478566858605246</v>
      </c>
      <c r="V23" s="42">
        <f t="shared" si="10"/>
        <v>2.985711239070164</v>
      </c>
      <c r="W23" s="42">
        <f t="shared" si="11"/>
        <v>-1.2795905310300704</v>
      </c>
      <c r="X23" s="42">
        <f t="shared" si="12"/>
        <v>-12.15611004478567</v>
      </c>
      <c r="Y23" s="42">
        <f t="shared" si="13"/>
        <v>-5.971422478140328</v>
      </c>
    </row>
    <row r="24" spans="1:25" ht="12">
      <c r="A24" s="26">
        <v>45017</v>
      </c>
      <c r="B24" s="27" t="s">
        <v>45</v>
      </c>
      <c r="C24" s="45">
        <v>1015</v>
      </c>
      <c r="D24" s="45">
        <v>2</v>
      </c>
      <c r="E24" s="45">
        <v>30</v>
      </c>
      <c r="F24" s="45">
        <f t="shared" si="2"/>
        <v>-28</v>
      </c>
      <c r="G24" s="45">
        <v>2</v>
      </c>
      <c r="H24" s="45">
        <v>37</v>
      </c>
      <c r="I24" s="45">
        <v>2</v>
      </c>
      <c r="J24" s="45">
        <f t="shared" si="0"/>
        <v>41</v>
      </c>
      <c r="K24" s="45">
        <v>1</v>
      </c>
      <c r="L24" s="45">
        <v>23</v>
      </c>
      <c r="M24" s="45">
        <v>0</v>
      </c>
      <c r="N24" s="45">
        <f t="shared" si="1"/>
        <v>24</v>
      </c>
      <c r="O24" s="45">
        <f t="shared" si="3"/>
        <v>17</v>
      </c>
      <c r="P24" s="45">
        <f t="shared" si="4"/>
        <v>-11</v>
      </c>
      <c r="Q24" s="45">
        <f t="shared" si="5"/>
        <v>1004</v>
      </c>
      <c r="R24" s="42">
        <f t="shared" si="6"/>
        <v>1.981178801386825</v>
      </c>
      <c r="S24" s="42">
        <f t="shared" si="7"/>
        <v>29.717682020802375</v>
      </c>
      <c r="T24" s="42">
        <f t="shared" si="8"/>
        <v>16.840019811788014</v>
      </c>
      <c r="U24" s="42">
        <f t="shared" si="9"/>
        <v>13.868251609707775</v>
      </c>
      <c r="V24" s="42">
        <f t="shared" si="10"/>
        <v>0.9905894006934125</v>
      </c>
      <c r="W24" s="42">
        <f t="shared" si="11"/>
        <v>1.981178801386825</v>
      </c>
      <c r="X24" s="42">
        <f t="shared" si="12"/>
        <v>-27.73650321941555</v>
      </c>
      <c r="Y24" s="42">
        <f t="shared" si="13"/>
        <v>-10.896483407627537</v>
      </c>
    </row>
    <row r="25" spans="1:25" s="30" customFormat="1" ht="12">
      <c r="A25" s="50"/>
      <c r="B25" s="51" t="s">
        <v>46</v>
      </c>
      <c r="C25" s="52">
        <f aca="true" t="shared" si="14" ref="C25:N25">SUM(C8:C24)</f>
        <v>195048</v>
      </c>
      <c r="D25" s="52">
        <f t="shared" si="14"/>
        <v>969</v>
      </c>
      <c r="E25" s="52">
        <f t="shared" si="14"/>
        <v>2514</v>
      </c>
      <c r="F25" s="52">
        <f t="shared" si="14"/>
        <v>-1545</v>
      </c>
      <c r="G25" s="52">
        <f t="shared" si="14"/>
        <v>1054</v>
      </c>
      <c r="H25" s="52">
        <f t="shared" si="14"/>
        <v>4064</v>
      </c>
      <c r="I25" s="52">
        <f t="shared" si="14"/>
        <v>268</v>
      </c>
      <c r="J25" s="52">
        <f t="shared" si="14"/>
        <v>5386</v>
      </c>
      <c r="K25" s="52">
        <f t="shared" si="14"/>
        <v>519</v>
      </c>
      <c r="L25" s="52">
        <f t="shared" si="14"/>
        <v>3996</v>
      </c>
      <c r="M25" s="52">
        <f t="shared" si="14"/>
        <v>440</v>
      </c>
      <c r="N25" s="52">
        <f t="shared" si="14"/>
        <v>4955</v>
      </c>
      <c r="O25" s="52">
        <f t="shared" si="3"/>
        <v>431</v>
      </c>
      <c r="P25" s="52">
        <f t="shared" si="4"/>
        <v>-1114</v>
      </c>
      <c r="Q25" s="52">
        <f>SUM(Q8:Q24)</f>
        <v>193934</v>
      </c>
      <c r="R25" s="54">
        <f t="shared" si="6"/>
        <v>4.982235681856744</v>
      </c>
      <c r="S25" s="54">
        <f t="shared" si="7"/>
        <v>12.926047991937931</v>
      </c>
      <c r="T25" s="54">
        <f t="shared" si="8"/>
        <v>2.2160408450776643</v>
      </c>
      <c r="U25" s="54">
        <f t="shared" si="9"/>
        <v>0.34963057416538557</v>
      </c>
      <c r="V25" s="54">
        <f t="shared" si="10"/>
        <v>2.7507699585070777</v>
      </c>
      <c r="W25" s="54">
        <f t="shared" si="11"/>
        <v>-0.8843596875947988</v>
      </c>
      <c r="X25" s="54">
        <f t="shared" si="12"/>
        <v>-7.943812310081186</v>
      </c>
      <c r="Y25" s="54">
        <f t="shared" si="13"/>
        <v>-5.7277714650035225</v>
      </c>
    </row>
    <row r="26" spans="1:25" ht="12">
      <c r="A26" s="31" t="s">
        <v>307</v>
      </c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8"/>
      <c r="S26" s="28"/>
      <c r="T26" s="28"/>
      <c r="U26" s="28"/>
      <c r="V26" s="28"/>
      <c r="W26" s="28"/>
      <c r="X26" s="28"/>
      <c r="Y26" s="28"/>
    </row>
    <row r="27" spans="1:25" ht="12">
      <c r="A27" s="26"/>
      <c r="B27" s="27"/>
      <c r="C27" s="26"/>
      <c r="D27" s="26"/>
      <c r="E27" s="26"/>
      <c r="F27" s="26"/>
      <c r="G27" s="26"/>
      <c r="H27" s="26"/>
      <c r="I27" s="26"/>
      <c r="K27" s="26"/>
      <c r="L27" s="26"/>
      <c r="M27" s="26"/>
      <c r="N27" s="26"/>
      <c r="O27" s="26"/>
      <c r="P27" s="26"/>
      <c r="Q27" s="26"/>
      <c r="R27" s="28"/>
      <c r="S27" s="28"/>
      <c r="T27" s="28"/>
      <c r="U27" s="28"/>
      <c r="V27" s="28"/>
      <c r="W27" s="28"/>
      <c r="X27" s="28"/>
      <c r="Y27" s="28"/>
    </row>
    <row r="28" spans="1:25" ht="12">
      <c r="A28" s="26"/>
      <c r="B28" s="27"/>
      <c r="C28" s="26"/>
      <c r="D28" s="26"/>
      <c r="E28" s="26"/>
      <c r="F28" s="26"/>
      <c r="G28" s="26"/>
      <c r="H28" s="26"/>
      <c r="I28" s="26"/>
      <c r="K28" s="26"/>
      <c r="L28" s="26"/>
      <c r="M28" s="26"/>
      <c r="O28" s="26"/>
      <c r="P28" s="26"/>
      <c r="Q28" s="26"/>
      <c r="R28" s="28"/>
      <c r="S28" s="28"/>
      <c r="T28" s="28"/>
      <c r="U28" s="28"/>
      <c r="V28" s="28"/>
      <c r="W28" s="28"/>
      <c r="X28" s="28"/>
      <c r="Y28" s="28"/>
    </row>
    <row r="29" spans="1:25" ht="12">
      <c r="A29" s="26"/>
      <c r="B29" s="27"/>
      <c r="C29" s="26"/>
      <c r="D29" s="26"/>
      <c r="E29" s="26"/>
      <c r="F29" s="26"/>
      <c r="G29" s="26"/>
      <c r="H29" s="26"/>
      <c r="I29" s="26"/>
      <c r="K29" s="26"/>
      <c r="L29" s="26"/>
      <c r="M29" s="26"/>
      <c r="O29" s="26"/>
      <c r="P29" s="26"/>
      <c r="Q29" s="26"/>
      <c r="R29" s="28"/>
      <c r="S29" s="28"/>
      <c r="T29" s="28"/>
      <c r="U29" s="28"/>
      <c r="V29" s="28"/>
      <c r="W29" s="28"/>
      <c r="X29" s="28"/>
      <c r="Y29" s="28"/>
    </row>
    <row r="30" spans="1:25" ht="12">
      <c r="A30" s="26"/>
      <c r="B30" s="27"/>
      <c r="C30" s="26"/>
      <c r="D30" s="26"/>
      <c r="E30" s="26"/>
      <c r="F30" s="26"/>
      <c r="G30" s="26"/>
      <c r="H30" s="26"/>
      <c r="I30" s="26"/>
      <c r="K30" s="26"/>
      <c r="L30" s="26"/>
      <c r="M30" s="26"/>
      <c r="O30" s="26"/>
      <c r="P30" s="26"/>
      <c r="Q30" s="26"/>
      <c r="R30" s="28"/>
      <c r="S30" s="28"/>
      <c r="T30" s="28"/>
      <c r="U30" s="28"/>
      <c r="V30" s="28"/>
      <c r="W30" s="28"/>
      <c r="X30" s="28"/>
      <c r="Y30" s="28"/>
    </row>
    <row r="31" spans="1:25" ht="12">
      <c r="A31" s="26"/>
      <c r="B31" s="27"/>
      <c r="C31" s="26"/>
      <c r="D31" s="26"/>
      <c r="E31" s="26"/>
      <c r="F31" s="26"/>
      <c r="G31" s="26"/>
      <c r="H31" s="26"/>
      <c r="I31" s="26"/>
      <c r="K31" s="26"/>
      <c r="L31" s="26"/>
      <c r="M31" s="26"/>
      <c r="O31" s="26"/>
      <c r="P31" s="26"/>
      <c r="Q31" s="26"/>
      <c r="R31" s="28"/>
      <c r="S31" s="28"/>
      <c r="T31" s="28"/>
      <c r="U31" s="28"/>
      <c r="V31" s="28"/>
      <c r="W31" s="28"/>
      <c r="X31" s="28"/>
      <c r="Y31" s="28"/>
    </row>
    <row r="32" spans="1:25" ht="12">
      <c r="A32" s="26"/>
      <c r="B32" s="27"/>
      <c r="C32" s="26"/>
      <c r="D32" s="26"/>
      <c r="E32" s="26"/>
      <c r="F32" s="26"/>
      <c r="G32" s="26"/>
      <c r="H32" s="26"/>
      <c r="I32" s="26"/>
      <c r="K32" s="26"/>
      <c r="L32" s="26"/>
      <c r="M32" s="26"/>
      <c r="O32" s="26"/>
      <c r="P32" s="26"/>
      <c r="Q32" s="26"/>
      <c r="R32" s="28"/>
      <c r="S32" s="28"/>
      <c r="T32" s="28"/>
      <c r="U32" s="28"/>
      <c r="V32" s="28"/>
      <c r="W32" s="28"/>
      <c r="X32" s="28"/>
      <c r="Y32" s="28"/>
    </row>
    <row r="33" spans="1:25" ht="12">
      <c r="A33" s="26"/>
      <c r="B33" s="32"/>
      <c r="C33" s="26"/>
      <c r="D33" s="26"/>
      <c r="E33" s="26"/>
      <c r="F33" s="26"/>
      <c r="G33" s="26"/>
      <c r="H33" s="26"/>
      <c r="I33" s="26"/>
      <c r="K33" s="26"/>
      <c r="L33" s="26"/>
      <c r="M33" s="26"/>
      <c r="O33" s="26"/>
      <c r="P33" s="26"/>
      <c r="Q33" s="26"/>
      <c r="R33" s="28"/>
      <c r="S33" s="28"/>
      <c r="T33" s="28"/>
      <c r="U33" s="28"/>
      <c r="V33" s="28"/>
      <c r="W33" s="28"/>
      <c r="X33" s="28"/>
      <c r="Y33" s="28"/>
    </row>
    <row r="34" spans="1:25" ht="12">
      <c r="A34" s="26"/>
      <c r="B34" s="32"/>
      <c r="C34" s="26"/>
      <c r="D34" s="26"/>
      <c r="E34" s="26"/>
      <c r="F34" s="26"/>
      <c r="G34" s="26"/>
      <c r="H34" s="26"/>
      <c r="I34" s="26"/>
      <c r="K34" s="26"/>
      <c r="L34" s="26"/>
      <c r="M34" s="26"/>
      <c r="O34" s="26"/>
      <c r="P34" s="26"/>
      <c r="Q34" s="26"/>
      <c r="R34" s="28"/>
      <c r="S34" s="28"/>
      <c r="T34" s="28"/>
      <c r="U34" s="28"/>
      <c r="V34" s="28"/>
      <c r="W34" s="28"/>
      <c r="X34" s="28"/>
      <c r="Y34" s="28"/>
    </row>
    <row r="35" spans="1:25" ht="12">
      <c r="A35" s="26"/>
      <c r="B35" s="27"/>
      <c r="C35" s="26"/>
      <c r="D35" s="26"/>
      <c r="E35" s="26"/>
      <c r="F35" s="26"/>
      <c r="G35" s="26"/>
      <c r="H35" s="26"/>
      <c r="I35" s="26"/>
      <c r="K35" s="26"/>
      <c r="L35" s="26"/>
      <c r="M35" s="26"/>
      <c r="O35" s="26"/>
      <c r="P35" s="26"/>
      <c r="Q35" s="26"/>
      <c r="R35" s="28"/>
      <c r="S35" s="28"/>
      <c r="T35" s="28"/>
      <c r="U35" s="28"/>
      <c r="V35" s="28"/>
      <c r="W35" s="28"/>
      <c r="X35" s="28"/>
      <c r="Y35" s="28"/>
    </row>
    <row r="36" spans="1:25" ht="12">
      <c r="A36" s="26"/>
      <c r="B36" s="27"/>
      <c r="C36" s="26"/>
      <c r="D36" s="26"/>
      <c r="E36" s="26"/>
      <c r="F36" s="26"/>
      <c r="G36" s="26"/>
      <c r="H36" s="26"/>
      <c r="I36" s="26"/>
      <c r="K36" s="26"/>
      <c r="L36" s="26"/>
      <c r="M36" s="26"/>
      <c r="O36" s="26"/>
      <c r="P36" s="26"/>
      <c r="Q36" s="26"/>
      <c r="R36" s="28"/>
      <c r="S36" s="28"/>
      <c r="T36" s="28"/>
      <c r="U36" s="28"/>
      <c r="V36" s="28"/>
      <c r="W36" s="28"/>
      <c r="X36" s="28"/>
      <c r="Y36" s="28"/>
    </row>
    <row r="37" spans="1:25" ht="12">
      <c r="A37" s="26"/>
      <c r="B37" s="27"/>
      <c r="C37" s="26"/>
      <c r="D37" s="26"/>
      <c r="E37" s="26"/>
      <c r="F37" s="26"/>
      <c r="G37" s="26"/>
      <c r="H37" s="26"/>
      <c r="I37" s="26"/>
      <c r="K37" s="26"/>
      <c r="L37" s="26"/>
      <c r="M37" s="26"/>
      <c r="O37" s="26"/>
      <c r="P37" s="26"/>
      <c r="Q37" s="26"/>
      <c r="R37" s="28"/>
      <c r="S37" s="28"/>
      <c r="T37" s="28"/>
      <c r="U37" s="28"/>
      <c r="V37" s="28"/>
      <c r="W37" s="28"/>
      <c r="X37" s="28"/>
      <c r="Y37" s="28"/>
    </row>
    <row r="38" spans="1:25" ht="12">
      <c r="A38" s="26"/>
      <c r="B38" s="27"/>
      <c r="C38" s="26"/>
      <c r="D38" s="26"/>
      <c r="E38" s="26"/>
      <c r="F38" s="26"/>
      <c r="G38" s="26"/>
      <c r="H38" s="26"/>
      <c r="I38" s="26"/>
      <c r="K38" s="26"/>
      <c r="L38" s="26"/>
      <c r="M38" s="26"/>
      <c r="O38" s="26"/>
      <c r="P38" s="26"/>
      <c r="Q38" s="26"/>
      <c r="R38" s="28"/>
      <c r="S38" s="28"/>
      <c r="T38" s="28"/>
      <c r="U38" s="28"/>
      <c r="V38" s="28"/>
      <c r="W38" s="28"/>
      <c r="X38" s="28"/>
      <c r="Y38" s="28"/>
    </row>
    <row r="39" spans="1:25" ht="12">
      <c r="A39" s="26"/>
      <c r="B39" s="27"/>
      <c r="C39" s="26"/>
      <c r="D39" s="26"/>
      <c r="E39" s="26"/>
      <c r="F39" s="26"/>
      <c r="G39" s="26"/>
      <c r="H39" s="26"/>
      <c r="I39" s="26"/>
      <c r="K39" s="26"/>
      <c r="L39" s="26"/>
      <c r="M39" s="26"/>
      <c r="O39" s="26"/>
      <c r="P39" s="26"/>
      <c r="Q39" s="26"/>
      <c r="R39" s="28"/>
      <c r="S39" s="28"/>
      <c r="T39" s="28"/>
      <c r="U39" s="28"/>
      <c r="V39" s="28"/>
      <c r="W39" s="28"/>
      <c r="X39" s="28"/>
      <c r="Y39" s="28"/>
    </row>
    <row r="40" spans="1:25" ht="12">
      <c r="A40" s="26"/>
      <c r="B40" s="27"/>
      <c r="C40" s="26"/>
      <c r="D40" s="26"/>
      <c r="E40" s="26"/>
      <c r="F40" s="26"/>
      <c r="G40" s="26"/>
      <c r="H40" s="26"/>
      <c r="I40" s="26"/>
      <c r="K40" s="26"/>
      <c r="L40" s="26"/>
      <c r="M40" s="26"/>
      <c r="O40" s="26"/>
      <c r="P40" s="26"/>
      <c r="Q40" s="26"/>
      <c r="R40" s="28"/>
      <c r="S40" s="28"/>
      <c r="T40" s="28"/>
      <c r="U40" s="28"/>
      <c r="V40" s="28"/>
      <c r="W40" s="28"/>
      <c r="X40" s="28"/>
      <c r="Y40" s="28"/>
    </row>
    <row r="41" spans="1:25" ht="12">
      <c r="A41" s="26"/>
      <c r="B41" s="27"/>
      <c r="C41" s="26"/>
      <c r="D41" s="26"/>
      <c r="E41" s="26"/>
      <c r="F41" s="26"/>
      <c r="G41" s="26"/>
      <c r="H41" s="26"/>
      <c r="I41" s="26"/>
      <c r="K41" s="26"/>
      <c r="L41" s="26"/>
      <c r="M41" s="26"/>
      <c r="O41" s="26"/>
      <c r="P41" s="26"/>
      <c r="Q41" s="26"/>
      <c r="R41" s="28"/>
      <c r="S41" s="28"/>
      <c r="T41" s="28"/>
      <c r="U41" s="28"/>
      <c r="V41" s="28"/>
      <c r="W41" s="28"/>
      <c r="X41" s="28"/>
      <c r="Y41" s="28"/>
    </row>
    <row r="42" spans="1:25" ht="12">
      <c r="A42" s="26"/>
      <c r="B42" s="27"/>
      <c r="C42" s="26"/>
      <c r="D42" s="26"/>
      <c r="E42" s="26"/>
      <c r="F42" s="26"/>
      <c r="G42" s="26"/>
      <c r="H42" s="26"/>
      <c r="I42" s="26"/>
      <c r="K42" s="26"/>
      <c r="L42" s="26"/>
      <c r="M42" s="26"/>
      <c r="O42" s="26"/>
      <c r="P42" s="26"/>
      <c r="Q42" s="26"/>
      <c r="R42" s="28"/>
      <c r="S42" s="28"/>
      <c r="T42" s="28"/>
      <c r="U42" s="28"/>
      <c r="V42" s="28"/>
      <c r="W42" s="28"/>
      <c r="X42" s="28"/>
      <c r="Y42" s="28"/>
    </row>
    <row r="43" spans="1:25" ht="12">
      <c r="A43" s="26"/>
      <c r="B43" s="27"/>
      <c r="C43" s="26"/>
      <c r="D43" s="26"/>
      <c r="E43" s="26"/>
      <c r="F43" s="26"/>
      <c r="G43" s="26"/>
      <c r="H43" s="26"/>
      <c r="I43" s="26"/>
      <c r="K43" s="26"/>
      <c r="L43" s="26"/>
      <c r="M43" s="26"/>
      <c r="O43" s="26"/>
      <c r="P43" s="26"/>
      <c r="Q43" s="26"/>
      <c r="R43" s="28"/>
      <c r="S43" s="28"/>
      <c r="T43" s="28"/>
      <c r="U43" s="28"/>
      <c r="V43" s="28"/>
      <c r="W43" s="28"/>
      <c r="X43" s="28"/>
      <c r="Y43" s="28"/>
    </row>
    <row r="44" spans="1:25" ht="12">
      <c r="A44" s="26"/>
      <c r="B44" s="27"/>
      <c r="C44" s="26"/>
      <c r="D44" s="26"/>
      <c r="E44" s="26"/>
      <c r="F44" s="26"/>
      <c r="G44" s="26"/>
      <c r="H44" s="26"/>
      <c r="I44" s="26"/>
      <c r="K44" s="26"/>
      <c r="L44" s="26"/>
      <c r="M44" s="26"/>
      <c r="O44" s="26"/>
      <c r="P44" s="26"/>
      <c r="Q44" s="26"/>
      <c r="R44" s="28"/>
      <c r="S44" s="28"/>
      <c r="T44" s="28"/>
      <c r="U44" s="28"/>
      <c r="V44" s="28"/>
      <c r="W44" s="28"/>
      <c r="X44" s="28"/>
      <c r="Y44" s="28"/>
    </row>
    <row r="45" spans="1:25" ht="12">
      <c r="A45" s="26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O45" s="26"/>
      <c r="P45" s="26"/>
      <c r="Q45" s="26"/>
      <c r="R45" s="28"/>
      <c r="S45" s="28"/>
      <c r="T45" s="28"/>
      <c r="U45" s="28"/>
      <c r="V45" s="28"/>
      <c r="W45" s="28"/>
      <c r="X45" s="28"/>
      <c r="Y45" s="28"/>
    </row>
    <row r="46" spans="1:25" ht="12">
      <c r="A46" s="26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8"/>
      <c r="S46" s="28"/>
      <c r="T46" s="28"/>
      <c r="U46" s="28"/>
      <c r="V46" s="28"/>
      <c r="W46" s="28"/>
      <c r="X46" s="28"/>
      <c r="Y46" s="28"/>
    </row>
    <row r="47" spans="1:25" ht="12">
      <c r="A47" s="26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8"/>
      <c r="S47" s="28"/>
      <c r="T47" s="28"/>
      <c r="U47" s="28"/>
      <c r="V47" s="28"/>
      <c r="W47" s="28"/>
      <c r="X47" s="28"/>
      <c r="Y47" s="28"/>
    </row>
    <row r="48" spans="1:25" ht="12">
      <c r="A48" s="26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8"/>
      <c r="S48" s="28"/>
      <c r="T48" s="28"/>
      <c r="U48" s="28"/>
      <c r="V48" s="28"/>
      <c r="W48" s="28"/>
      <c r="X48" s="28"/>
      <c r="Y48" s="28"/>
    </row>
    <row r="49" spans="1:25" ht="12">
      <c r="A49" s="26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8"/>
      <c r="S49" s="28"/>
      <c r="T49" s="28"/>
      <c r="U49" s="28"/>
      <c r="V49" s="28"/>
      <c r="W49" s="28"/>
      <c r="X49" s="28"/>
      <c r="Y49" s="28"/>
    </row>
    <row r="50" spans="1:25" ht="12">
      <c r="A50" s="26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8"/>
      <c r="S50" s="28"/>
      <c r="T50" s="28"/>
      <c r="U50" s="28"/>
      <c r="V50" s="28"/>
      <c r="W50" s="28"/>
      <c r="X50" s="28"/>
      <c r="Y50" s="28"/>
    </row>
    <row r="51" spans="1:25" ht="12">
      <c r="A51" s="26"/>
      <c r="B51" s="3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8"/>
      <c r="S51" s="28"/>
      <c r="T51" s="28"/>
      <c r="U51" s="28"/>
      <c r="V51" s="28"/>
      <c r="W51" s="28"/>
      <c r="X51" s="28"/>
      <c r="Y51" s="28"/>
    </row>
    <row r="52" spans="1:25" ht="12">
      <c r="A52" s="26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8"/>
      <c r="S52" s="28"/>
      <c r="T52" s="28"/>
      <c r="U52" s="28"/>
      <c r="V52" s="28"/>
      <c r="W52" s="28"/>
      <c r="X52" s="28"/>
      <c r="Y52" s="28"/>
    </row>
    <row r="53" spans="1:25" ht="12">
      <c r="A53" s="26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8"/>
      <c r="S53" s="28"/>
      <c r="T53" s="28"/>
      <c r="U53" s="28"/>
      <c r="V53" s="28"/>
      <c r="W53" s="28"/>
      <c r="X53" s="28"/>
      <c r="Y53" s="28"/>
    </row>
    <row r="54" spans="1:25" ht="12">
      <c r="A54" s="26"/>
      <c r="B54" s="2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8"/>
      <c r="S54" s="28"/>
      <c r="T54" s="28"/>
      <c r="U54" s="28"/>
      <c r="V54" s="28"/>
      <c r="W54" s="28"/>
      <c r="X54" s="28"/>
      <c r="Y54" s="28"/>
    </row>
    <row r="55" spans="1:25" ht="12">
      <c r="A55" s="26"/>
      <c r="B55" s="2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8"/>
      <c r="S55" s="28"/>
      <c r="T55" s="28"/>
      <c r="U55" s="28"/>
      <c r="V55" s="28"/>
      <c r="W55" s="28"/>
      <c r="X55" s="28"/>
      <c r="Y55" s="28"/>
    </row>
    <row r="56" spans="1:25" ht="12">
      <c r="A56" s="26"/>
      <c r="B56" s="27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8"/>
      <c r="S56" s="28"/>
      <c r="T56" s="28"/>
      <c r="U56" s="28"/>
      <c r="V56" s="28"/>
      <c r="W56" s="28"/>
      <c r="X56" s="28"/>
      <c r="Y56" s="28"/>
    </row>
    <row r="57" spans="1:25" ht="12">
      <c r="A57" s="26"/>
      <c r="B57" s="2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8"/>
      <c r="S57" s="28"/>
      <c r="T57" s="28"/>
      <c r="U57" s="28"/>
      <c r="V57" s="28"/>
      <c r="W57" s="28"/>
      <c r="X57" s="28"/>
      <c r="Y57" s="28"/>
    </row>
    <row r="58" spans="1:25" ht="12">
      <c r="A58" s="26"/>
      <c r="B58" s="27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8"/>
      <c r="S58" s="28"/>
      <c r="T58" s="28"/>
      <c r="U58" s="28"/>
      <c r="V58" s="28"/>
      <c r="W58" s="28"/>
      <c r="X58" s="28"/>
      <c r="Y58" s="28"/>
    </row>
    <row r="59" spans="1:25" ht="12">
      <c r="A59" s="26"/>
      <c r="B59" s="2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8"/>
      <c r="S59" s="28"/>
      <c r="T59" s="28"/>
      <c r="U59" s="28"/>
      <c r="V59" s="28"/>
      <c r="W59" s="28"/>
      <c r="X59" s="28"/>
      <c r="Y59" s="28"/>
    </row>
    <row r="60" spans="1:25" s="2" customFormat="1" ht="12">
      <c r="A60" s="29"/>
      <c r="B60" s="3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34"/>
      <c r="S60" s="34"/>
      <c r="T60" s="34"/>
      <c r="U60" s="34"/>
      <c r="V60" s="34"/>
      <c r="W60" s="34"/>
      <c r="X60" s="34"/>
      <c r="Y60" s="34"/>
    </row>
    <row r="61" spans="1:25" ht="12">
      <c r="A61" s="26"/>
      <c r="B61" s="2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8"/>
      <c r="S61" s="28"/>
      <c r="T61" s="28"/>
      <c r="U61" s="28"/>
      <c r="V61" s="28"/>
      <c r="W61" s="28"/>
      <c r="X61" s="28"/>
      <c r="Y61" s="28"/>
    </row>
    <row r="62" spans="1:25" ht="12">
      <c r="A62" s="26"/>
      <c r="B62" s="2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8"/>
      <c r="S62" s="28"/>
      <c r="T62" s="28"/>
      <c r="U62" s="28"/>
      <c r="V62" s="28"/>
      <c r="W62" s="28"/>
      <c r="X62" s="28"/>
      <c r="Y62" s="28"/>
    </row>
    <row r="63" spans="1:25" ht="12">
      <c r="A63" s="26"/>
      <c r="B63" s="2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8"/>
      <c r="S63" s="28"/>
      <c r="T63" s="28"/>
      <c r="U63" s="28"/>
      <c r="V63" s="28"/>
      <c r="W63" s="28"/>
      <c r="X63" s="28"/>
      <c r="Y63" s="28"/>
    </row>
    <row r="64" spans="1:25" ht="12">
      <c r="A64" s="26"/>
      <c r="B64" s="2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8"/>
      <c r="S64" s="28"/>
      <c r="T64" s="28"/>
      <c r="U64" s="28"/>
      <c r="V64" s="28"/>
      <c r="W64" s="28"/>
      <c r="X64" s="28"/>
      <c r="Y64" s="28"/>
    </row>
    <row r="65" spans="1:25" ht="12">
      <c r="A65" s="26"/>
      <c r="B65" s="2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8"/>
      <c r="S65" s="28"/>
      <c r="T65" s="28"/>
      <c r="U65" s="28"/>
      <c r="V65" s="28"/>
      <c r="W65" s="28"/>
      <c r="X65" s="28"/>
      <c r="Y65" s="28"/>
    </row>
    <row r="66" spans="1:25" ht="12">
      <c r="A66" s="26"/>
      <c r="B66" s="2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8"/>
      <c r="S66" s="28"/>
      <c r="T66" s="28"/>
      <c r="U66" s="28"/>
      <c r="V66" s="28"/>
      <c r="W66" s="28"/>
      <c r="X66" s="28"/>
      <c r="Y66" s="28"/>
    </row>
    <row r="67" spans="1:25" ht="12">
      <c r="A67" s="26"/>
      <c r="B67" s="2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8"/>
      <c r="S67" s="28"/>
      <c r="T67" s="28"/>
      <c r="U67" s="28"/>
      <c r="V67" s="28"/>
      <c r="W67" s="28"/>
      <c r="X67" s="28"/>
      <c r="Y67" s="28"/>
    </row>
    <row r="68" spans="1:25" ht="12">
      <c r="A68" s="26"/>
      <c r="B68" s="2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8"/>
      <c r="S68" s="28"/>
      <c r="T68" s="28"/>
      <c r="U68" s="28"/>
      <c r="V68" s="28"/>
      <c r="W68" s="28"/>
      <c r="X68" s="28"/>
      <c r="Y68" s="28"/>
    </row>
    <row r="69" spans="1:25" ht="12">
      <c r="A69" s="26"/>
      <c r="B69" s="2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8"/>
      <c r="S69" s="28"/>
      <c r="T69" s="28"/>
      <c r="U69" s="28"/>
      <c r="V69" s="28"/>
      <c r="W69" s="28"/>
      <c r="X69" s="28"/>
      <c r="Y69" s="28"/>
    </row>
    <row r="70" spans="1:25" ht="12">
      <c r="A70" s="26"/>
      <c r="B70" s="2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8"/>
      <c r="S70" s="28"/>
      <c r="T70" s="28"/>
      <c r="U70" s="28"/>
      <c r="V70" s="28"/>
      <c r="W70" s="28"/>
      <c r="X70" s="28"/>
      <c r="Y70" s="28"/>
    </row>
    <row r="71" spans="1:25" ht="12">
      <c r="A71" s="26"/>
      <c r="B71" s="2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8"/>
      <c r="S71" s="28"/>
      <c r="T71" s="28"/>
      <c r="U71" s="28"/>
      <c r="V71" s="28"/>
      <c r="W71" s="28"/>
      <c r="X71" s="28"/>
      <c r="Y71" s="28"/>
    </row>
    <row r="72" spans="1:25" ht="12">
      <c r="A72" s="26"/>
      <c r="B72" s="2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8"/>
      <c r="S72" s="28"/>
      <c r="T72" s="28"/>
      <c r="U72" s="28"/>
      <c r="V72" s="28"/>
      <c r="W72" s="28"/>
      <c r="X72" s="28"/>
      <c r="Y72" s="28"/>
    </row>
    <row r="73" spans="1:25" ht="12">
      <c r="A73" s="26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8"/>
      <c r="S73" s="28"/>
      <c r="T73" s="28"/>
      <c r="U73" s="28"/>
      <c r="V73" s="28"/>
      <c r="W73" s="28"/>
      <c r="X73" s="28"/>
      <c r="Y73" s="28"/>
    </row>
    <row r="74" spans="1:25" ht="12">
      <c r="A74" s="26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8"/>
      <c r="S74" s="28"/>
      <c r="T74" s="28"/>
      <c r="U74" s="28"/>
      <c r="V74" s="28"/>
      <c r="W74" s="28"/>
      <c r="X74" s="28"/>
      <c r="Y74" s="28"/>
    </row>
    <row r="75" spans="1:25" ht="12">
      <c r="A75" s="26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8"/>
      <c r="S75" s="28"/>
      <c r="T75" s="28"/>
      <c r="U75" s="28"/>
      <c r="V75" s="28"/>
      <c r="W75" s="28"/>
      <c r="X75" s="28"/>
      <c r="Y75" s="28"/>
    </row>
    <row r="76" spans="1:25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8"/>
      <c r="S76" s="28"/>
      <c r="T76" s="28"/>
      <c r="U76" s="28"/>
      <c r="V76" s="28"/>
      <c r="W76" s="28"/>
      <c r="X76" s="28"/>
      <c r="Y76" s="28"/>
    </row>
    <row r="77" spans="1:25" ht="12">
      <c r="A77" s="26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8"/>
      <c r="S77" s="28"/>
      <c r="T77" s="28"/>
      <c r="U77" s="28"/>
      <c r="V77" s="28"/>
      <c r="W77" s="28"/>
      <c r="X77" s="28"/>
      <c r="Y77" s="28"/>
    </row>
    <row r="78" spans="1:25" ht="12">
      <c r="A78" s="26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8"/>
      <c r="S78" s="28"/>
      <c r="T78" s="28"/>
      <c r="U78" s="28"/>
      <c r="V78" s="28"/>
      <c r="W78" s="28"/>
      <c r="X78" s="28"/>
      <c r="Y78" s="28"/>
    </row>
    <row r="79" spans="1:25" ht="12">
      <c r="A79" s="26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8"/>
      <c r="S79" s="28"/>
      <c r="T79" s="28"/>
      <c r="U79" s="28"/>
      <c r="V79" s="28"/>
      <c r="W79" s="28"/>
      <c r="X79" s="28"/>
      <c r="Y79" s="28"/>
    </row>
    <row r="80" spans="1:25" ht="12">
      <c r="A80" s="26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8"/>
      <c r="S80" s="28"/>
      <c r="T80" s="28"/>
      <c r="U80" s="28"/>
      <c r="V80" s="28"/>
      <c r="W80" s="28"/>
      <c r="X80" s="28"/>
      <c r="Y80" s="28"/>
    </row>
    <row r="81" spans="1:25" ht="12">
      <c r="A81" s="26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8"/>
      <c r="S81" s="28"/>
      <c r="T81" s="28"/>
      <c r="U81" s="28"/>
      <c r="V81" s="28"/>
      <c r="W81" s="28"/>
      <c r="X81" s="28"/>
      <c r="Y81" s="28"/>
    </row>
    <row r="82" spans="1:25" ht="12">
      <c r="A82" s="26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8"/>
      <c r="S82" s="28"/>
      <c r="T82" s="28"/>
      <c r="U82" s="28"/>
      <c r="V82" s="28"/>
      <c r="W82" s="28"/>
      <c r="X82" s="28"/>
      <c r="Y82" s="28"/>
    </row>
    <row r="83" spans="1:25" s="2" customFormat="1" ht="12">
      <c r="A83" s="29"/>
      <c r="B83" s="3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4"/>
      <c r="S83" s="34"/>
      <c r="T83" s="34"/>
      <c r="U83" s="34"/>
      <c r="V83" s="34"/>
      <c r="W83" s="34"/>
      <c r="X83" s="34"/>
      <c r="Y83" s="34"/>
    </row>
    <row r="84" spans="1:25" ht="12">
      <c r="A84" s="26"/>
      <c r="B84" s="2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8"/>
      <c r="S84" s="28"/>
      <c r="T84" s="28"/>
      <c r="U84" s="28"/>
      <c r="V84" s="28"/>
      <c r="W84" s="28"/>
      <c r="X84" s="28"/>
      <c r="Y84" s="28"/>
    </row>
    <row r="85" spans="1:25" ht="12">
      <c r="A85" s="26"/>
      <c r="B85" s="27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8"/>
      <c r="S85" s="28"/>
      <c r="T85" s="28"/>
      <c r="U85" s="28"/>
      <c r="V85" s="28"/>
      <c r="W85" s="28"/>
      <c r="X85" s="28"/>
      <c r="Y85" s="28"/>
    </row>
    <row r="86" spans="1:25" ht="1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8"/>
      <c r="S86" s="28"/>
      <c r="T86" s="28"/>
      <c r="U86" s="28"/>
      <c r="V86" s="28"/>
      <c r="W86" s="28"/>
      <c r="X86" s="28"/>
      <c r="Y86" s="28"/>
    </row>
    <row r="87" spans="1:25" ht="12">
      <c r="A87" s="26"/>
      <c r="B87" s="27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8"/>
      <c r="S87" s="28"/>
      <c r="T87" s="28"/>
      <c r="U87" s="28"/>
      <c r="V87" s="28"/>
      <c r="W87" s="28"/>
      <c r="X87" s="28"/>
      <c r="Y87" s="28"/>
    </row>
    <row r="88" spans="1:25" ht="1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8"/>
      <c r="S88" s="28"/>
      <c r="T88" s="28"/>
      <c r="U88" s="28"/>
      <c r="V88" s="28"/>
      <c r="W88" s="28"/>
      <c r="X88" s="28"/>
      <c r="Y88" s="28"/>
    </row>
    <row r="89" spans="1:25" ht="12">
      <c r="A89" s="26"/>
      <c r="B89" s="27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8"/>
      <c r="S89" s="28"/>
      <c r="T89" s="28"/>
      <c r="U89" s="28"/>
      <c r="V89" s="28"/>
      <c r="W89" s="28"/>
      <c r="X89" s="28"/>
      <c r="Y89" s="28"/>
    </row>
    <row r="90" spans="1:25" ht="1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8"/>
      <c r="S90" s="28"/>
      <c r="T90" s="28"/>
      <c r="U90" s="28"/>
      <c r="V90" s="28"/>
      <c r="W90" s="28"/>
      <c r="X90" s="28"/>
      <c r="Y90" s="28"/>
    </row>
    <row r="91" spans="1:25" ht="1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8"/>
      <c r="S91" s="28"/>
      <c r="T91" s="28"/>
      <c r="U91" s="28"/>
      <c r="V91" s="28"/>
      <c r="W91" s="28"/>
      <c r="X91" s="28"/>
      <c r="Y91" s="28"/>
    </row>
    <row r="92" spans="1:25" ht="1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8"/>
      <c r="S92" s="28"/>
      <c r="T92" s="28"/>
      <c r="U92" s="28"/>
      <c r="V92" s="28"/>
      <c r="W92" s="28"/>
      <c r="X92" s="28"/>
      <c r="Y92" s="28"/>
    </row>
    <row r="93" spans="1:25" ht="1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8"/>
      <c r="S93" s="28"/>
      <c r="T93" s="28"/>
      <c r="U93" s="28"/>
      <c r="V93" s="28"/>
      <c r="W93" s="28"/>
      <c r="X93" s="28"/>
      <c r="Y93" s="28"/>
    </row>
    <row r="94" spans="1:25" ht="12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8"/>
      <c r="S94" s="28"/>
      <c r="T94" s="28"/>
      <c r="U94" s="28"/>
      <c r="V94" s="28"/>
      <c r="W94" s="28"/>
      <c r="X94" s="28"/>
      <c r="Y94" s="28"/>
    </row>
    <row r="95" spans="1:25" ht="1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8"/>
      <c r="S95" s="28"/>
      <c r="T95" s="28"/>
      <c r="U95" s="28"/>
      <c r="V95" s="28"/>
      <c r="W95" s="28"/>
      <c r="X95" s="28"/>
      <c r="Y95" s="28"/>
    </row>
    <row r="96" spans="1:25" ht="12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8"/>
      <c r="S96" s="28"/>
      <c r="T96" s="28"/>
      <c r="U96" s="28"/>
      <c r="V96" s="28"/>
      <c r="W96" s="28"/>
      <c r="X96" s="28"/>
      <c r="Y96" s="28"/>
    </row>
    <row r="97" spans="1:25" ht="1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8"/>
      <c r="S97" s="28"/>
      <c r="T97" s="28"/>
      <c r="U97" s="28"/>
      <c r="V97" s="28"/>
      <c r="W97" s="28"/>
      <c r="X97" s="28"/>
      <c r="Y97" s="28"/>
    </row>
    <row r="98" spans="1:25" ht="12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8"/>
      <c r="S98" s="28"/>
      <c r="T98" s="28"/>
      <c r="U98" s="28"/>
      <c r="V98" s="28"/>
      <c r="W98" s="28"/>
      <c r="X98" s="28"/>
      <c r="Y98" s="28"/>
    </row>
    <row r="99" spans="1:25" ht="12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8"/>
      <c r="S99" s="28"/>
      <c r="T99" s="28"/>
      <c r="U99" s="28"/>
      <c r="V99" s="28"/>
      <c r="W99" s="28"/>
      <c r="X99" s="28"/>
      <c r="Y99" s="28"/>
    </row>
    <row r="100" spans="1:25" ht="12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8"/>
      <c r="S100" s="28"/>
      <c r="T100" s="28"/>
      <c r="U100" s="28"/>
      <c r="V100" s="28"/>
      <c r="W100" s="28"/>
      <c r="X100" s="28"/>
      <c r="Y100" s="28"/>
    </row>
    <row r="101" spans="1:25" ht="12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8"/>
      <c r="S101" s="28"/>
      <c r="T101" s="28"/>
      <c r="U101" s="28"/>
      <c r="V101" s="28"/>
      <c r="W101" s="28"/>
      <c r="X101" s="28"/>
      <c r="Y101" s="28"/>
    </row>
    <row r="102" spans="1:25" ht="12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8"/>
      <c r="S102" s="28"/>
      <c r="T102" s="28"/>
      <c r="U102" s="28"/>
      <c r="V102" s="28"/>
      <c r="W102" s="28"/>
      <c r="X102" s="28"/>
      <c r="Y102" s="28"/>
    </row>
    <row r="103" spans="1:25" ht="12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8"/>
      <c r="S103" s="28"/>
      <c r="T103" s="28"/>
      <c r="U103" s="28"/>
      <c r="V103" s="28"/>
      <c r="W103" s="28"/>
      <c r="X103" s="28"/>
      <c r="Y103" s="28"/>
    </row>
    <row r="104" spans="1:25" ht="12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8"/>
      <c r="S104" s="28"/>
      <c r="T104" s="28"/>
      <c r="U104" s="28"/>
      <c r="V104" s="28"/>
      <c r="W104" s="28"/>
      <c r="X104" s="28"/>
      <c r="Y104" s="28"/>
    </row>
    <row r="105" spans="1:25" ht="12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8"/>
      <c r="S105" s="28"/>
      <c r="T105" s="28"/>
      <c r="U105" s="28"/>
      <c r="V105" s="28"/>
      <c r="W105" s="28"/>
      <c r="X105" s="28"/>
      <c r="Y105" s="28"/>
    </row>
    <row r="106" spans="1:25" ht="12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8"/>
      <c r="S106" s="28"/>
      <c r="T106" s="28"/>
      <c r="U106" s="28"/>
      <c r="V106" s="28"/>
      <c r="W106" s="28"/>
      <c r="X106" s="28"/>
      <c r="Y106" s="28"/>
    </row>
    <row r="107" spans="1:25" ht="12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8"/>
      <c r="S107" s="28"/>
      <c r="T107" s="28"/>
      <c r="U107" s="28"/>
      <c r="V107" s="28"/>
      <c r="W107" s="28"/>
      <c r="X107" s="28"/>
      <c r="Y107" s="28"/>
    </row>
    <row r="108" spans="1:25" ht="1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8"/>
      <c r="S108" s="28"/>
      <c r="T108" s="28"/>
      <c r="U108" s="28"/>
      <c r="V108" s="28"/>
      <c r="W108" s="28"/>
      <c r="X108" s="28"/>
      <c r="Y108" s="28"/>
    </row>
    <row r="109" spans="1:25" ht="12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8"/>
      <c r="S109" s="28"/>
      <c r="T109" s="28"/>
      <c r="U109" s="28"/>
      <c r="V109" s="28"/>
      <c r="W109" s="28"/>
      <c r="X109" s="28"/>
      <c r="Y109" s="28"/>
    </row>
    <row r="110" spans="1:25" ht="12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8"/>
      <c r="S110" s="28"/>
      <c r="T110" s="28"/>
      <c r="U110" s="28"/>
      <c r="V110" s="28"/>
      <c r="W110" s="28"/>
      <c r="X110" s="28"/>
      <c r="Y110" s="28"/>
    </row>
    <row r="111" spans="1:25" ht="12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8"/>
      <c r="S111" s="28"/>
      <c r="T111" s="28"/>
      <c r="U111" s="28"/>
      <c r="V111" s="28"/>
      <c r="W111" s="28"/>
      <c r="X111" s="28"/>
      <c r="Y111" s="28"/>
    </row>
    <row r="112" spans="1:25" ht="12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8"/>
      <c r="S112" s="28"/>
      <c r="T112" s="28"/>
      <c r="U112" s="28"/>
      <c r="V112" s="28"/>
      <c r="W112" s="28"/>
      <c r="X112" s="28"/>
      <c r="Y112" s="28"/>
    </row>
    <row r="113" spans="1:25" ht="12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8"/>
      <c r="S113" s="28"/>
      <c r="T113" s="28"/>
      <c r="U113" s="28"/>
      <c r="V113" s="28"/>
      <c r="W113" s="28"/>
      <c r="X113" s="28"/>
      <c r="Y113" s="28"/>
    </row>
    <row r="114" spans="1:25" ht="12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8"/>
      <c r="S114" s="28"/>
      <c r="T114" s="28"/>
      <c r="U114" s="28"/>
      <c r="V114" s="28"/>
      <c r="W114" s="28"/>
      <c r="X114" s="28"/>
      <c r="Y114" s="28"/>
    </row>
    <row r="115" spans="1:25" ht="1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8"/>
      <c r="S115" s="28"/>
      <c r="T115" s="28"/>
      <c r="U115" s="28"/>
      <c r="V115" s="28"/>
      <c r="W115" s="28"/>
      <c r="X115" s="28"/>
      <c r="Y115" s="28"/>
    </row>
    <row r="116" spans="1:25" ht="12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8"/>
      <c r="S116" s="28"/>
      <c r="T116" s="28"/>
      <c r="U116" s="28"/>
      <c r="V116" s="28"/>
      <c r="W116" s="28"/>
      <c r="X116" s="28"/>
      <c r="Y116" s="28"/>
    </row>
    <row r="117" spans="1:25" ht="1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8"/>
      <c r="S117" s="28"/>
      <c r="T117" s="28"/>
      <c r="U117" s="28"/>
      <c r="V117" s="28"/>
      <c r="W117" s="28"/>
      <c r="X117" s="28"/>
      <c r="Y117" s="28"/>
    </row>
    <row r="118" spans="1:25" ht="12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8"/>
      <c r="S118" s="28"/>
      <c r="T118" s="28"/>
      <c r="U118" s="28"/>
      <c r="V118" s="28"/>
      <c r="W118" s="28"/>
      <c r="X118" s="28"/>
      <c r="Y118" s="28"/>
    </row>
    <row r="119" spans="1:25" ht="12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8"/>
      <c r="S119" s="28"/>
      <c r="T119" s="28"/>
      <c r="U119" s="28"/>
      <c r="V119" s="28"/>
      <c r="W119" s="28"/>
      <c r="X119" s="28"/>
      <c r="Y119" s="28"/>
    </row>
    <row r="120" spans="1:25" ht="1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8"/>
      <c r="S120" s="28"/>
      <c r="T120" s="28"/>
      <c r="U120" s="28"/>
      <c r="V120" s="28"/>
      <c r="W120" s="28"/>
      <c r="X120" s="28"/>
      <c r="Y120" s="28"/>
    </row>
    <row r="121" spans="1:25" ht="12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8"/>
      <c r="S121" s="28"/>
      <c r="T121" s="28"/>
      <c r="U121" s="28"/>
      <c r="V121" s="28"/>
      <c r="W121" s="28"/>
      <c r="X121" s="28"/>
      <c r="Y121" s="28"/>
    </row>
    <row r="122" spans="1:25" ht="12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8"/>
      <c r="S122" s="28"/>
      <c r="T122" s="28"/>
      <c r="U122" s="28"/>
      <c r="V122" s="28"/>
      <c r="W122" s="28"/>
      <c r="X122" s="28"/>
      <c r="Y122" s="28"/>
    </row>
    <row r="123" spans="1:25" ht="12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8"/>
      <c r="S123" s="28"/>
      <c r="T123" s="28"/>
      <c r="U123" s="28"/>
      <c r="V123" s="28"/>
      <c r="W123" s="28"/>
      <c r="X123" s="28"/>
      <c r="Y123" s="28"/>
    </row>
    <row r="124" spans="1:25" ht="12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8"/>
      <c r="S124" s="28"/>
      <c r="T124" s="28"/>
      <c r="U124" s="28"/>
      <c r="V124" s="28"/>
      <c r="W124" s="28"/>
      <c r="X124" s="28"/>
      <c r="Y124" s="28"/>
    </row>
    <row r="125" spans="1:25" ht="12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8"/>
      <c r="S125" s="28"/>
      <c r="T125" s="28"/>
      <c r="U125" s="28"/>
      <c r="V125" s="28"/>
      <c r="W125" s="28"/>
      <c r="X125" s="28"/>
      <c r="Y125" s="28"/>
    </row>
    <row r="126" spans="1:25" ht="12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8"/>
      <c r="S126" s="28"/>
      <c r="T126" s="28"/>
      <c r="U126" s="28"/>
      <c r="V126" s="28"/>
      <c r="W126" s="28"/>
      <c r="X126" s="28"/>
      <c r="Y126" s="28"/>
    </row>
    <row r="127" spans="1:25" ht="12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8"/>
      <c r="S127" s="28"/>
      <c r="T127" s="28"/>
      <c r="U127" s="28"/>
      <c r="V127" s="28"/>
      <c r="W127" s="28"/>
      <c r="X127" s="28"/>
      <c r="Y127" s="28"/>
    </row>
    <row r="128" spans="1:25" s="2" customFormat="1" ht="12">
      <c r="A128" s="29"/>
      <c r="B128" s="33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34"/>
      <c r="S128" s="34"/>
      <c r="T128" s="34"/>
      <c r="U128" s="34"/>
      <c r="V128" s="34"/>
      <c r="W128" s="34"/>
      <c r="X128" s="34"/>
      <c r="Y128" s="34"/>
    </row>
    <row r="129" spans="1:25" ht="12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8"/>
      <c r="S129" s="28"/>
      <c r="T129" s="28"/>
      <c r="U129" s="28"/>
      <c r="V129" s="28"/>
      <c r="W129" s="28"/>
      <c r="X129" s="28"/>
      <c r="Y129" s="28"/>
    </row>
    <row r="130" spans="1:25" ht="12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8"/>
      <c r="S130" s="28"/>
      <c r="T130" s="28"/>
      <c r="U130" s="28"/>
      <c r="V130" s="28"/>
      <c r="W130" s="28"/>
      <c r="X130" s="28"/>
      <c r="Y130" s="28"/>
    </row>
    <row r="131" spans="1:25" ht="12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8"/>
      <c r="S131" s="28"/>
      <c r="T131" s="28"/>
      <c r="U131" s="28"/>
      <c r="V131" s="28"/>
      <c r="W131" s="28"/>
      <c r="X131" s="28"/>
      <c r="Y131" s="28"/>
    </row>
    <row r="132" spans="1:25" ht="12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8"/>
      <c r="S132" s="28"/>
      <c r="T132" s="28"/>
      <c r="U132" s="28"/>
      <c r="V132" s="28"/>
      <c r="W132" s="28"/>
      <c r="X132" s="28"/>
      <c r="Y132" s="28"/>
    </row>
    <row r="133" spans="1:25" ht="12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8"/>
      <c r="S133" s="28"/>
      <c r="T133" s="28"/>
      <c r="U133" s="28"/>
      <c r="V133" s="28"/>
      <c r="W133" s="28"/>
      <c r="X133" s="28"/>
      <c r="Y133" s="28"/>
    </row>
    <row r="134" spans="1:25" ht="12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8"/>
      <c r="S134" s="28"/>
      <c r="T134" s="28"/>
      <c r="U134" s="28"/>
      <c r="V134" s="28"/>
      <c r="W134" s="28"/>
      <c r="X134" s="28"/>
      <c r="Y134" s="28"/>
    </row>
    <row r="135" spans="1:25" ht="12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8"/>
      <c r="S135" s="28"/>
      <c r="T135" s="28"/>
      <c r="U135" s="28"/>
      <c r="V135" s="28"/>
      <c r="W135" s="28"/>
      <c r="X135" s="28"/>
      <c r="Y135" s="28"/>
    </row>
    <row r="136" spans="1:25" ht="12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8"/>
      <c r="S136" s="28"/>
      <c r="T136" s="28"/>
      <c r="U136" s="28"/>
      <c r="V136" s="28"/>
      <c r="W136" s="28"/>
      <c r="X136" s="28"/>
      <c r="Y136" s="28"/>
    </row>
    <row r="137" spans="1:25" ht="12">
      <c r="A137" s="26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8"/>
      <c r="S137" s="28"/>
      <c r="T137" s="28"/>
      <c r="U137" s="28"/>
      <c r="V137" s="28"/>
      <c r="W137" s="28"/>
      <c r="X137" s="28"/>
      <c r="Y137" s="28"/>
    </row>
    <row r="138" spans="1:25" ht="12">
      <c r="A138" s="26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8"/>
      <c r="S138" s="28"/>
      <c r="T138" s="28"/>
      <c r="U138" s="28"/>
      <c r="V138" s="28"/>
      <c r="W138" s="28"/>
      <c r="X138" s="28"/>
      <c r="Y138" s="28"/>
    </row>
    <row r="139" spans="1:25" ht="12">
      <c r="A139" s="26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8"/>
      <c r="S139" s="28"/>
      <c r="T139" s="28"/>
      <c r="U139" s="28"/>
      <c r="V139" s="28"/>
      <c r="W139" s="28"/>
      <c r="X139" s="28"/>
      <c r="Y139" s="28"/>
    </row>
    <row r="140" spans="1:25" ht="12">
      <c r="A140" s="26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8"/>
      <c r="S140" s="28"/>
      <c r="T140" s="28"/>
      <c r="U140" s="28"/>
      <c r="V140" s="28"/>
      <c r="W140" s="28"/>
      <c r="X140" s="28"/>
      <c r="Y140" s="28"/>
    </row>
    <row r="141" spans="1:25" ht="12">
      <c r="A141" s="26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8"/>
      <c r="S141" s="28"/>
      <c r="T141" s="28"/>
      <c r="U141" s="28"/>
      <c r="V141" s="28"/>
      <c r="W141" s="28"/>
      <c r="X141" s="28"/>
      <c r="Y141" s="28"/>
    </row>
    <row r="142" spans="1:25" ht="12">
      <c r="A142" s="26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8"/>
      <c r="S142" s="28"/>
      <c r="T142" s="28"/>
      <c r="U142" s="28"/>
      <c r="V142" s="28"/>
      <c r="W142" s="28"/>
      <c r="X142" s="28"/>
      <c r="Y142" s="28"/>
    </row>
    <row r="143" spans="1:25" ht="12">
      <c r="A143" s="26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8"/>
      <c r="S143" s="28"/>
      <c r="T143" s="28"/>
      <c r="U143" s="28"/>
      <c r="V143" s="28"/>
      <c r="W143" s="28"/>
      <c r="X143" s="28"/>
      <c r="Y143" s="28"/>
    </row>
    <row r="144" spans="1:25" ht="12">
      <c r="A144" s="26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8"/>
      <c r="S144" s="28"/>
      <c r="T144" s="28"/>
      <c r="U144" s="28"/>
      <c r="V144" s="28"/>
      <c r="W144" s="28"/>
      <c r="X144" s="28"/>
      <c r="Y144" s="28"/>
    </row>
    <row r="145" spans="1:25" ht="12">
      <c r="A145" s="26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8"/>
      <c r="S145" s="28"/>
      <c r="T145" s="28"/>
      <c r="U145" s="28"/>
      <c r="V145" s="28"/>
      <c r="W145" s="28"/>
      <c r="X145" s="28"/>
      <c r="Y145" s="28"/>
    </row>
    <row r="146" spans="1:25" ht="12">
      <c r="A146" s="26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8"/>
      <c r="S146" s="28"/>
      <c r="T146" s="28"/>
      <c r="U146" s="28"/>
      <c r="V146" s="28"/>
      <c r="W146" s="28"/>
      <c r="X146" s="28"/>
      <c r="Y146" s="28"/>
    </row>
    <row r="147" spans="1:25" ht="12">
      <c r="A147" s="26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8"/>
      <c r="S147" s="28"/>
      <c r="T147" s="28"/>
      <c r="U147" s="28"/>
      <c r="V147" s="28"/>
      <c r="W147" s="28"/>
      <c r="X147" s="28"/>
      <c r="Y147" s="28"/>
    </row>
    <row r="148" spans="1:25" ht="12">
      <c r="A148" s="26"/>
      <c r="B148" s="27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8"/>
      <c r="S148" s="28"/>
      <c r="T148" s="28"/>
      <c r="U148" s="28"/>
      <c r="V148" s="28"/>
      <c r="W148" s="28"/>
      <c r="X148" s="28"/>
      <c r="Y148" s="28"/>
    </row>
    <row r="149" spans="1:25" s="2" customFormat="1" ht="12">
      <c r="A149" s="29"/>
      <c r="B149" s="33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34"/>
      <c r="S149" s="34"/>
      <c r="T149" s="34"/>
      <c r="U149" s="34"/>
      <c r="V149" s="34"/>
      <c r="W149" s="34"/>
      <c r="X149" s="34"/>
      <c r="Y149" s="34"/>
    </row>
    <row r="150" spans="1:25" ht="12">
      <c r="A150" s="26"/>
      <c r="B150" s="27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8"/>
      <c r="S150" s="28"/>
      <c r="T150" s="28"/>
      <c r="U150" s="28"/>
      <c r="V150" s="28"/>
      <c r="W150" s="28"/>
      <c r="X150" s="28"/>
      <c r="Y150" s="28"/>
    </row>
    <row r="151" spans="1:25" ht="12">
      <c r="A151" s="26"/>
      <c r="B151" s="27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8"/>
      <c r="S151" s="28"/>
      <c r="T151" s="28"/>
      <c r="U151" s="28"/>
      <c r="V151" s="28"/>
      <c r="W151" s="28"/>
      <c r="X151" s="28"/>
      <c r="Y151" s="28"/>
    </row>
    <row r="152" spans="1:25" ht="12">
      <c r="A152" s="26"/>
      <c r="B152" s="27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8"/>
      <c r="S152" s="28"/>
      <c r="T152" s="28"/>
      <c r="U152" s="28"/>
      <c r="V152" s="28"/>
      <c r="W152" s="28"/>
      <c r="X152" s="28"/>
      <c r="Y152" s="28"/>
    </row>
    <row r="153" spans="1:25" ht="12">
      <c r="A153" s="26"/>
      <c r="B153" s="2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8"/>
      <c r="S153" s="28"/>
      <c r="T153" s="28"/>
      <c r="U153" s="28"/>
      <c r="V153" s="28"/>
      <c r="W153" s="28"/>
      <c r="X153" s="28"/>
      <c r="Y153" s="28"/>
    </row>
    <row r="154" spans="1:25" ht="12">
      <c r="A154" s="26"/>
      <c r="B154" s="27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8"/>
      <c r="S154" s="28"/>
      <c r="T154" s="28"/>
      <c r="U154" s="28"/>
      <c r="V154" s="28"/>
      <c r="W154" s="28"/>
      <c r="X154" s="28"/>
      <c r="Y154" s="28"/>
    </row>
    <row r="155" spans="1:25" ht="12">
      <c r="A155" s="26"/>
      <c r="B155" s="27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8"/>
      <c r="S155" s="28"/>
      <c r="T155" s="28"/>
      <c r="U155" s="28"/>
      <c r="V155" s="28"/>
      <c r="W155" s="28"/>
      <c r="X155" s="28"/>
      <c r="Y155" s="28"/>
    </row>
    <row r="156" spans="1:25" ht="12">
      <c r="A156" s="26"/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8"/>
      <c r="S156" s="28"/>
      <c r="T156" s="28"/>
      <c r="U156" s="28"/>
      <c r="V156" s="28"/>
      <c r="W156" s="28"/>
      <c r="X156" s="28"/>
      <c r="Y156" s="28"/>
    </row>
    <row r="157" spans="1:25" ht="12">
      <c r="A157" s="26"/>
      <c r="B157" s="27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8"/>
      <c r="S157" s="28"/>
      <c r="T157" s="28"/>
      <c r="U157" s="28"/>
      <c r="V157" s="28"/>
      <c r="W157" s="28"/>
      <c r="X157" s="28"/>
      <c r="Y157" s="28"/>
    </row>
    <row r="158" spans="1:25" ht="12">
      <c r="A158" s="26"/>
      <c r="B158" s="27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8"/>
      <c r="S158" s="28"/>
      <c r="T158" s="28"/>
      <c r="U158" s="28"/>
      <c r="V158" s="28"/>
      <c r="W158" s="28"/>
      <c r="X158" s="28"/>
      <c r="Y158" s="28"/>
    </row>
    <row r="159" spans="1:25" ht="12">
      <c r="A159" s="26"/>
      <c r="B159" s="27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8"/>
      <c r="S159" s="28"/>
      <c r="T159" s="28"/>
      <c r="U159" s="28"/>
      <c r="V159" s="28"/>
      <c r="W159" s="28"/>
      <c r="X159" s="28"/>
      <c r="Y159" s="28"/>
    </row>
    <row r="160" spans="1:25" ht="12">
      <c r="A160" s="26"/>
      <c r="B160" s="32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8"/>
      <c r="S160" s="28"/>
      <c r="T160" s="28"/>
      <c r="U160" s="28"/>
      <c r="V160" s="28"/>
      <c r="W160" s="28"/>
      <c r="X160" s="28"/>
      <c r="Y160" s="28"/>
    </row>
    <row r="161" spans="1:25" ht="12">
      <c r="A161" s="26"/>
      <c r="B161" s="27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8"/>
      <c r="S161" s="28"/>
      <c r="T161" s="28"/>
      <c r="U161" s="28"/>
      <c r="V161" s="28"/>
      <c r="W161" s="28"/>
      <c r="X161" s="28"/>
      <c r="Y161" s="28"/>
    </row>
    <row r="162" spans="1:25" ht="12">
      <c r="A162" s="26"/>
      <c r="B162" s="27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8"/>
      <c r="S162" s="28"/>
      <c r="T162" s="28"/>
      <c r="U162" s="28"/>
      <c r="V162" s="28"/>
      <c r="W162" s="28"/>
      <c r="X162" s="28"/>
      <c r="Y162" s="28"/>
    </row>
    <row r="163" spans="1:25" ht="12">
      <c r="A163" s="26"/>
      <c r="B163" s="27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8"/>
      <c r="S163" s="28"/>
      <c r="T163" s="28"/>
      <c r="U163" s="28"/>
      <c r="V163" s="28"/>
      <c r="W163" s="28"/>
      <c r="X163" s="28"/>
      <c r="Y163" s="28"/>
    </row>
    <row r="164" spans="1:25" ht="12">
      <c r="A164" s="26"/>
      <c r="B164" s="27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8"/>
      <c r="S164" s="28"/>
      <c r="T164" s="28"/>
      <c r="U164" s="28"/>
      <c r="V164" s="28"/>
      <c r="W164" s="28"/>
      <c r="X164" s="28"/>
      <c r="Y164" s="28"/>
    </row>
    <row r="165" spans="1:25" ht="12">
      <c r="A165" s="26"/>
      <c r="B165" s="27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8"/>
      <c r="S165" s="28"/>
      <c r="T165" s="28"/>
      <c r="U165" s="28"/>
      <c r="V165" s="28"/>
      <c r="W165" s="28"/>
      <c r="X165" s="28"/>
      <c r="Y165" s="28"/>
    </row>
    <row r="166" spans="1:25" ht="12">
      <c r="A166" s="26"/>
      <c r="B166" s="27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8"/>
      <c r="S166" s="28"/>
      <c r="T166" s="28"/>
      <c r="U166" s="28"/>
      <c r="V166" s="28"/>
      <c r="W166" s="28"/>
      <c r="X166" s="28"/>
      <c r="Y166" s="28"/>
    </row>
    <row r="167" spans="1:25" ht="12">
      <c r="A167" s="26"/>
      <c r="B167" s="27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8"/>
      <c r="S167" s="28"/>
      <c r="T167" s="28"/>
      <c r="U167" s="28"/>
      <c r="V167" s="28"/>
      <c r="W167" s="28"/>
      <c r="X167" s="28"/>
      <c r="Y167" s="28"/>
    </row>
    <row r="168" spans="1:25" ht="12">
      <c r="A168" s="26"/>
      <c r="B168" s="32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8"/>
      <c r="S168" s="28"/>
      <c r="T168" s="28"/>
      <c r="U168" s="28"/>
      <c r="V168" s="28"/>
      <c r="W168" s="28"/>
      <c r="X168" s="28"/>
      <c r="Y168" s="28"/>
    </row>
    <row r="169" spans="1:25" ht="12">
      <c r="A169" s="26"/>
      <c r="B169" s="27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8"/>
      <c r="S169" s="28"/>
      <c r="T169" s="28"/>
      <c r="U169" s="28"/>
      <c r="V169" s="28"/>
      <c r="W169" s="28"/>
      <c r="X169" s="28"/>
      <c r="Y169" s="28"/>
    </row>
    <row r="170" spans="1:25" ht="12">
      <c r="A170" s="26"/>
      <c r="B170" s="27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8"/>
      <c r="S170" s="28"/>
      <c r="T170" s="28"/>
      <c r="U170" s="28"/>
      <c r="V170" s="28"/>
      <c r="W170" s="28"/>
      <c r="X170" s="28"/>
      <c r="Y170" s="28"/>
    </row>
    <row r="171" spans="1:25" ht="12">
      <c r="A171" s="26"/>
      <c r="B171" s="27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8"/>
      <c r="S171" s="28"/>
      <c r="T171" s="28"/>
      <c r="U171" s="28"/>
      <c r="V171" s="28"/>
      <c r="W171" s="28"/>
      <c r="X171" s="28"/>
      <c r="Y171" s="28"/>
    </row>
    <row r="172" spans="1:25" ht="12">
      <c r="A172" s="26"/>
      <c r="B172" s="27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8"/>
      <c r="S172" s="28"/>
      <c r="T172" s="28"/>
      <c r="U172" s="28"/>
      <c r="V172" s="28"/>
      <c r="W172" s="28"/>
      <c r="X172" s="28"/>
      <c r="Y172" s="28"/>
    </row>
    <row r="173" spans="1:25" ht="12">
      <c r="A173" s="26"/>
      <c r="B173" s="27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8"/>
      <c r="S173" s="28"/>
      <c r="T173" s="28"/>
      <c r="U173" s="28"/>
      <c r="V173" s="28"/>
      <c r="W173" s="28"/>
      <c r="X173" s="28"/>
      <c r="Y173" s="28"/>
    </row>
    <row r="174" spans="1:25" ht="12">
      <c r="A174" s="26"/>
      <c r="B174" s="27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8"/>
      <c r="S174" s="28"/>
      <c r="T174" s="28"/>
      <c r="U174" s="28"/>
      <c r="V174" s="28"/>
      <c r="W174" s="28"/>
      <c r="X174" s="28"/>
      <c r="Y174" s="28"/>
    </row>
    <row r="175" spans="1:25" ht="12">
      <c r="A175" s="26"/>
      <c r="B175" s="27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8"/>
      <c r="S175" s="28"/>
      <c r="T175" s="28"/>
      <c r="U175" s="28"/>
      <c r="V175" s="28"/>
      <c r="W175" s="28"/>
      <c r="X175" s="28"/>
      <c r="Y175" s="28"/>
    </row>
    <row r="176" spans="1:25" ht="12">
      <c r="A176" s="26"/>
      <c r="B176" s="27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8"/>
      <c r="S176" s="28"/>
      <c r="T176" s="28"/>
      <c r="U176" s="28"/>
      <c r="V176" s="28"/>
      <c r="W176" s="28"/>
      <c r="X176" s="28"/>
      <c r="Y176" s="28"/>
    </row>
    <row r="177" spans="1:25" ht="12">
      <c r="A177" s="26"/>
      <c r="B177" s="27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8"/>
      <c r="S177" s="28"/>
      <c r="T177" s="28"/>
      <c r="U177" s="28"/>
      <c r="V177" s="28"/>
      <c r="W177" s="28"/>
      <c r="X177" s="28"/>
      <c r="Y177" s="28"/>
    </row>
    <row r="178" spans="1:25" ht="12">
      <c r="A178" s="26"/>
      <c r="B178" s="27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8"/>
      <c r="S178" s="28"/>
      <c r="T178" s="28"/>
      <c r="U178" s="28"/>
      <c r="V178" s="28"/>
      <c r="W178" s="28"/>
      <c r="X178" s="28"/>
      <c r="Y178" s="28"/>
    </row>
    <row r="179" spans="1:25" ht="12">
      <c r="A179" s="26"/>
      <c r="B179" s="27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8"/>
      <c r="S179" s="28"/>
      <c r="T179" s="28"/>
      <c r="U179" s="28"/>
      <c r="V179" s="28"/>
      <c r="W179" s="28"/>
      <c r="X179" s="28"/>
      <c r="Y179" s="28"/>
    </row>
    <row r="180" spans="1:25" ht="12">
      <c r="A180" s="26"/>
      <c r="B180" s="27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8"/>
      <c r="S180" s="28"/>
      <c r="T180" s="28"/>
      <c r="U180" s="28"/>
      <c r="V180" s="28"/>
      <c r="W180" s="28"/>
      <c r="X180" s="28"/>
      <c r="Y180" s="28"/>
    </row>
    <row r="181" spans="1:25" ht="12">
      <c r="A181" s="26"/>
      <c r="B181" s="27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8"/>
      <c r="S181" s="28"/>
      <c r="T181" s="28"/>
      <c r="U181" s="28"/>
      <c r="V181" s="28"/>
      <c r="W181" s="28"/>
      <c r="X181" s="28"/>
      <c r="Y181" s="28"/>
    </row>
    <row r="182" spans="1:25" ht="12">
      <c r="A182" s="26"/>
      <c r="B182" s="27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8"/>
      <c r="S182" s="28"/>
      <c r="T182" s="28"/>
      <c r="U182" s="28"/>
      <c r="V182" s="28"/>
      <c r="W182" s="28"/>
      <c r="X182" s="28"/>
      <c r="Y182" s="28"/>
    </row>
    <row r="183" spans="1:25" ht="12">
      <c r="A183" s="26"/>
      <c r="B183" s="27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8"/>
      <c r="S183" s="28"/>
      <c r="T183" s="28"/>
      <c r="U183" s="28"/>
      <c r="V183" s="28"/>
      <c r="W183" s="28"/>
      <c r="X183" s="28"/>
      <c r="Y183" s="28"/>
    </row>
    <row r="184" spans="1:25" ht="12">
      <c r="A184" s="26"/>
      <c r="B184" s="27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8"/>
      <c r="S184" s="28"/>
      <c r="T184" s="28"/>
      <c r="U184" s="28"/>
      <c r="V184" s="28"/>
      <c r="W184" s="28"/>
      <c r="X184" s="28"/>
      <c r="Y184" s="28"/>
    </row>
    <row r="185" spans="1:25" ht="12">
      <c r="A185" s="26"/>
      <c r="B185" s="27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8"/>
      <c r="S185" s="28"/>
      <c r="T185" s="28"/>
      <c r="U185" s="28"/>
      <c r="V185" s="28"/>
      <c r="W185" s="28"/>
      <c r="X185" s="28"/>
      <c r="Y185" s="28"/>
    </row>
    <row r="186" spans="1:25" ht="12">
      <c r="A186" s="26"/>
      <c r="B186" s="27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8"/>
      <c r="S186" s="28"/>
      <c r="T186" s="28"/>
      <c r="U186" s="28"/>
      <c r="V186" s="28"/>
      <c r="W186" s="28"/>
      <c r="X186" s="28"/>
      <c r="Y186" s="28"/>
    </row>
    <row r="187" spans="1:25" ht="12">
      <c r="A187" s="26"/>
      <c r="B187" s="27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8"/>
      <c r="S187" s="28"/>
      <c r="T187" s="28"/>
      <c r="U187" s="28"/>
      <c r="V187" s="28"/>
      <c r="W187" s="28"/>
      <c r="X187" s="28"/>
      <c r="Y187" s="28"/>
    </row>
    <row r="188" spans="1:25" ht="12">
      <c r="A188" s="26"/>
      <c r="B188" s="27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8"/>
      <c r="S188" s="28"/>
      <c r="T188" s="28"/>
      <c r="U188" s="28"/>
      <c r="V188" s="28"/>
      <c r="W188" s="28"/>
      <c r="X188" s="28"/>
      <c r="Y188" s="28"/>
    </row>
    <row r="189" spans="1:25" s="2" customFormat="1" ht="12">
      <c r="A189" s="29"/>
      <c r="B189" s="33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34"/>
      <c r="S189" s="34"/>
      <c r="T189" s="34"/>
      <c r="U189" s="34"/>
      <c r="V189" s="34"/>
      <c r="W189" s="34"/>
      <c r="X189" s="34"/>
      <c r="Y189" s="34"/>
    </row>
    <row r="190" spans="1:25" ht="12">
      <c r="A190" s="26"/>
      <c r="B190" s="27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8"/>
      <c r="S190" s="28"/>
      <c r="T190" s="28"/>
      <c r="U190" s="28"/>
      <c r="V190" s="28"/>
      <c r="W190" s="28"/>
      <c r="X190" s="28"/>
      <c r="Y190" s="28"/>
    </row>
    <row r="191" spans="1:25" ht="12">
      <c r="A191" s="26"/>
      <c r="B191" s="27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8"/>
      <c r="S191" s="28"/>
      <c r="T191" s="28"/>
      <c r="U191" s="28"/>
      <c r="V191" s="28"/>
      <c r="W191" s="28"/>
      <c r="X191" s="28"/>
      <c r="Y191" s="28"/>
    </row>
    <row r="192" spans="1:25" ht="12">
      <c r="A192" s="26"/>
      <c r="B192" s="27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8"/>
      <c r="S192" s="28"/>
      <c r="T192" s="28"/>
      <c r="U192" s="28"/>
      <c r="V192" s="28"/>
      <c r="W192" s="28"/>
      <c r="X192" s="28"/>
      <c r="Y192" s="28"/>
    </row>
    <row r="193" spans="1:25" ht="12">
      <c r="A193" s="26"/>
      <c r="B193" s="27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8"/>
      <c r="S193" s="28"/>
      <c r="T193" s="28"/>
      <c r="U193" s="28"/>
      <c r="V193" s="28"/>
      <c r="W193" s="28"/>
      <c r="X193" s="28"/>
      <c r="Y193" s="28"/>
    </row>
    <row r="194" spans="1:25" ht="12">
      <c r="A194" s="26"/>
      <c r="B194" s="27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8"/>
      <c r="S194" s="28"/>
      <c r="T194" s="28"/>
      <c r="U194" s="28"/>
      <c r="V194" s="28"/>
      <c r="W194" s="28"/>
      <c r="X194" s="28"/>
      <c r="Y194" s="28"/>
    </row>
    <row r="195" spans="1:25" ht="12">
      <c r="A195" s="26"/>
      <c r="B195" s="27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8"/>
      <c r="S195" s="28"/>
      <c r="T195" s="28"/>
      <c r="U195" s="28"/>
      <c r="V195" s="28"/>
      <c r="W195" s="28"/>
      <c r="X195" s="28"/>
      <c r="Y195" s="28"/>
    </row>
    <row r="196" spans="1:25" ht="12">
      <c r="A196" s="26"/>
      <c r="B196" s="27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8"/>
      <c r="S196" s="28"/>
      <c r="T196" s="28"/>
      <c r="U196" s="28"/>
      <c r="V196" s="28"/>
      <c r="W196" s="28"/>
      <c r="X196" s="28"/>
      <c r="Y196" s="28"/>
    </row>
    <row r="197" spans="1:25" ht="12">
      <c r="A197" s="26"/>
      <c r="B197" s="27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8"/>
      <c r="S197" s="28"/>
      <c r="T197" s="28"/>
      <c r="U197" s="28"/>
      <c r="V197" s="28"/>
      <c r="W197" s="28"/>
      <c r="X197" s="28"/>
      <c r="Y197" s="28"/>
    </row>
    <row r="198" spans="1:25" ht="12">
      <c r="A198" s="26"/>
      <c r="B198" s="27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8"/>
      <c r="S198" s="28"/>
      <c r="T198" s="28"/>
      <c r="U198" s="28"/>
      <c r="V198" s="28"/>
      <c r="W198" s="28"/>
      <c r="X198" s="28"/>
      <c r="Y198" s="28"/>
    </row>
    <row r="199" spans="1:25" ht="12">
      <c r="A199" s="26"/>
      <c r="B199" s="27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8"/>
      <c r="S199" s="28"/>
      <c r="T199" s="28"/>
      <c r="U199" s="28"/>
      <c r="V199" s="28"/>
      <c r="W199" s="28"/>
      <c r="X199" s="28"/>
      <c r="Y199" s="28"/>
    </row>
    <row r="200" spans="1:25" ht="12">
      <c r="A200" s="26"/>
      <c r="B200" s="27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8"/>
      <c r="S200" s="28"/>
      <c r="T200" s="28"/>
      <c r="U200" s="28"/>
      <c r="V200" s="28"/>
      <c r="W200" s="28"/>
      <c r="X200" s="28"/>
      <c r="Y200" s="28"/>
    </row>
    <row r="201" spans="1:25" ht="12">
      <c r="A201" s="26"/>
      <c r="B201" s="27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8"/>
      <c r="S201" s="28"/>
      <c r="T201" s="28"/>
      <c r="U201" s="28"/>
      <c r="V201" s="28"/>
      <c r="W201" s="28"/>
      <c r="X201" s="28"/>
      <c r="Y201" s="28"/>
    </row>
    <row r="202" spans="1:25" ht="12">
      <c r="A202" s="26"/>
      <c r="B202" s="27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8"/>
      <c r="S202" s="28"/>
      <c r="T202" s="28"/>
      <c r="U202" s="28"/>
      <c r="V202" s="28"/>
      <c r="W202" s="28"/>
      <c r="X202" s="28"/>
      <c r="Y202" s="28"/>
    </row>
    <row r="203" spans="1:25" ht="12">
      <c r="A203" s="26"/>
      <c r="B203" s="27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8"/>
      <c r="S203" s="28"/>
      <c r="T203" s="28"/>
      <c r="U203" s="28"/>
      <c r="V203" s="28"/>
      <c r="W203" s="28"/>
      <c r="X203" s="28"/>
      <c r="Y203" s="28"/>
    </row>
    <row r="204" spans="1:25" ht="12">
      <c r="A204" s="26"/>
      <c r="B204" s="27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8"/>
      <c r="S204" s="28"/>
      <c r="T204" s="28"/>
      <c r="U204" s="28"/>
      <c r="V204" s="28"/>
      <c r="W204" s="28"/>
      <c r="X204" s="28"/>
      <c r="Y204" s="28"/>
    </row>
    <row r="205" spans="1:25" ht="12">
      <c r="A205" s="26"/>
      <c r="B205" s="27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8"/>
      <c r="S205" s="28"/>
      <c r="T205" s="28"/>
      <c r="U205" s="28"/>
      <c r="V205" s="28"/>
      <c r="W205" s="28"/>
      <c r="X205" s="28"/>
      <c r="Y205" s="28"/>
    </row>
    <row r="206" spans="1:25" ht="12">
      <c r="A206" s="26"/>
      <c r="B206" s="27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8"/>
      <c r="S206" s="28"/>
      <c r="T206" s="28"/>
      <c r="U206" s="28"/>
      <c r="V206" s="28"/>
      <c r="W206" s="28"/>
      <c r="X206" s="28"/>
      <c r="Y206" s="28"/>
    </row>
    <row r="207" spans="1:25" ht="12">
      <c r="A207" s="26"/>
      <c r="B207" s="27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8"/>
      <c r="S207" s="28"/>
      <c r="T207" s="28"/>
      <c r="U207" s="28"/>
      <c r="V207" s="28"/>
      <c r="W207" s="28"/>
      <c r="X207" s="28"/>
      <c r="Y207" s="28"/>
    </row>
    <row r="208" spans="1:25" ht="12">
      <c r="A208" s="26"/>
      <c r="B208" s="27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8"/>
      <c r="S208" s="28"/>
      <c r="T208" s="28"/>
      <c r="U208" s="28"/>
      <c r="V208" s="28"/>
      <c r="W208" s="28"/>
      <c r="X208" s="28"/>
      <c r="Y208" s="28"/>
    </row>
    <row r="209" spans="1:25" ht="12">
      <c r="A209" s="26"/>
      <c r="B209" s="27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8"/>
      <c r="S209" s="28"/>
      <c r="T209" s="28"/>
      <c r="U209" s="28"/>
      <c r="V209" s="28"/>
      <c r="W209" s="28"/>
      <c r="X209" s="28"/>
      <c r="Y209" s="28"/>
    </row>
    <row r="210" spans="1:25" ht="12">
      <c r="A210" s="26"/>
      <c r="B210" s="27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8"/>
      <c r="S210" s="28"/>
      <c r="T210" s="28"/>
      <c r="U210" s="28"/>
      <c r="V210" s="28"/>
      <c r="W210" s="28"/>
      <c r="X210" s="28"/>
      <c r="Y210" s="28"/>
    </row>
    <row r="211" spans="1:25" ht="12">
      <c r="A211" s="26"/>
      <c r="B211" s="27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8"/>
      <c r="S211" s="28"/>
      <c r="T211" s="28"/>
      <c r="U211" s="28"/>
      <c r="V211" s="28"/>
      <c r="W211" s="28"/>
      <c r="X211" s="28"/>
      <c r="Y211" s="28"/>
    </row>
    <row r="212" spans="1:25" ht="12">
      <c r="A212" s="26"/>
      <c r="B212" s="27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8"/>
      <c r="S212" s="28"/>
      <c r="T212" s="28"/>
      <c r="U212" s="28"/>
      <c r="V212" s="28"/>
      <c r="W212" s="28"/>
      <c r="X212" s="28"/>
      <c r="Y212" s="28"/>
    </row>
    <row r="213" spans="1:25" ht="12">
      <c r="A213" s="26"/>
      <c r="B213" s="27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8"/>
      <c r="S213" s="28"/>
      <c r="T213" s="28"/>
      <c r="U213" s="28"/>
      <c r="V213" s="28"/>
      <c r="W213" s="28"/>
      <c r="X213" s="28"/>
      <c r="Y213" s="28"/>
    </row>
    <row r="214" spans="1:25" ht="12">
      <c r="A214" s="26"/>
      <c r="B214" s="27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8"/>
      <c r="S214" s="28"/>
      <c r="T214" s="28"/>
      <c r="U214" s="28"/>
      <c r="V214" s="28"/>
      <c r="W214" s="28"/>
      <c r="X214" s="28"/>
      <c r="Y214" s="28"/>
    </row>
    <row r="215" spans="1:25" ht="12">
      <c r="A215" s="26"/>
      <c r="B215" s="27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8"/>
      <c r="S215" s="28"/>
      <c r="T215" s="28"/>
      <c r="U215" s="28"/>
      <c r="V215" s="28"/>
      <c r="W215" s="28"/>
      <c r="X215" s="28"/>
      <c r="Y215" s="28"/>
    </row>
    <row r="216" spans="1:25" ht="12">
      <c r="A216" s="26"/>
      <c r="B216" s="27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8"/>
      <c r="S216" s="28"/>
      <c r="T216" s="28"/>
      <c r="U216" s="28"/>
      <c r="V216" s="28"/>
      <c r="W216" s="28"/>
      <c r="X216" s="28"/>
      <c r="Y216" s="28"/>
    </row>
    <row r="217" spans="1:25" ht="12">
      <c r="A217" s="26"/>
      <c r="B217" s="27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8"/>
      <c r="S217" s="28"/>
      <c r="T217" s="28"/>
      <c r="U217" s="28"/>
      <c r="V217" s="28"/>
      <c r="W217" s="28"/>
      <c r="X217" s="28"/>
      <c r="Y217" s="28"/>
    </row>
    <row r="218" spans="1:25" ht="12">
      <c r="A218" s="26"/>
      <c r="B218" s="27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8"/>
      <c r="S218" s="28"/>
      <c r="T218" s="28"/>
      <c r="U218" s="28"/>
      <c r="V218" s="28"/>
      <c r="W218" s="28"/>
      <c r="X218" s="28"/>
      <c r="Y218" s="28"/>
    </row>
    <row r="219" spans="1:25" ht="12">
      <c r="A219" s="26"/>
      <c r="B219" s="32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8"/>
      <c r="S219" s="28"/>
      <c r="T219" s="28"/>
      <c r="U219" s="28"/>
      <c r="V219" s="28"/>
      <c r="W219" s="28"/>
      <c r="X219" s="28"/>
      <c r="Y219" s="28"/>
    </row>
    <row r="220" spans="1:25" ht="12">
      <c r="A220" s="26"/>
      <c r="B220" s="27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8"/>
      <c r="S220" s="28"/>
      <c r="T220" s="28"/>
      <c r="U220" s="28"/>
      <c r="V220" s="28"/>
      <c r="W220" s="28"/>
      <c r="X220" s="28"/>
      <c r="Y220" s="28"/>
    </row>
    <row r="221" spans="1:25" ht="12">
      <c r="A221" s="26"/>
      <c r="B221" s="27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8"/>
      <c r="S221" s="28"/>
      <c r="T221" s="28"/>
      <c r="U221" s="28"/>
      <c r="V221" s="28"/>
      <c r="W221" s="28"/>
      <c r="X221" s="28"/>
      <c r="Y221" s="28"/>
    </row>
    <row r="222" spans="1:25" ht="12">
      <c r="A222" s="26"/>
      <c r="B222" s="27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8"/>
      <c r="S222" s="28"/>
      <c r="T222" s="28"/>
      <c r="U222" s="28"/>
      <c r="V222" s="28"/>
      <c r="W222" s="28"/>
      <c r="X222" s="28"/>
      <c r="Y222" s="28"/>
    </row>
    <row r="223" spans="1:25" ht="12">
      <c r="A223" s="26"/>
      <c r="B223" s="27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8"/>
      <c r="S223" s="28"/>
      <c r="T223" s="28"/>
      <c r="U223" s="28"/>
      <c r="V223" s="28"/>
      <c r="W223" s="28"/>
      <c r="X223" s="28"/>
      <c r="Y223" s="28"/>
    </row>
    <row r="224" spans="1:25" ht="12">
      <c r="A224" s="26"/>
      <c r="B224" s="27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8"/>
      <c r="S224" s="28"/>
      <c r="T224" s="28"/>
      <c r="U224" s="28"/>
      <c r="V224" s="28"/>
      <c r="W224" s="28"/>
      <c r="X224" s="28"/>
      <c r="Y224" s="28"/>
    </row>
    <row r="225" spans="1:25" ht="12">
      <c r="A225" s="26"/>
      <c r="B225" s="27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8"/>
      <c r="S225" s="28"/>
      <c r="T225" s="28"/>
      <c r="U225" s="28"/>
      <c r="V225" s="28"/>
      <c r="W225" s="28"/>
      <c r="X225" s="28"/>
      <c r="Y225" s="28"/>
    </row>
    <row r="226" spans="1:25" ht="12">
      <c r="A226" s="26"/>
      <c r="B226" s="27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8"/>
      <c r="S226" s="28"/>
      <c r="T226" s="28"/>
      <c r="U226" s="28"/>
      <c r="V226" s="28"/>
      <c r="W226" s="28"/>
      <c r="X226" s="28"/>
      <c r="Y226" s="28"/>
    </row>
    <row r="227" spans="1:25" ht="12">
      <c r="A227" s="26"/>
      <c r="B227" s="27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8"/>
      <c r="S227" s="28"/>
      <c r="T227" s="28"/>
      <c r="U227" s="28"/>
      <c r="V227" s="28"/>
      <c r="W227" s="28"/>
      <c r="X227" s="28"/>
      <c r="Y227" s="28"/>
    </row>
    <row r="228" spans="1:25" ht="12">
      <c r="A228" s="26"/>
      <c r="B228" s="27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8"/>
      <c r="S228" s="28"/>
      <c r="T228" s="28"/>
      <c r="U228" s="28"/>
      <c r="V228" s="28"/>
      <c r="W228" s="28"/>
      <c r="X228" s="28"/>
      <c r="Y228" s="28"/>
    </row>
    <row r="229" spans="1:25" s="2" customFormat="1" ht="12">
      <c r="A229" s="29"/>
      <c r="B229" s="33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34"/>
      <c r="S229" s="34"/>
      <c r="T229" s="34"/>
      <c r="U229" s="34"/>
      <c r="V229" s="34"/>
      <c r="W229" s="34"/>
      <c r="X229" s="34"/>
      <c r="Y229" s="34"/>
    </row>
    <row r="230" spans="1:25" ht="12">
      <c r="A230" s="26"/>
      <c r="B230" s="27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8"/>
      <c r="S230" s="28"/>
      <c r="T230" s="28"/>
      <c r="U230" s="28"/>
      <c r="V230" s="28"/>
      <c r="W230" s="28"/>
      <c r="X230" s="28"/>
      <c r="Y230" s="28"/>
    </row>
    <row r="231" spans="1:25" ht="12">
      <c r="A231" s="26"/>
      <c r="B231" s="27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8"/>
      <c r="S231" s="28"/>
      <c r="T231" s="28"/>
      <c r="U231" s="28"/>
      <c r="V231" s="28"/>
      <c r="W231" s="28"/>
      <c r="X231" s="28"/>
      <c r="Y231" s="28"/>
    </row>
    <row r="232" spans="1:25" ht="12">
      <c r="A232" s="26"/>
      <c r="B232" s="27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8"/>
      <c r="S232" s="28"/>
      <c r="T232" s="28"/>
      <c r="U232" s="28"/>
      <c r="V232" s="28"/>
      <c r="W232" s="28"/>
      <c r="X232" s="28"/>
      <c r="Y232" s="28"/>
    </row>
    <row r="233" spans="1:25" ht="12">
      <c r="A233" s="26"/>
      <c r="B233" s="27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8"/>
      <c r="S233" s="28"/>
      <c r="T233" s="28"/>
      <c r="U233" s="28"/>
      <c r="V233" s="28"/>
      <c r="W233" s="28"/>
      <c r="X233" s="28"/>
      <c r="Y233" s="28"/>
    </row>
    <row r="234" spans="1:25" ht="12">
      <c r="A234" s="26"/>
      <c r="B234" s="27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8"/>
      <c r="S234" s="28"/>
      <c r="T234" s="28"/>
      <c r="U234" s="28"/>
      <c r="V234" s="28"/>
      <c r="W234" s="28"/>
      <c r="X234" s="28"/>
      <c r="Y234" s="28"/>
    </row>
    <row r="235" spans="1:25" ht="12">
      <c r="A235" s="26"/>
      <c r="B235" s="27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8"/>
      <c r="S235" s="28"/>
      <c r="T235" s="28"/>
      <c r="U235" s="28"/>
      <c r="V235" s="28"/>
      <c r="W235" s="28"/>
      <c r="X235" s="28"/>
      <c r="Y235" s="28"/>
    </row>
    <row r="236" spans="1:25" ht="12">
      <c r="A236" s="26"/>
      <c r="B236" s="27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8"/>
      <c r="S236" s="28"/>
      <c r="T236" s="28"/>
      <c r="U236" s="28"/>
      <c r="V236" s="28"/>
      <c r="W236" s="28"/>
      <c r="X236" s="28"/>
      <c r="Y236" s="28"/>
    </row>
    <row r="237" spans="1:25" ht="12">
      <c r="A237" s="26"/>
      <c r="B237" s="27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8"/>
      <c r="S237" s="28"/>
      <c r="T237" s="28"/>
      <c r="U237" s="28"/>
      <c r="V237" s="28"/>
      <c r="W237" s="28"/>
      <c r="X237" s="28"/>
      <c r="Y237" s="28"/>
    </row>
    <row r="238" spans="1:25" ht="12">
      <c r="A238" s="26"/>
      <c r="B238" s="27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8"/>
      <c r="S238" s="28"/>
      <c r="T238" s="28"/>
      <c r="U238" s="28"/>
      <c r="V238" s="28"/>
      <c r="W238" s="28"/>
      <c r="X238" s="28"/>
      <c r="Y238" s="28"/>
    </row>
    <row r="239" spans="1:25" ht="12">
      <c r="A239" s="26"/>
      <c r="B239" s="27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8"/>
      <c r="S239" s="28"/>
      <c r="T239" s="28"/>
      <c r="U239" s="28"/>
      <c r="V239" s="28"/>
      <c r="W239" s="28"/>
      <c r="X239" s="28"/>
      <c r="Y239" s="28"/>
    </row>
    <row r="240" spans="1:25" ht="12">
      <c r="A240" s="26"/>
      <c r="B240" s="27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8"/>
      <c r="S240" s="28"/>
      <c r="T240" s="28"/>
      <c r="U240" s="28"/>
      <c r="V240" s="28"/>
      <c r="W240" s="28"/>
      <c r="X240" s="28"/>
      <c r="Y240" s="28"/>
    </row>
    <row r="241" spans="1:25" ht="12">
      <c r="A241" s="26"/>
      <c r="B241" s="27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8"/>
      <c r="S241" s="28"/>
      <c r="T241" s="28"/>
      <c r="U241" s="28"/>
      <c r="V241" s="28"/>
      <c r="W241" s="28"/>
      <c r="X241" s="28"/>
      <c r="Y241" s="28"/>
    </row>
    <row r="242" spans="1:25" ht="12">
      <c r="A242" s="26"/>
      <c r="B242" s="27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8"/>
      <c r="S242" s="28"/>
      <c r="T242" s="28"/>
      <c r="U242" s="28"/>
      <c r="V242" s="28"/>
      <c r="W242" s="28"/>
      <c r="X242" s="28"/>
      <c r="Y242" s="28"/>
    </row>
    <row r="243" spans="1:25" ht="12">
      <c r="A243" s="26"/>
      <c r="B243" s="27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8"/>
      <c r="S243" s="28"/>
      <c r="T243" s="28"/>
      <c r="U243" s="28"/>
      <c r="V243" s="28"/>
      <c r="W243" s="28"/>
      <c r="X243" s="28"/>
      <c r="Y243" s="28"/>
    </row>
    <row r="244" spans="1:25" ht="12">
      <c r="A244" s="26"/>
      <c r="B244" s="27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8"/>
      <c r="S244" s="28"/>
      <c r="T244" s="28"/>
      <c r="U244" s="28"/>
      <c r="V244" s="28"/>
      <c r="W244" s="28"/>
      <c r="X244" s="28"/>
      <c r="Y244" s="28"/>
    </row>
    <row r="245" spans="1:25" ht="12">
      <c r="A245" s="26"/>
      <c r="B245" s="27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8"/>
      <c r="S245" s="28"/>
      <c r="T245" s="28"/>
      <c r="U245" s="28"/>
      <c r="V245" s="28"/>
      <c r="W245" s="28"/>
      <c r="X245" s="28"/>
      <c r="Y245" s="28"/>
    </row>
    <row r="246" spans="1:25" ht="12">
      <c r="A246" s="26"/>
      <c r="B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8"/>
      <c r="S246" s="28"/>
      <c r="T246" s="28"/>
      <c r="U246" s="28"/>
      <c r="V246" s="28"/>
      <c r="W246" s="28"/>
      <c r="X246" s="28"/>
      <c r="Y246" s="28"/>
    </row>
    <row r="247" spans="1:25" ht="12">
      <c r="A247" s="26"/>
      <c r="B247" s="27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8"/>
      <c r="S247" s="28"/>
      <c r="T247" s="28"/>
      <c r="U247" s="28"/>
      <c r="V247" s="28"/>
      <c r="W247" s="28"/>
      <c r="X247" s="28"/>
      <c r="Y247" s="28"/>
    </row>
    <row r="248" spans="1:25" ht="12">
      <c r="A248" s="26"/>
      <c r="B248" s="27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8"/>
      <c r="S248" s="28"/>
      <c r="T248" s="28"/>
      <c r="U248" s="28"/>
      <c r="V248" s="28"/>
      <c r="W248" s="28"/>
      <c r="X248" s="28"/>
      <c r="Y248" s="28"/>
    </row>
    <row r="249" spans="1:25" ht="12">
      <c r="A249" s="26"/>
      <c r="B249" s="27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8"/>
      <c r="S249" s="28"/>
      <c r="T249" s="28"/>
      <c r="U249" s="28"/>
      <c r="V249" s="28"/>
      <c r="W249" s="28"/>
      <c r="X249" s="28"/>
      <c r="Y249" s="28"/>
    </row>
    <row r="250" spans="1:25" ht="12">
      <c r="A250" s="26"/>
      <c r="B250" s="27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8"/>
      <c r="S250" s="28"/>
      <c r="T250" s="28"/>
      <c r="U250" s="28"/>
      <c r="V250" s="28"/>
      <c r="W250" s="28"/>
      <c r="X250" s="28"/>
      <c r="Y250" s="28"/>
    </row>
    <row r="251" spans="1:25" ht="12">
      <c r="A251" s="26"/>
      <c r="B251" s="27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8"/>
      <c r="S251" s="28"/>
      <c r="T251" s="28"/>
      <c r="U251" s="28"/>
      <c r="V251" s="28"/>
      <c r="W251" s="28"/>
      <c r="X251" s="28"/>
      <c r="Y251" s="28"/>
    </row>
    <row r="252" spans="1:25" ht="12">
      <c r="A252" s="26"/>
      <c r="B252" s="27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8"/>
      <c r="S252" s="28"/>
      <c r="T252" s="28"/>
      <c r="U252" s="28"/>
      <c r="V252" s="28"/>
      <c r="W252" s="28"/>
      <c r="X252" s="28"/>
      <c r="Y252" s="28"/>
    </row>
    <row r="253" spans="1:25" ht="12">
      <c r="A253" s="26"/>
      <c r="B253" s="27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8"/>
      <c r="S253" s="28"/>
      <c r="T253" s="28"/>
      <c r="U253" s="28"/>
      <c r="V253" s="28"/>
      <c r="W253" s="28"/>
      <c r="X253" s="28"/>
      <c r="Y253" s="28"/>
    </row>
    <row r="254" spans="1:25" ht="12">
      <c r="A254" s="26"/>
      <c r="B254" s="27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8"/>
      <c r="S254" s="28"/>
      <c r="T254" s="28"/>
      <c r="U254" s="28"/>
      <c r="V254" s="28"/>
      <c r="W254" s="28"/>
      <c r="X254" s="28"/>
      <c r="Y254" s="28"/>
    </row>
    <row r="255" spans="1:25" ht="12">
      <c r="A255" s="26"/>
      <c r="B255" s="27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8"/>
      <c r="S255" s="28"/>
      <c r="T255" s="28"/>
      <c r="U255" s="28"/>
      <c r="V255" s="28"/>
      <c r="W255" s="28"/>
      <c r="X255" s="28"/>
      <c r="Y255" s="28"/>
    </row>
    <row r="256" spans="1:25" ht="12">
      <c r="A256" s="26"/>
      <c r="B256" s="27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8"/>
      <c r="S256" s="28"/>
      <c r="T256" s="28"/>
      <c r="U256" s="28"/>
      <c r="V256" s="28"/>
      <c r="W256" s="28"/>
      <c r="X256" s="28"/>
      <c r="Y256" s="28"/>
    </row>
    <row r="257" spans="1:25" ht="12">
      <c r="A257" s="26"/>
      <c r="B257" s="27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8"/>
      <c r="S257" s="28"/>
      <c r="T257" s="28"/>
      <c r="U257" s="28"/>
      <c r="V257" s="28"/>
      <c r="W257" s="28"/>
      <c r="X257" s="28"/>
      <c r="Y257" s="28"/>
    </row>
    <row r="258" spans="1:25" ht="12">
      <c r="A258" s="26"/>
      <c r="B258" s="27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8"/>
      <c r="S258" s="28"/>
      <c r="T258" s="28"/>
      <c r="U258" s="28"/>
      <c r="V258" s="28"/>
      <c r="W258" s="28"/>
      <c r="X258" s="28"/>
      <c r="Y258" s="28"/>
    </row>
    <row r="259" spans="1:25" ht="12">
      <c r="A259" s="26"/>
      <c r="B259" s="27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8"/>
      <c r="S259" s="28"/>
      <c r="T259" s="28"/>
      <c r="U259" s="28"/>
      <c r="V259" s="28"/>
      <c r="W259" s="28"/>
      <c r="X259" s="28"/>
      <c r="Y259" s="28"/>
    </row>
    <row r="260" spans="1:25" ht="12">
      <c r="A260" s="26"/>
      <c r="B260" s="27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8"/>
      <c r="S260" s="28"/>
      <c r="T260" s="28"/>
      <c r="U260" s="28"/>
      <c r="V260" s="28"/>
      <c r="W260" s="28"/>
      <c r="X260" s="28"/>
      <c r="Y260" s="28"/>
    </row>
    <row r="261" spans="1:25" ht="12">
      <c r="A261" s="26"/>
      <c r="B261" s="27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8"/>
      <c r="S261" s="28"/>
      <c r="T261" s="28"/>
      <c r="U261" s="28"/>
      <c r="V261" s="28"/>
      <c r="W261" s="28"/>
      <c r="X261" s="28"/>
      <c r="Y261" s="28"/>
    </row>
    <row r="262" spans="1:25" ht="12">
      <c r="A262" s="26"/>
      <c r="B262" s="27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8"/>
      <c r="S262" s="28"/>
      <c r="T262" s="28"/>
      <c r="U262" s="28"/>
      <c r="V262" s="28"/>
      <c r="W262" s="28"/>
      <c r="X262" s="28"/>
      <c r="Y262" s="28"/>
    </row>
    <row r="263" spans="1:25" ht="12">
      <c r="A263" s="26"/>
      <c r="B263" s="27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8"/>
      <c r="S263" s="28"/>
      <c r="T263" s="28"/>
      <c r="U263" s="28"/>
      <c r="V263" s="28"/>
      <c r="W263" s="28"/>
      <c r="X263" s="28"/>
      <c r="Y263" s="28"/>
    </row>
    <row r="264" spans="1:25" ht="12">
      <c r="A264" s="26"/>
      <c r="B264" s="27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8"/>
      <c r="S264" s="28"/>
      <c r="T264" s="28"/>
      <c r="U264" s="28"/>
      <c r="V264" s="28"/>
      <c r="W264" s="28"/>
      <c r="X264" s="28"/>
      <c r="Y264" s="28"/>
    </row>
    <row r="265" spans="1:25" ht="12">
      <c r="A265" s="26"/>
      <c r="B265" s="27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8"/>
      <c r="S265" s="28"/>
      <c r="T265" s="28"/>
      <c r="U265" s="28"/>
      <c r="V265" s="28"/>
      <c r="W265" s="28"/>
      <c r="X265" s="28"/>
      <c r="Y265" s="28"/>
    </row>
    <row r="266" spans="1:25" s="2" customFormat="1" ht="12">
      <c r="A266" s="29"/>
      <c r="B266" s="33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34"/>
      <c r="S266" s="34"/>
      <c r="T266" s="34"/>
      <c r="U266" s="34"/>
      <c r="V266" s="34"/>
      <c r="W266" s="34"/>
      <c r="X266" s="34"/>
      <c r="Y266" s="34"/>
    </row>
    <row r="267" spans="1:25" ht="12">
      <c r="A267" s="26"/>
      <c r="B267" s="27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8"/>
      <c r="S267" s="28"/>
      <c r="T267" s="28"/>
      <c r="U267" s="28"/>
      <c r="V267" s="28"/>
      <c r="W267" s="28"/>
      <c r="X267" s="28"/>
      <c r="Y267" s="28"/>
    </row>
    <row r="268" spans="1:25" ht="12">
      <c r="A268" s="26"/>
      <c r="B268" s="27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8"/>
      <c r="S268" s="28"/>
      <c r="T268" s="28"/>
      <c r="U268" s="28"/>
      <c r="V268" s="28"/>
      <c r="W268" s="28"/>
      <c r="X268" s="28"/>
      <c r="Y268" s="28"/>
    </row>
    <row r="269" spans="1:25" ht="12">
      <c r="A269" s="26"/>
      <c r="B269" s="27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8"/>
      <c r="S269" s="28"/>
      <c r="T269" s="28"/>
      <c r="U269" s="28"/>
      <c r="V269" s="28"/>
      <c r="W269" s="28"/>
      <c r="X269" s="28"/>
      <c r="Y269" s="28"/>
    </row>
    <row r="270" spans="1:25" ht="12">
      <c r="A270" s="26"/>
      <c r="B270" s="27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8"/>
      <c r="S270" s="28"/>
      <c r="T270" s="28"/>
      <c r="U270" s="28"/>
      <c r="V270" s="28"/>
      <c r="W270" s="28"/>
      <c r="X270" s="28"/>
      <c r="Y270" s="28"/>
    </row>
    <row r="271" spans="1:25" ht="12">
      <c r="A271" s="26"/>
      <c r="B271" s="27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8"/>
      <c r="S271" s="28"/>
      <c r="T271" s="28"/>
      <c r="U271" s="28"/>
      <c r="V271" s="28"/>
      <c r="W271" s="28"/>
      <c r="X271" s="28"/>
      <c r="Y271" s="28"/>
    </row>
    <row r="272" spans="1:25" ht="12">
      <c r="A272" s="26"/>
      <c r="B272" s="27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8"/>
      <c r="S272" s="28"/>
      <c r="T272" s="28"/>
      <c r="U272" s="28"/>
      <c r="V272" s="28"/>
      <c r="W272" s="28"/>
      <c r="X272" s="28"/>
      <c r="Y272" s="28"/>
    </row>
    <row r="273" spans="1:25" ht="12">
      <c r="A273" s="26"/>
      <c r="B273" s="27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8"/>
      <c r="S273" s="28"/>
      <c r="T273" s="28"/>
      <c r="U273" s="28"/>
      <c r="V273" s="28"/>
      <c r="W273" s="28"/>
      <c r="X273" s="28"/>
      <c r="Y273" s="28"/>
    </row>
    <row r="274" spans="1:25" ht="12">
      <c r="A274" s="26"/>
      <c r="B274" s="27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8"/>
      <c r="S274" s="28"/>
      <c r="T274" s="28"/>
      <c r="U274" s="28"/>
      <c r="V274" s="28"/>
      <c r="W274" s="28"/>
      <c r="X274" s="28"/>
      <c r="Y274" s="28"/>
    </row>
    <row r="275" spans="1:25" ht="12">
      <c r="A275" s="26"/>
      <c r="B275" s="27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8"/>
      <c r="S275" s="28"/>
      <c r="T275" s="28"/>
      <c r="U275" s="28"/>
      <c r="V275" s="28"/>
      <c r="W275" s="28"/>
      <c r="X275" s="28"/>
      <c r="Y275" s="28"/>
    </row>
    <row r="276" spans="1:25" ht="12">
      <c r="A276" s="26"/>
      <c r="B276" s="27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8"/>
      <c r="S276" s="28"/>
      <c r="T276" s="28"/>
      <c r="U276" s="28"/>
      <c r="V276" s="28"/>
      <c r="W276" s="28"/>
      <c r="X276" s="28"/>
      <c r="Y276" s="28"/>
    </row>
    <row r="277" spans="1:25" ht="12">
      <c r="A277" s="26"/>
      <c r="B277" s="27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8"/>
      <c r="S277" s="28"/>
      <c r="T277" s="28"/>
      <c r="U277" s="28"/>
      <c r="V277" s="28"/>
      <c r="W277" s="28"/>
      <c r="X277" s="28"/>
      <c r="Y277" s="28"/>
    </row>
    <row r="278" spans="1:25" ht="12">
      <c r="A278" s="26"/>
      <c r="B278" s="27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8"/>
      <c r="S278" s="28"/>
      <c r="T278" s="28"/>
      <c r="U278" s="28"/>
      <c r="V278" s="28"/>
      <c r="W278" s="28"/>
      <c r="X278" s="28"/>
      <c r="Y278" s="28"/>
    </row>
    <row r="279" spans="1:25" ht="12">
      <c r="A279" s="26"/>
      <c r="B279" s="27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8"/>
      <c r="S279" s="28"/>
      <c r="T279" s="28"/>
      <c r="U279" s="28"/>
      <c r="V279" s="28"/>
      <c r="W279" s="28"/>
      <c r="X279" s="28"/>
      <c r="Y279" s="28"/>
    </row>
    <row r="280" spans="1:25" ht="12">
      <c r="A280" s="26"/>
      <c r="B280" s="27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8"/>
      <c r="S280" s="28"/>
      <c r="T280" s="28"/>
      <c r="U280" s="28"/>
      <c r="V280" s="28"/>
      <c r="W280" s="28"/>
      <c r="X280" s="28"/>
      <c r="Y280" s="28"/>
    </row>
    <row r="281" spans="1:25" ht="12">
      <c r="A281" s="26"/>
      <c r="B281" s="27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8"/>
      <c r="S281" s="28"/>
      <c r="T281" s="28"/>
      <c r="U281" s="28"/>
      <c r="V281" s="28"/>
      <c r="W281" s="28"/>
      <c r="X281" s="28"/>
      <c r="Y281" s="28"/>
    </row>
    <row r="282" spans="1:25" ht="12">
      <c r="A282" s="26"/>
      <c r="B282" s="27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8"/>
      <c r="S282" s="28"/>
      <c r="T282" s="28"/>
      <c r="U282" s="28"/>
      <c r="V282" s="28"/>
      <c r="W282" s="28"/>
      <c r="X282" s="28"/>
      <c r="Y282" s="28"/>
    </row>
    <row r="283" spans="1:25" ht="12">
      <c r="A283" s="26"/>
      <c r="B283" s="27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8"/>
      <c r="S283" s="28"/>
      <c r="T283" s="28"/>
      <c r="U283" s="28"/>
      <c r="V283" s="28"/>
      <c r="W283" s="28"/>
      <c r="X283" s="28"/>
      <c r="Y283" s="28"/>
    </row>
    <row r="284" spans="1:25" ht="12">
      <c r="A284" s="26"/>
      <c r="B284" s="27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8"/>
      <c r="S284" s="28"/>
      <c r="T284" s="28"/>
      <c r="U284" s="28"/>
      <c r="V284" s="28"/>
      <c r="W284" s="28"/>
      <c r="X284" s="28"/>
      <c r="Y284" s="28"/>
    </row>
    <row r="285" spans="1:25" ht="12">
      <c r="A285" s="26"/>
      <c r="B285" s="27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8"/>
      <c r="S285" s="28"/>
      <c r="T285" s="28"/>
      <c r="U285" s="28"/>
      <c r="V285" s="28"/>
      <c r="W285" s="28"/>
      <c r="X285" s="28"/>
      <c r="Y285" s="28"/>
    </row>
    <row r="286" spans="1:25" ht="12">
      <c r="A286" s="26"/>
      <c r="B286" s="27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8"/>
      <c r="S286" s="28"/>
      <c r="T286" s="28"/>
      <c r="U286" s="28"/>
      <c r="V286" s="28"/>
      <c r="W286" s="28"/>
      <c r="X286" s="28"/>
      <c r="Y286" s="28"/>
    </row>
    <row r="287" spans="1:25" ht="12">
      <c r="A287" s="26"/>
      <c r="B287" s="27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8"/>
      <c r="S287" s="28"/>
      <c r="T287" s="28"/>
      <c r="U287" s="28"/>
      <c r="V287" s="28"/>
      <c r="W287" s="28"/>
      <c r="X287" s="28"/>
      <c r="Y287" s="28"/>
    </row>
    <row r="288" spans="1:25" ht="12">
      <c r="A288" s="26"/>
      <c r="B288" s="27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8"/>
      <c r="S288" s="28"/>
      <c r="T288" s="28"/>
      <c r="U288" s="28"/>
      <c r="V288" s="28"/>
      <c r="W288" s="28"/>
      <c r="X288" s="28"/>
      <c r="Y288" s="28"/>
    </row>
    <row r="289" spans="1:25" ht="12">
      <c r="A289" s="26"/>
      <c r="B289" s="2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8"/>
      <c r="S289" s="28"/>
      <c r="T289" s="28"/>
      <c r="U289" s="28"/>
      <c r="V289" s="28"/>
      <c r="W289" s="28"/>
      <c r="X289" s="28"/>
      <c r="Y289" s="28"/>
    </row>
    <row r="290" spans="1:25" ht="12">
      <c r="A290" s="26"/>
      <c r="B290" s="27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8"/>
      <c r="S290" s="28"/>
      <c r="T290" s="28"/>
      <c r="U290" s="28"/>
      <c r="V290" s="28"/>
      <c r="W290" s="28"/>
      <c r="X290" s="28"/>
      <c r="Y290" s="28"/>
    </row>
    <row r="291" spans="1:25" ht="12">
      <c r="A291" s="26"/>
      <c r="B291" s="27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8"/>
      <c r="S291" s="28"/>
      <c r="T291" s="28"/>
      <c r="U291" s="28"/>
      <c r="V291" s="28"/>
      <c r="W291" s="28"/>
      <c r="X291" s="28"/>
      <c r="Y291" s="28"/>
    </row>
    <row r="292" spans="1:25" ht="12">
      <c r="A292" s="26"/>
      <c r="B292" s="27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8"/>
      <c r="S292" s="28"/>
      <c r="T292" s="28"/>
      <c r="U292" s="28"/>
      <c r="V292" s="28"/>
      <c r="W292" s="28"/>
      <c r="X292" s="28"/>
      <c r="Y292" s="28"/>
    </row>
    <row r="293" spans="1:25" ht="12">
      <c r="A293" s="26"/>
      <c r="B293" s="27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8"/>
      <c r="S293" s="28"/>
      <c r="T293" s="28"/>
      <c r="U293" s="28"/>
      <c r="V293" s="28"/>
      <c r="W293" s="28"/>
      <c r="X293" s="28"/>
      <c r="Y293" s="28"/>
    </row>
    <row r="294" spans="1:25" ht="12">
      <c r="A294" s="26"/>
      <c r="B294" s="27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8"/>
      <c r="S294" s="28"/>
      <c r="T294" s="28"/>
      <c r="U294" s="28"/>
      <c r="V294" s="28"/>
      <c r="W294" s="28"/>
      <c r="X294" s="28"/>
      <c r="Y294" s="28"/>
    </row>
    <row r="295" spans="1:25" s="2" customFormat="1" ht="12">
      <c r="A295" s="29"/>
      <c r="B295" s="33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34"/>
      <c r="S295" s="34"/>
      <c r="T295" s="34"/>
      <c r="U295" s="34"/>
      <c r="V295" s="28"/>
      <c r="W295" s="28"/>
      <c r="X295" s="34"/>
      <c r="Y295" s="34"/>
    </row>
    <row r="296" spans="1:25" ht="12">
      <c r="A296" s="26"/>
      <c r="B296" s="27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8"/>
      <c r="S296" s="28"/>
      <c r="T296" s="28"/>
      <c r="U296" s="28"/>
      <c r="V296" s="28"/>
      <c r="W296" s="28"/>
      <c r="X296" s="28"/>
      <c r="Y296" s="28"/>
    </row>
    <row r="297" spans="1:25" ht="12">
      <c r="A297" s="26"/>
      <c r="B297" s="27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8"/>
      <c r="S297" s="28"/>
      <c r="T297" s="28"/>
      <c r="U297" s="28"/>
      <c r="V297" s="28"/>
      <c r="W297" s="28"/>
      <c r="X297" s="28"/>
      <c r="Y297" s="28"/>
    </row>
    <row r="298" spans="1:25" ht="12">
      <c r="A298" s="26"/>
      <c r="B298" s="27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8"/>
      <c r="S298" s="28"/>
      <c r="T298" s="28"/>
      <c r="U298" s="28"/>
      <c r="V298" s="28"/>
      <c r="W298" s="28"/>
      <c r="X298" s="28"/>
      <c r="Y298" s="28"/>
    </row>
    <row r="299" spans="1:25" ht="12">
      <c r="A299" s="26"/>
      <c r="B299" s="27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8"/>
      <c r="S299" s="28"/>
      <c r="T299" s="28"/>
      <c r="U299" s="28"/>
      <c r="V299" s="28"/>
      <c r="W299" s="28"/>
      <c r="X299" s="28"/>
      <c r="Y299" s="28"/>
    </row>
    <row r="300" spans="1:25" ht="12">
      <c r="A300" s="26"/>
      <c r="B300" s="27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8"/>
      <c r="S300" s="28"/>
      <c r="T300" s="28"/>
      <c r="U300" s="28"/>
      <c r="V300" s="28"/>
      <c r="W300" s="28"/>
      <c r="X300" s="28"/>
      <c r="Y300" s="28"/>
    </row>
    <row r="301" spans="1:25" ht="12">
      <c r="A301" s="26"/>
      <c r="B301" s="27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8"/>
      <c r="S301" s="28"/>
      <c r="T301" s="28"/>
      <c r="U301" s="28"/>
      <c r="V301" s="28"/>
      <c r="W301" s="28"/>
      <c r="X301" s="28"/>
      <c r="Y301" s="28"/>
    </row>
    <row r="302" spans="1:25" ht="12">
      <c r="A302" s="26"/>
      <c r="B302" s="27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8"/>
      <c r="S302" s="28"/>
      <c r="T302" s="28"/>
      <c r="U302" s="28"/>
      <c r="V302" s="28"/>
      <c r="W302" s="28"/>
      <c r="X302" s="28"/>
      <c r="Y302" s="28"/>
    </row>
    <row r="303" spans="1:25" s="2" customFormat="1" ht="12">
      <c r="A303" s="1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34"/>
      <c r="S303" s="34"/>
      <c r="T303" s="34"/>
      <c r="U303" s="34"/>
      <c r="V303" s="34"/>
      <c r="W303" s="34"/>
      <c r="X303" s="34"/>
      <c r="Y303" s="34"/>
    </row>
    <row r="304" spans="3:25" ht="12"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6"/>
      <c r="Q304" s="35"/>
      <c r="R304" s="28"/>
      <c r="S304" s="28"/>
      <c r="T304" s="28"/>
      <c r="U304" s="28"/>
      <c r="V304" s="28"/>
      <c r="W304" s="28"/>
      <c r="X304" s="28"/>
      <c r="Y304" s="28"/>
    </row>
    <row r="305" spans="2:25" ht="12">
      <c r="B305" s="2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28"/>
      <c r="S305" s="28"/>
      <c r="T305" s="28"/>
      <c r="U305" s="28"/>
      <c r="V305" s="28"/>
      <c r="W305" s="28"/>
      <c r="X305" s="28"/>
      <c r="Y305" s="28"/>
    </row>
    <row r="306" spans="2:25" ht="12">
      <c r="B306" s="3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28"/>
      <c r="S306" s="28"/>
      <c r="T306" s="28"/>
      <c r="U306" s="28"/>
      <c r="V306" s="28"/>
      <c r="W306" s="28"/>
      <c r="X306" s="28"/>
      <c r="Y306" s="28"/>
    </row>
    <row r="307" spans="2:25" ht="12">
      <c r="B307" s="3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28"/>
      <c r="S307" s="28"/>
      <c r="T307" s="28"/>
      <c r="U307" s="28"/>
      <c r="V307" s="28"/>
      <c r="W307" s="28"/>
      <c r="X307" s="28"/>
      <c r="Y307" s="28"/>
    </row>
    <row r="308" spans="2:25" ht="12">
      <c r="B308" s="3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28"/>
      <c r="S308" s="28"/>
      <c r="T308" s="28"/>
      <c r="U308" s="28"/>
      <c r="V308" s="28"/>
      <c r="W308" s="28"/>
      <c r="X308" s="28"/>
      <c r="Y308" s="28"/>
    </row>
    <row r="309" spans="2:25" ht="12">
      <c r="B309" s="3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28"/>
      <c r="S309" s="28"/>
      <c r="T309" s="28"/>
      <c r="U309" s="28"/>
      <c r="V309" s="28"/>
      <c r="W309" s="28"/>
      <c r="X309" s="28"/>
      <c r="Y309" s="28"/>
    </row>
    <row r="310" spans="2:25" ht="12">
      <c r="B310" s="3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28"/>
      <c r="S310" s="28"/>
      <c r="T310" s="28"/>
      <c r="U310" s="28"/>
      <c r="V310" s="28"/>
      <c r="W310" s="28"/>
      <c r="X310" s="28"/>
      <c r="Y310" s="28"/>
    </row>
    <row r="311" spans="2:25" ht="12">
      <c r="B311" s="3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28"/>
      <c r="S311" s="28"/>
      <c r="T311" s="28"/>
      <c r="U311" s="28"/>
      <c r="V311" s="28"/>
      <c r="W311" s="28"/>
      <c r="X311" s="28"/>
      <c r="Y311" s="28"/>
    </row>
    <row r="312" spans="2:25" ht="12">
      <c r="B312" s="3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28"/>
      <c r="S312" s="28"/>
      <c r="T312" s="28"/>
      <c r="U312" s="28"/>
      <c r="V312" s="28"/>
      <c r="W312" s="28"/>
      <c r="X312" s="28"/>
      <c r="Y312" s="28"/>
    </row>
    <row r="313" spans="2:25" ht="12">
      <c r="B313" s="3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28"/>
      <c r="S313" s="28"/>
      <c r="T313" s="28"/>
      <c r="U313" s="28"/>
      <c r="V313" s="28"/>
      <c r="W313" s="28"/>
      <c r="X313" s="28"/>
      <c r="Y313" s="28"/>
    </row>
    <row r="314" spans="2:25" ht="12">
      <c r="B314" s="3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28"/>
      <c r="S314" s="28"/>
      <c r="T314" s="28"/>
      <c r="U314" s="28"/>
      <c r="V314" s="28"/>
      <c r="W314" s="28"/>
      <c r="X314" s="28"/>
      <c r="Y314" s="28"/>
    </row>
    <row r="315" spans="2:25" ht="12">
      <c r="B315" s="3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28"/>
      <c r="S315" s="28"/>
      <c r="T315" s="28"/>
      <c r="U315" s="28"/>
      <c r="V315" s="28"/>
      <c r="W315" s="28"/>
      <c r="X315" s="28"/>
      <c r="Y315" s="28"/>
    </row>
    <row r="316" spans="1:25" s="2" customFormat="1" ht="12">
      <c r="A316" s="1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34"/>
      <c r="S316" s="34"/>
      <c r="T316" s="34"/>
      <c r="U316" s="34"/>
      <c r="V316" s="34"/>
      <c r="W316" s="34"/>
      <c r="X316" s="34"/>
      <c r="Y316" s="34"/>
    </row>
    <row r="317" spans="20:23" ht="12">
      <c r="T317" s="28"/>
      <c r="U317" s="28"/>
      <c r="V317" s="28"/>
      <c r="W317" s="28"/>
    </row>
    <row r="318" spans="20:23" ht="12">
      <c r="T318" s="28"/>
      <c r="U318" s="28"/>
      <c r="V318" s="28"/>
      <c r="W318" s="28"/>
    </row>
    <row r="319" spans="20:23" ht="12">
      <c r="T319" s="28"/>
      <c r="U319" s="28"/>
      <c r="V319" s="28"/>
      <c r="W319" s="28"/>
    </row>
    <row r="320" spans="20:23" ht="12">
      <c r="T320" s="28"/>
      <c r="U320" s="28"/>
      <c r="V320" s="28"/>
      <c r="W320" s="28"/>
    </row>
    <row r="321" spans="20:23" ht="12">
      <c r="T321" s="28"/>
      <c r="U321" s="28"/>
      <c r="V321" s="28"/>
      <c r="W321" s="28"/>
    </row>
    <row r="322" spans="20:23" ht="12">
      <c r="T322" s="28"/>
      <c r="U322" s="28"/>
      <c r="V322" s="28"/>
      <c r="W322" s="28"/>
    </row>
    <row r="323" spans="20:23" ht="12">
      <c r="T323" s="28"/>
      <c r="U323" s="28"/>
      <c r="V323" s="28"/>
      <c r="W323" s="28"/>
    </row>
    <row r="324" spans="20:23" ht="12">
      <c r="T324" s="28"/>
      <c r="U324" s="28"/>
      <c r="V324" s="28"/>
      <c r="W324" s="28"/>
    </row>
    <row r="325" spans="20:23" ht="12">
      <c r="T325" s="28"/>
      <c r="U325" s="28"/>
      <c r="V325" s="28"/>
      <c r="W325" s="28"/>
    </row>
    <row r="326" spans="20:23" ht="12">
      <c r="T326" s="28"/>
      <c r="U326" s="28"/>
      <c r="V326" s="28"/>
      <c r="W326" s="28"/>
    </row>
    <row r="327" spans="20:23" ht="12">
      <c r="T327" s="28"/>
      <c r="U327" s="28"/>
      <c r="V327" s="28"/>
      <c r="W327" s="28"/>
    </row>
  </sheetData>
  <mergeCells count="9">
    <mergeCell ref="R4:R7"/>
    <mergeCell ref="S4:S7"/>
    <mergeCell ref="T4:W4"/>
    <mergeCell ref="Y4:Y7"/>
    <mergeCell ref="X4:X7"/>
    <mergeCell ref="T5:T7"/>
    <mergeCell ref="U5:U7"/>
    <mergeCell ref="V5:V7"/>
    <mergeCell ref="W5:W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workbookViewId="0" topLeftCell="A1">
      <selection activeCell="A45" sqref="A45"/>
    </sheetView>
  </sheetViews>
  <sheetFormatPr defaultColWidth="9.140625" defaultRowHeight="12.75"/>
  <cols>
    <col min="1" max="1" width="6.140625" style="37" customWidth="1"/>
    <col min="2" max="2" width="24.7109375" style="37" customWidth="1"/>
    <col min="3" max="3" width="10.57421875" style="37" customWidth="1"/>
    <col min="4" max="4" width="28.421875" style="37" customWidth="1"/>
    <col min="5" max="5" width="6.57421875" style="37" customWidth="1"/>
    <col min="6" max="6" width="8.140625" style="37" customWidth="1"/>
    <col min="7" max="7" width="5.57421875" style="37" bestFit="1" customWidth="1"/>
    <col min="8" max="8" width="6.57421875" style="37" bestFit="1" customWidth="1"/>
    <col min="9" max="9" width="6.00390625" style="37" bestFit="1" customWidth="1"/>
    <col min="10" max="10" width="6.421875" style="37" bestFit="1" customWidth="1"/>
    <col min="11" max="11" width="5.57421875" style="37" bestFit="1" customWidth="1"/>
    <col min="12" max="12" width="6.57421875" style="37" bestFit="1" customWidth="1"/>
    <col min="13" max="13" width="8.28125" style="37" bestFit="1" customWidth="1"/>
    <col min="14" max="14" width="6.421875" style="37" bestFit="1" customWidth="1"/>
    <col min="15" max="15" width="7.00390625" style="37" customWidth="1"/>
    <col min="16" max="16" width="8.8515625" style="37" customWidth="1"/>
    <col min="17" max="17" width="9.57421875" style="37" customWidth="1"/>
    <col min="18" max="18" width="7.140625" style="37" customWidth="1"/>
    <col min="19" max="19" width="7.7109375" style="37" customWidth="1"/>
    <col min="20" max="20" width="9.421875" style="37" customWidth="1"/>
    <col min="21" max="21" width="6.57421875" style="37" customWidth="1"/>
    <col min="22" max="22" width="6.7109375" style="37" customWidth="1"/>
    <col min="23" max="23" width="8.00390625" style="37" customWidth="1"/>
    <col min="24" max="24" width="7.57421875" style="37" customWidth="1"/>
    <col min="25" max="25" width="9.28125" style="37" customWidth="1"/>
    <col min="26" max="16384" width="9.140625" style="37" customWidth="1"/>
  </cols>
  <sheetData>
    <row r="1" spans="1:17" s="4" customFormat="1" ht="12">
      <c r="A1" s="1" t="s">
        <v>315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12">
      <c r="A2" s="5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s="7" customFormat="1" ht="12.75" customHeight="1">
      <c r="A3" s="9"/>
      <c r="B3" s="9"/>
      <c r="C3" s="10"/>
      <c r="D3" s="11" t="s">
        <v>0</v>
      </c>
      <c r="E3" s="12"/>
      <c r="F3" s="13"/>
      <c r="G3" s="11" t="s">
        <v>1</v>
      </c>
      <c r="H3" s="12"/>
      <c r="I3" s="12"/>
      <c r="J3" s="12"/>
      <c r="K3" s="12"/>
      <c r="L3" s="12"/>
      <c r="M3" s="12"/>
      <c r="N3" s="12"/>
      <c r="O3" s="14"/>
      <c r="P3" s="10"/>
      <c r="Q3" s="10"/>
      <c r="R3" s="55" t="s">
        <v>2</v>
      </c>
      <c r="S3" s="55" t="s">
        <v>3</v>
      </c>
      <c r="T3" s="58" t="s">
        <v>4</v>
      </c>
      <c r="U3" s="59"/>
      <c r="V3" s="59"/>
      <c r="W3" s="60"/>
      <c r="X3" s="55" t="s">
        <v>6</v>
      </c>
      <c r="Y3" s="55" t="s">
        <v>5</v>
      </c>
    </row>
    <row r="4" spans="1:25" s="7" customFormat="1" ht="11.25" customHeight="1">
      <c r="A4" s="15" t="s">
        <v>280</v>
      </c>
      <c r="B4" s="15" t="s">
        <v>7</v>
      </c>
      <c r="C4" s="16" t="s">
        <v>8</v>
      </c>
      <c r="D4" s="17"/>
      <c r="E4" s="17"/>
      <c r="F4" s="17"/>
      <c r="G4" s="11" t="s">
        <v>9</v>
      </c>
      <c r="H4" s="12"/>
      <c r="I4" s="12"/>
      <c r="J4" s="13"/>
      <c r="K4" s="11" t="s">
        <v>10</v>
      </c>
      <c r="L4" s="12"/>
      <c r="M4" s="12"/>
      <c r="N4" s="13"/>
      <c r="O4" s="18"/>
      <c r="P4" s="16"/>
      <c r="Q4" s="16" t="s">
        <v>8</v>
      </c>
      <c r="R4" s="56"/>
      <c r="S4" s="56"/>
      <c r="T4" s="61" t="s">
        <v>11</v>
      </c>
      <c r="U4" s="61" t="s">
        <v>12</v>
      </c>
      <c r="V4" s="61" t="s">
        <v>13</v>
      </c>
      <c r="W4" s="63" t="s">
        <v>14</v>
      </c>
      <c r="X4" s="56"/>
      <c r="Y4" s="56"/>
    </row>
    <row r="5" spans="1:25" s="7" customFormat="1" ht="11.25" customHeight="1">
      <c r="A5" s="15" t="s">
        <v>281</v>
      </c>
      <c r="B5" s="15" t="s">
        <v>15</v>
      </c>
      <c r="C5" s="16" t="s">
        <v>16</v>
      </c>
      <c r="D5" s="19" t="s">
        <v>17</v>
      </c>
      <c r="E5" s="19" t="s">
        <v>18</v>
      </c>
      <c r="F5" s="19" t="s">
        <v>19</v>
      </c>
      <c r="G5" s="20" t="s">
        <v>20</v>
      </c>
      <c r="H5" s="20" t="s">
        <v>20</v>
      </c>
      <c r="I5" s="20" t="s">
        <v>21</v>
      </c>
      <c r="J5" s="20"/>
      <c r="K5" s="20" t="s">
        <v>22</v>
      </c>
      <c r="L5" s="20" t="s">
        <v>22</v>
      </c>
      <c r="M5" s="20" t="s">
        <v>21</v>
      </c>
      <c r="N5" s="20"/>
      <c r="O5" s="16" t="s">
        <v>19</v>
      </c>
      <c r="P5" s="16" t="s">
        <v>19</v>
      </c>
      <c r="Q5" s="16" t="s">
        <v>16</v>
      </c>
      <c r="R5" s="56"/>
      <c r="S5" s="56"/>
      <c r="T5" s="62"/>
      <c r="U5" s="62"/>
      <c r="V5" s="62"/>
      <c r="W5" s="64"/>
      <c r="X5" s="56"/>
      <c r="Y5" s="56"/>
    </row>
    <row r="6" spans="1:25" s="7" customFormat="1" ht="11.25" customHeight="1">
      <c r="A6" s="21"/>
      <c r="B6" s="21"/>
      <c r="C6" s="22" t="s">
        <v>306</v>
      </c>
      <c r="D6" s="23" t="s">
        <v>23</v>
      </c>
      <c r="E6" s="24"/>
      <c r="F6" s="24"/>
      <c r="G6" s="24" t="s">
        <v>24</v>
      </c>
      <c r="H6" s="24" t="s">
        <v>25</v>
      </c>
      <c r="I6" s="24" t="s">
        <v>26</v>
      </c>
      <c r="J6" s="24" t="s">
        <v>11</v>
      </c>
      <c r="K6" s="24" t="s">
        <v>24</v>
      </c>
      <c r="L6" s="24" t="s">
        <v>25</v>
      </c>
      <c r="M6" s="24" t="s">
        <v>27</v>
      </c>
      <c r="N6" s="24" t="s">
        <v>11</v>
      </c>
      <c r="O6" s="25"/>
      <c r="P6" s="22" t="s">
        <v>28</v>
      </c>
      <c r="Q6" s="22" t="s">
        <v>308</v>
      </c>
      <c r="R6" s="57"/>
      <c r="S6" s="57"/>
      <c r="T6" s="62"/>
      <c r="U6" s="62"/>
      <c r="V6" s="62"/>
      <c r="W6" s="65"/>
      <c r="X6" s="57"/>
      <c r="Y6" s="57"/>
    </row>
    <row r="7" spans="1:25" s="38" customFormat="1" ht="12">
      <c r="A7" s="43">
        <v>50001</v>
      </c>
      <c r="B7" s="38" t="s">
        <v>147</v>
      </c>
      <c r="C7" s="38">
        <v>8437</v>
      </c>
      <c r="D7" s="38">
        <v>83</v>
      </c>
      <c r="E7" s="38">
        <v>84</v>
      </c>
      <c r="F7" s="38">
        <f>(D7-E7)</f>
        <v>-1</v>
      </c>
      <c r="G7" s="38">
        <v>38</v>
      </c>
      <c r="H7" s="38">
        <v>386</v>
      </c>
      <c r="I7" s="38">
        <v>9</v>
      </c>
      <c r="J7" s="38">
        <f aca="true" t="shared" si="0" ref="J7:J43">SUM(G7:I7)</f>
        <v>433</v>
      </c>
      <c r="K7" s="38">
        <v>23</v>
      </c>
      <c r="L7" s="38">
        <v>269</v>
      </c>
      <c r="M7" s="38">
        <v>39</v>
      </c>
      <c r="N7" s="38">
        <f aca="true" t="shared" si="1" ref="N7:N43">SUM(K7:M7)</f>
        <v>331</v>
      </c>
      <c r="O7" s="38">
        <f>(J7-N7)</f>
        <v>102</v>
      </c>
      <c r="P7" s="38">
        <f>(F7+O7)</f>
        <v>101</v>
      </c>
      <c r="Q7" s="38">
        <f>(C7+P7)</f>
        <v>8538</v>
      </c>
      <c r="R7" s="42">
        <f>((D7)/((C7+Q7)/2))*1000</f>
        <v>9.779086892488953</v>
      </c>
      <c r="S7" s="42">
        <f>((E7)/((C7+Q7)/2))*1000</f>
        <v>9.896907216494844</v>
      </c>
      <c r="T7" s="42">
        <f>((O7)/((C7+Q7)/2))*1000</f>
        <v>12.017673048600884</v>
      </c>
      <c r="U7" s="42">
        <f>((H7-L7)/((C7+Q7)/2))*1000</f>
        <v>13.78497790868925</v>
      </c>
      <c r="V7" s="42">
        <f>((G7-K7)/((C7+Q7)/2))*1000</f>
        <v>1.7673048600883652</v>
      </c>
      <c r="W7" s="42">
        <f>((I7-M7)/((C7+Q7)/2))*1000</f>
        <v>-3.5346097201767304</v>
      </c>
      <c r="X7" s="42">
        <f>((F7)/((C7+Q7)/2))*1000</f>
        <v>-0.11782032400589101</v>
      </c>
      <c r="Y7" s="42">
        <f>((P7)/((C7+Q7)/2))*1000</f>
        <v>11.899852724594993</v>
      </c>
    </row>
    <row r="8" spans="1:25" s="38" customFormat="1" ht="12">
      <c r="A8" s="43">
        <v>50002</v>
      </c>
      <c r="B8" s="38" t="s">
        <v>148</v>
      </c>
      <c r="C8" s="38">
        <v>5605</v>
      </c>
      <c r="D8" s="38">
        <v>28</v>
      </c>
      <c r="E8" s="38">
        <v>72</v>
      </c>
      <c r="F8" s="38">
        <f aca="true" t="shared" si="2" ref="F8:F44">(D8-E8)</f>
        <v>-44</v>
      </c>
      <c r="G8" s="38">
        <v>20</v>
      </c>
      <c r="H8" s="38">
        <v>195</v>
      </c>
      <c r="I8" s="38">
        <v>15</v>
      </c>
      <c r="J8" s="38">
        <f t="shared" si="0"/>
        <v>230</v>
      </c>
      <c r="K8" s="38">
        <v>5</v>
      </c>
      <c r="L8" s="38">
        <v>171</v>
      </c>
      <c r="M8" s="38">
        <v>17</v>
      </c>
      <c r="N8" s="38">
        <f t="shared" si="1"/>
        <v>193</v>
      </c>
      <c r="O8" s="38">
        <f aca="true" t="shared" si="3" ref="O8:O44">(J8-N8)</f>
        <v>37</v>
      </c>
      <c r="P8" s="38">
        <f aca="true" t="shared" si="4" ref="P8:P44">(F8+O8)</f>
        <v>-7</v>
      </c>
      <c r="Q8" s="38">
        <f aca="true" t="shared" si="5" ref="Q8:Q43">(C8+P8)</f>
        <v>5598</v>
      </c>
      <c r="R8" s="42">
        <f aca="true" t="shared" si="6" ref="R8:R44">((D8)/((C8+Q8)/2))*1000</f>
        <v>4.998661072926894</v>
      </c>
      <c r="S8" s="42">
        <f aca="true" t="shared" si="7" ref="S8:S44">((E8)/((C8+Q8)/2))*1000</f>
        <v>12.853699901812016</v>
      </c>
      <c r="T8" s="42">
        <f aca="true" t="shared" si="8" ref="T8:T44">((O8)/((C8+Q8)/2))*1000</f>
        <v>6.605373560653397</v>
      </c>
      <c r="U8" s="42">
        <f aca="true" t="shared" si="9" ref="U8:U44">((H8-L8)/((C8+Q8)/2))*1000</f>
        <v>4.284566633937338</v>
      </c>
      <c r="V8" s="42">
        <f aca="true" t="shared" si="10" ref="V8:V44">((G8-K8)/((C8+Q8)/2))*1000</f>
        <v>2.6778541462108363</v>
      </c>
      <c r="W8" s="42">
        <f aca="true" t="shared" si="11" ref="W8:W44">((I8-M8)/((C8+Q8)/2))*1000</f>
        <v>-0.3570472194947782</v>
      </c>
      <c r="X8" s="42">
        <f aca="true" t="shared" si="12" ref="X8:X44">((F8)/((C8+Q8)/2))*1000</f>
        <v>-7.85503882888512</v>
      </c>
      <c r="Y8" s="42">
        <f aca="true" t="shared" si="13" ref="Y8:Y44">((P8)/((C8+Q8)/2))*1000</f>
        <v>-1.2496652682317235</v>
      </c>
    </row>
    <row r="9" spans="1:25" s="38" customFormat="1" ht="12">
      <c r="A9" s="43">
        <v>50003</v>
      </c>
      <c r="B9" s="38" t="s">
        <v>149</v>
      </c>
      <c r="C9" s="38">
        <v>6369</v>
      </c>
      <c r="D9" s="38">
        <v>26</v>
      </c>
      <c r="E9" s="38">
        <v>62</v>
      </c>
      <c r="F9" s="38">
        <f t="shared" si="2"/>
        <v>-36</v>
      </c>
      <c r="G9" s="38">
        <v>21</v>
      </c>
      <c r="H9" s="38">
        <v>235</v>
      </c>
      <c r="I9" s="38">
        <v>1</v>
      </c>
      <c r="J9" s="38">
        <f t="shared" si="0"/>
        <v>257</v>
      </c>
      <c r="K9" s="38">
        <v>7</v>
      </c>
      <c r="L9" s="38">
        <v>236</v>
      </c>
      <c r="M9" s="38">
        <v>25</v>
      </c>
      <c r="N9" s="38">
        <f t="shared" si="1"/>
        <v>268</v>
      </c>
      <c r="O9" s="38">
        <f t="shared" si="3"/>
        <v>-11</v>
      </c>
      <c r="P9" s="38">
        <f t="shared" si="4"/>
        <v>-47</v>
      </c>
      <c r="Q9" s="38">
        <f t="shared" si="5"/>
        <v>6322</v>
      </c>
      <c r="R9" s="42">
        <f t="shared" si="6"/>
        <v>4.097391852493893</v>
      </c>
      <c r="S9" s="42">
        <f t="shared" si="7"/>
        <v>9.770703648254669</v>
      </c>
      <c r="T9" s="42">
        <f t="shared" si="8"/>
        <v>-1.7335119375935704</v>
      </c>
      <c r="U9" s="42">
        <f t="shared" si="9"/>
        <v>-0.15759199432668822</v>
      </c>
      <c r="V9" s="42">
        <f t="shared" si="10"/>
        <v>2.206287920573635</v>
      </c>
      <c r="W9" s="42">
        <f t="shared" si="11"/>
        <v>-3.782207863840517</v>
      </c>
      <c r="X9" s="42">
        <f t="shared" si="12"/>
        <v>-5.6733117957607755</v>
      </c>
      <c r="Y9" s="42">
        <f t="shared" si="13"/>
        <v>-7.406823733354346</v>
      </c>
    </row>
    <row r="10" spans="1:25" s="38" customFormat="1" ht="12">
      <c r="A10" s="43">
        <v>50004</v>
      </c>
      <c r="B10" s="38" t="s">
        <v>150</v>
      </c>
      <c r="C10" s="38">
        <v>12684</v>
      </c>
      <c r="D10" s="38">
        <v>121</v>
      </c>
      <c r="E10" s="38">
        <v>110</v>
      </c>
      <c r="F10" s="38">
        <f t="shared" si="2"/>
        <v>11</v>
      </c>
      <c r="G10" s="38">
        <v>90</v>
      </c>
      <c r="H10" s="38">
        <v>524</v>
      </c>
      <c r="I10" s="38">
        <v>8</v>
      </c>
      <c r="J10" s="38">
        <f t="shared" si="0"/>
        <v>622</v>
      </c>
      <c r="K10" s="38">
        <v>44</v>
      </c>
      <c r="L10" s="38">
        <v>458</v>
      </c>
      <c r="M10" s="38">
        <v>70</v>
      </c>
      <c r="N10" s="38">
        <f t="shared" si="1"/>
        <v>572</v>
      </c>
      <c r="O10" s="38">
        <f t="shared" si="3"/>
        <v>50</v>
      </c>
      <c r="P10" s="38">
        <f t="shared" si="4"/>
        <v>61</v>
      </c>
      <c r="Q10" s="38">
        <f t="shared" si="5"/>
        <v>12745</v>
      </c>
      <c r="R10" s="42">
        <f t="shared" si="6"/>
        <v>9.516693538872941</v>
      </c>
      <c r="S10" s="42">
        <f t="shared" si="7"/>
        <v>8.651539580793582</v>
      </c>
      <c r="T10" s="42">
        <f t="shared" si="8"/>
        <v>3.93251799126981</v>
      </c>
      <c r="U10" s="42">
        <f t="shared" si="9"/>
        <v>5.190923748476149</v>
      </c>
      <c r="V10" s="42">
        <f t="shared" si="10"/>
        <v>3.617916551968225</v>
      </c>
      <c r="W10" s="42">
        <f t="shared" si="11"/>
        <v>-4.876322309174564</v>
      </c>
      <c r="X10" s="42">
        <f t="shared" si="12"/>
        <v>0.8651539580793581</v>
      </c>
      <c r="Y10" s="42">
        <f t="shared" si="13"/>
        <v>4.797671949349168</v>
      </c>
    </row>
    <row r="11" spans="1:25" s="38" customFormat="1" ht="12">
      <c r="A11" s="43">
        <v>50005</v>
      </c>
      <c r="B11" s="38" t="s">
        <v>151</v>
      </c>
      <c r="C11" s="38">
        <v>6414</v>
      </c>
      <c r="D11" s="38">
        <v>41</v>
      </c>
      <c r="E11" s="38">
        <v>61</v>
      </c>
      <c r="F11" s="38">
        <f t="shared" si="2"/>
        <v>-20</v>
      </c>
      <c r="G11" s="38">
        <v>29</v>
      </c>
      <c r="H11" s="38">
        <v>209</v>
      </c>
      <c r="I11" s="38">
        <v>10</v>
      </c>
      <c r="J11" s="38">
        <f t="shared" si="0"/>
        <v>248</v>
      </c>
      <c r="K11" s="38">
        <v>15</v>
      </c>
      <c r="L11" s="38">
        <v>200</v>
      </c>
      <c r="M11" s="38">
        <v>28</v>
      </c>
      <c r="N11" s="38">
        <f t="shared" si="1"/>
        <v>243</v>
      </c>
      <c r="O11" s="38">
        <f t="shared" si="3"/>
        <v>5</v>
      </c>
      <c r="P11" s="38">
        <f t="shared" si="4"/>
        <v>-15</v>
      </c>
      <c r="Q11" s="38">
        <f t="shared" si="5"/>
        <v>6399</v>
      </c>
      <c r="R11" s="42">
        <f t="shared" si="6"/>
        <v>6.399750253648638</v>
      </c>
      <c r="S11" s="42">
        <f t="shared" si="7"/>
        <v>9.521579645672363</v>
      </c>
      <c r="T11" s="42">
        <f t="shared" si="8"/>
        <v>0.7804573480059315</v>
      </c>
      <c r="U11" s="42">
        <f t="shared" si="9"/>
        <v>1.4048232264106766</v>
      </c>
      <c r="V11" s="42">
        <f t="shared" si="10"/>
        <v>2.185280574416608</v>
      </c>
      <c r="W11" s="42">
        <f t="shared" si="11"/>
        <v>-2.809646452821353</v>
      </c>
      <c r="X11" s="42">
        <f t="shared" si="12"/>
        <v>-3.121829392023726</v>
      </c>
      <c r="Y11" s="42">
        <f t="shared" si="13"/>
        <v>-2.3413720440177945</v>
      </c>
    </row>
    <row r="12" spans="1:25" s="38" customFormat="1" ht="12">
      <c r="A12" s="43">
        <v>50006</v>
      </c>
      <c r="B12" s="38" t="s">
        <v>152</v>
      </c>
      <c r="C12" s="38">
        <v>1106</v>
      </c>
      <c r="D12" s="38">
        <v>7</v>
      </c>
      <c r="E12" s="38">
        <v>12</v>
      </c>
      <c r="F12" s="38">
        <f t="shared" si="2"/>
        <v>-5</v>
      </c>
      <c r="G12" s="38">
        <v>2</v>
      </c>
      <c r="H12" s="38">
        <v>26</v>
      </c>
      <c r="I12" s="38">
        <v>2</v>
      </c>
      <c r="J12" s="38">
        <f t="shared" si="0"/>
        <v>30</v>
      </c>
      <c r="K12" s="38">
        <v>3</v>
      </c>
      <c r="L12" s="38">
        <v>55</v>
      </c>
      <c r="M12" s="38">
        <v>0</v>
      </c>
      <c r="N12" s="38">
        <f t="shared" si="1"/>
        <v>58</v>
      </c>
      <c r="O12" s="38">
        <f t="shared" si="3"/>
        <v>-28</v>
      </c>
      <c r="P12" s="38">
        <f t="shared" si="4"/>
        <v>-33</v>
      </c>
      <c r="Q12" s="38">
        <f t="shared" si="5"/>
        <v>1073</v>
      </c>
      <c r="R12" s="42">
        <f t="shared" si="6"/>
        <v>6.424965580541532</v>
      </c>
      <c r="S12" s="42">
        <f t="shared" si="7"/>
        <v>11.01422670949977</v>
      </c>
      <c r="T12" s="42">
        <f t="shared" si="8"/>
        <v>-25.69986232216613</v>
      </c>
      <c r="U12" s="42">
        <f t="shared" si="9"/>
        <v>-26.61771454795778</v>
      </c>
      <c r="V12" s="42">
        <f t="shared" si="10"/>
        <v>-0.9178522257916476</v>
      </c>
      <c r="W12" s="42">
        <f t="shared" si="11"/>
        <v>1.8357044515832952</v>
      </c>
      <c r="X12" s="42">
        <f t="shared" si="12"/>
        <v>-4.589261128958238</v>
      </c>
      <c r="Y12" s="42">
        <f t="shared" si="13"/>
        <v>-30.289123451124368</v>
      </c>
    </row>
    <row r="13" spans="1:25" s="38" customFormat="1" ht="12">
      <c r="A13" s="43">
        <v>50008</v>
      </c>
      <c r="B13" s="38" t="s">
        <v>153</v>
      </c>
      <c r="C13" s="38">
        <v>45506</v>
      </c>
      <c r="D13" s="38">
        <v>300</v>
      </c>
      <c r="E13" s="38">
        <v>458</v>
      </c>
      <c r="F13" s="38">
        <f t="shared" si="2"/>
        <v>-158</v>
      </c>
      <c r="G13" s="38">
        <v>184</v>
      </c>
      <c r="H13" s="38">
        <v>1414</v>
      </c>
      <c r="I13" s="38">
        <v>67</v>
      </c>
      <c r="J13" s="38">
        <f t="shared" si="0"/>
        <v>1665</v>
      </c>
      <c r="K13" s="38">
        <v>100</v>
      </c>
      <c r="L13" s="38">
        <v>1319</v>
      </c>
      <c r="M13" s="38">
        <v>146</v>
      </c>
      <c r="N13" s="38">
        <f t="shared" si="1"/>
        <v>1565</v>
      </c>
      <c r="O13" s="38">
        <f t="shared" si="3"/>
        <v>100</v>
      </c>
      <c r="P13" s="38">
        <f t="shared" si="4"/>
        <v>-58</v>
      </c>
      <c r="Q13" s="38">
        <f t="shared" si="5"/>
        <v>45448</v>
      </c>
      <c r="R13" s="42">
        <f t="shared" si="6"/>
        <v>6.596741209842338</v>
      </c>
      <c r="S13" s="42">
        <f t="shared" si="7"/>
        <v>10.071024913692636</v>
      </c>
      <c r="T13" s="42">
        <f t="shared" si="8"/>
        <v>2.198913736614113</v>
      </c>
      <c r="U13" s="42">
        <f t="shared" si="9"/>
        <v>2.088968049783407</v>
      </c>
      <c r="V13" s="42">
        <f t="shared" si="10"/>
        <v>1.8470875387558547</v>
      </c>
      <c r="W13" s="42">
        <f t="shared" si="11"/>
        <v>-1.737141851925149</v>
      </c>
      <c r="X13" s="42">
        <f t="shared" si="12"/>
        <v>-3.474283703850298</v>
      </c>
      <c r="Y13" s="42">
        <f t="shared" si="13"/>
        <v>-1.2753699672361853</v>
      </c>
    </row>
    <row r="14" spans="1:25" s="38" customFormat="1" ht="12">
      <c r="A14" s="43">
        <v>50009</v>
      </c>
      <c r="B14" s="38" t="s">
        <v>154</v>
      </c>
      <c r="C14" s="38">
        <v>13461</v>
      </c>
      <c r="D14" s="38">
        <v>90</v>
      </c>
      <c r="E14" s="38">
        <v>147</v>
      </c>
      <c r="F14" s="38">
        <f t="shared" si="2"/>
        <v>-57</v>
      </c>
      <c r="G14" s="38">
        <v>73</v>
      </c>
      <c r="H14" s="38">
        <v>547</v>
      </c>
      <c r="I14" s="38">
        <v>40</v>
      </c>
      <c r="J14" s="38">
        <f t="shared" si="0"/>
        <v>660</v>
      </c>
      <c r="K14" s="38">
        <v>22</v>
      </c>
      <c r="L14" s="38">
        <v>465</v>
      </c>
      <c r="M14" s="38">
        <v>113</v>
      </c>
      <c r="N14" s="38">
        <f t="shared" si="1"/>
        <v>600</v>
      </c>
      <c r="O14" s="38">
        <f t="shared" si="3"/>
        <v>60</v>
      </c>
      <c r="P14" s="38">
        <f t="shared" si="4"/>
        <v>3</v>
      </c>
      <c r="Q14" s="38">
        <f t="shared" si="5"/>
        <v>13464</v>
      </c>
      <c r="R14" s="42">
        <f t="shared" si="6"/>
        <v>6.685236768802228</v>
      </c>
      <c r="S14" s="42">
        <f t="shared" si="7"/>
        <v>10.919220055710307</v>
      </c>
      <c r="T14" s="42">
        <f t="shared" si="8"/>
        <v>4.456824512534819</v>
      </c>
      <c r="U14" s="42">
        <f t="shared" si="9"/>
        <v>6.090993500464252</v>
      </c>
      <c r="V14" s="42">
        <f t="shared" si="10"/>
        <v>3.7883008356545957</v>
      </c>
      <c r="W14" s="42">
        <f t="shared" si="11"/>
        <v>-5.42246982358403</v>
      </c>
      <c r="X14" s="42">
        <f t="shared" si="12"/>
        <v>-4.233983286908078</v>
      </c>
      <c r="Y14" s="42">
        <f t="shared" si="13"/>
        <v>0.22284122562674094</v>
      </c>
    </row>
    <row r="15" spans="1:25" s="38" customFormat="1" ht="12">
      <c r="A15" s="43">
        <v>50010</v>
      </c>
      <c r="B15" s="38" t="s">
        <v>155</v>
      </c>
      <c r="C15" s="38">
        <v>1940</v>
      </c>
      <c r="D15" s="38">
        <v>19</v>
      </c>
      <c r="E15" s="38">
        <v>27</v>
      </c>
      <c r="F15" s="38">
        <f t="shared" si="2"/>
        <v>-8</v>
      </c>
      <c r="G15" s="38">
        <v>10</v>
      </c>
      <c r="H15" s="38">
        <v>72</v>
      </c>
      <c r="I15" s="38">
        <v>1</v>
      </c>
      <c r="J15" s="38">
        <f t="shared" si="0"/>
        <v>83</v>
      </c>
      <c r="K15" s="38">
        <v>6</v>
      </c>
      <c r="L15" s="38">
        <v>85</v>
      </c>
      <c r="M15" s="38">
        <v>0</v>
      </c>
      <c r="N15" s="38">
        <f t="shared" si="1"/>
        <v>91</v>
      </c>
      <c r="O15" s="38">
        <f t="shared" si="3"/>
        <v>-8</v>
      </c>
      <c r="P15" s="38">
        <f t="shared" si="4"/>
        <v>-16</v>
      </c>
      <c r="Q15" s="38">
        <f t="shared" si="5"/>
        <v>1924</v>
      </c>
      <c r="R15" s="42">
        <f t="shared" si="6"/>
        <v>9.834368530020704</v>
      </c>
      <c r="S15" s="42">
        <f t="shared" si="7"/>
        <v>13.975155279503106</v>
      </c>
      <c r="T15" s="42">
        <f t="shared" si="8"/>
        <v>-4.140786749482402</v>
      </c>
      <c r="U15" s="42">
        <f t="shared" si="9"/>
        <v>-6.728778467908903</v>
      </c>
      <c r="V15" s="42">
        <f t="shared" si="10"/>
        <v>2.070393374741201</v>
      </c>
      <c r="W15" s="42">
        <f t="shared" si="11"/>
        <v>0.5175983436853002</v>
      </c>
      <c r="X15" s="42">
        <f t="shared" si="12"/>
        <v>-4.140786749482402</v>
      </c>
      <c r="Y15" s="42">
        <f t="shared" si="13"/>
        <v>-8.281573498964804</v>
      </c>
    </row>
    <row r="16" spans="1:25" s="38" customFormat="1" ht="12">
      <c r="A16" s="43">
        <v>50011</v>
      </c>
      <c r="B16" s="38" t="s">
        <v>291</v>
      </c>
      <c r="C16" s="38">
        <v>2157</v>
      </c>
      <c r="D16" s="38">
        <v>17</v>
      </c>
      <c r="E16" s="38">
        <v>31</v>
      </c>
      <c r="F16" s="38">
        <f t="shared" si="2"/>
        <v>-14</v>
      </c>
      <c r="G16" s="38">
        <v>21</v>
      </c>
      <c r="H16" s="38">
        <v>51</v>
      </c>
      <c r="I16" s="38">
        <v>4</v>
      </c>
      <c r="J16" s="38">
        <f t="shared" si="0"/>
        <v>76</v>
      </c>
      <c r="K16" s="38">
        <v>8</v>
      </c>
      <c r="L16" s="38">
        <v>43</v>
      </c>
      <c r="M16" s="38">
        <v>2</v>
      </c>
      <c r="N16" s="38">
        <f t="shared" si="1"/>
        <v>53</v>
      </c>
      <c r="O16" s="38">
        <f t="shared" si="3"/>
        <v>23</v>
      </c>
      <c r="P16" s="38">
        <f t="shared" si="4"/>
        <v>9</v>
      </c>
      <c r="Q16" s="38">
        <f t="shared" si="5"/>
        <v>2166</v>
      </c>
      <c r="R16" s="42">
        <f t="shared" si="6"/>
        <v>7.864908628267407</v>
      </c>
      <c r="S16" s="42">
        <f t="shared" si="7"/>
        <v>14.341892204487625</v>
      </c>
      <c r="T16" s="42">
        <f t="shared" si="8"/>
        <v>10.640758732361785</v>
      </c>
      <c r="U16" s="42">
        <f t="shared" si="9"/>
        <v>3.7011334721258384</v>
      </c>
      <c r="V16" s="42">
        <f t="shared" si="10"/>
        <v>6.014341892204488</v>
      </c>
      <c r="W16" s="42">
        <f t="shared" si="11"/>
        <v>0.9252833680314596</v>
      </c>
      <c r="X16" s="42">
        <f t="shared" si="12"/>
        <v>-6.476983576220218</v>
      </c>
      <c r="Y16" s="42">
        <f t="shared" si="13"/>
        <v>4.163775156141568</v>
      </c>
    </row>
    <row r="17" spans="1:25" s="38" customFormat="1" ht="12">
      <c r="A17" s="43">
        <v>50012</v>
      </c>
      <c r="B17" s="38" t="s">
        <v>156</v>
      </c>
      <c r="C17" s="38">
        <v>1341</v>
      </c>
      <c r="D17" s="38">
        <v>5</v>
      </c>
      <c r="E17" s="38">
        <v>22</v>
      </c>
      <c r="F17" s="38">
        <f t="shared" si="2"/>
        <v>-17</v>
      </c>
      <c r="G17" s="38">
        <v>12</v>
      </c>
      <c r="H17" s="38">
        <v>32</v>
      </c>
      <c r="I17" s="38">
        <v>0</v>
      </c>
      <c r="J17" s="38">
        <f t="shared" si="0"/>
        <v>44</v>
      </c>
      <c r="K17" s="38">
        <v>4</v>
      </c>
      <c r="L17" s="38">
        <v>34</v>
      </c>
      <c r="M17" s="38">
        <v>0</v>
      </c>
      <c r="N17" s="38">
        <f t="shared" si="1"/>
        <v>38</v>
      </c>
      <c r="O17" s="38">
        <f t="shared" si="3"/>
        <v>6</v>
      </c>
      <c r="P17" s="38">
        <f t="shared" si="4"/>
        <v>-11</v>
      </c>
      <c r="Q17" s="38">
        <f t="shared" si="5"/>
        <v>1330</v>
      </c>
      <c r="R17" s="42">
        <f t="shared" si="6"/>
        <v>3.7439161362785476</v>
      </c>
      <c r="S17" s="42">
        <f t="shared" si="7"/>
        <v>16.47323099962561</v>
      </c>
      <c r="T17" s="42">
        <f t="shared" si="8"/>
        <v>4.492699363534257</v>
      </c>
      <c r="U17" s="42">
        <f t="shared" si="9"/>
        <v>-1.4975664545114191</v>
      </c>
      <c r="V17" s="42">
        <f t="shared" si="10"/>
        <v>5.9902658180456765</v>
      </c>
      <c r="W17" s="42">
        <f t="shared" si="11"/>
        <v>0</v>
      </c>
      <c r="X17" s="42">
        <f t="shared" si="12"/>
        <v>-12.72931486334706</v>
      </c>
      <c r="Y17" s="42">
        <f t="shared" si="13"/>
        <v>-8.236615499812805</v>
      </c>
    </row>
    <row r="18" spans="1:25" s="38" customFormat="1" ht="12">
      <c r="A18" s="43">
        <v>50014</v>
      </c>
      <c r="B18" s="38" t="s">
        <v>157</v>
      </c>
      <c r="C18" s="38">
        <v>3704</v>
      </c>
      <c r="D18" s="38">
        <v>10</v>
      </c>
      <c r="E18" s="38">
        <v>53</v>
      </c>
      <c r="F18" s="38">
        <f t="shared" si="2"/>
        <v>-43</v>
      </c>
      <c r="G18" s="38">
        <v>30</v>
      </c>
      <c r="H18" s="38">
        <v>158</v>
      </c>
      <c r="I18" s="38">
        <v>0</v>
      </c>
      <c r="J18" s="38">
        <f t="shared" si="0"/>
        <v>188</v>
      </c>
      <c r="K18" s="38">
        <v>18</v>
      </c>
      <c r="L18" s="38">
        <v>162</v>
      </c>
      <c r="M18" s="38">
        <v>40</v>
      </c>
      <c r="N18" s="38">
        <f t="shared" si="1"/>
        <v>220</v>
      </c>
      <c r="O18" s="38">
        <f t="shared" si="3"/>
        <v>-32</v>
      </c>
      <c r="P18" s="38">
        <f t="shared" si="4"/>
        <v>-75</v>
      </c>
      <c r="Q18" s="38">
        <f t="shared" si="5"/>
        <v>3629</v>
      </c>
      <c r="R18" s="42">
        <f t="shared" si="6"/>
        <v>2.7273966998499932</v>
      </c>
      <c r="S18" s="42">
        <f t="shared" si="7"/>
        <v>14.455202509204963</v>
      </c>
      <c r="T18" s="42">
        <f t="shared" si="8"/>
        <v>-8.727669439519978</v>
      </c>
      <c r="U18" s="42">
        <f t="shared" si="9"/>
        <v>-1.0909586799399973</v>
      </c>
      <c r="V18" s="42">
        <f t="shared" si="10"/>
        <v>3.272876039819992</v>
      </c>
      <c r="W18" s="42">
        <f t="shared" si="11"/>
        <v>-10.909586799399973</v>
      </c>
      <c r="X18" s="42">
        <f t="shared" si="12"/>
        <v>-11.72780580935497</v>
      </c>
      <c r="Y18" s="42">
        <f t="shared" si="13"/>
        <v>-20.45547524887495</v>
      </c>
    </row>
    <row r="19" spans="1:25" s="38" customFormat="1" ht="12">
      <c r="A19" s="43">
        <v>50015</v>
      </c>
      <c r="B19" s="38" t="s">
        <v>158</v>
      </c>
      <c r="C19" s="38">
        <v>1223</v>
      </c>
      <c r="D19" s="38">
        <v>2</v>
      </c>
      <c r="E19" s="38">
        <v>13</v>
      </c>
      <c r="F19" s="38">
        <f t="shared" si="2"/>
        <v>-11</v>
      </c>
      <c r="G19" s="38">
        <v>6</v>
      </c>
      <c r="H19" s="38">
        <v>57</v>
      </c>
      <c r="I19" s="38">
        <v>0</v>
      </c>
      <c r="J19" s="38">
        <f t="shared" si="0"/>
        <v>63</v>
      </c>
      <c r="K19" s="38">
        <v>15</v>
      </c>
      <c r="L19" s="38">
        <v>43</v>
      </c>
      <c r="M19" s="38">
        <v>1</v>
      </c>
      <c r="N19" s="38">
        <f t="shared" si="1"/>
        <v>59</v>
      </c>
      <c r="O19" s="38">
        <f t="shared" si="3"/>
        <v>4</v>
      </c>
      <c r="P19" s="38">
        <f t="shared" si="4"/>
        <v>-7</v>
      </c>
      <c r="Q19" s="38">
        <f t="shared" si="5"/>
        <v>1216</v>
      </c>
      <c r="R19" s="42">
        <f t="shared" si="6"/>
        <v>1.6400164001640016</v>
      </c>
      <c r="S19" s="42">
        <f t="shared" si="7"/>
        <v>10.66010660106601</v>
      </c>
      <c r="T19" s="42">
        <f t="shared" si="8"/>
        <v>3.2800328003280033</v>
      </c>
      <c r="U19" s="42">
        <f t="shared" si="9"/>
        <v>11.480114801148012</v>
      </c>
      <c r="V19" s="42">
        <f t="shared" si="10"/>
        <v>-7.380073800738007</v>
      </c>
      <c r="W19" s="42">
        <f t="shared" si="11"/>
        <v>-0.8200082000820008</v>
      </c>
      <c r="X19" s="42">
        <f t="shared" si="12"/>
        <v>-9.020090200902008</v>
      </c>
      <c r="Y19" s="42">
        <f t="shared" si="13"/>
        <v>-5.740057400574006</v>
      </c>
    </row>
    <row r="20" spans="1:25" s="38" customFormat="1" ht="12">
      <c r="A20" s="43">
        <v>50016</v>
      </c>
      <c r="B20" s="38" t="s">
        <v>159</v>
      </c>
      <c r="C20" s="38">
        <v>1312</v>
      </c>
      <c r="D20" s="38">
        <v>5</v>
      </c>
      <c r="E20" s="38">
        <v>19</v>
      </c>
      <c r="F20" s="38">
        <f t="shared" si="2"/>
        <v>-14</v>
      </c>
      <c r="G20" s="38">
        <v>5</v>
      </c>
      <c r="H20" s="38">
        <v>28</v>
      </c>
      <c r="I20" s="38">
        <v>3</v>
      </c>
      <c r="J20" s="38">
        <f t="shared" si="0"/>
        <v>36</v>
      </c>
      <c r="K20" s="38">
        <v>2</v>
      </c>
      <c r="L20" s="38">
        <v>25</v>
      </c>
      <c r="M20" s="38">
        <v>4</v>
      </c>
      <c r="N20" s="38">
        <f t="shared" si="1"/>
        <v>31</v>
      </c>
      <c r="O20" s="38">
        <f t="shared" si="3"/>
        <v>5</v>
      </c>
      <c r="P20" s="38">
        <f t="shared" si="4"/>
        <v>-9</v>
      </c>
      <c r="Q20" s="38">
        <f t="shared" si="5"/>
        <v>1303</v>
      </c>
      <c r="R20" s="42">
        <f t="shared" si="6"/>
        <v>3.8240917782026767</v>
      </c>
      <c r="S20" s="42">
        <f t="shared" si="7"/>
        <v>14.531548757170173</v>
      </c>
      <c r="T20" s="42">
        <f t="shared" si="8"/>
        <v>3.8240917782026767</v>
      </c>
      <c r="U20" s="42">
        <f t="shared" si="9"/>
        <v>2.294455066921606</v>
      </c>
      <c r="V20" s="42">
        <f t="shared" si="10"/>
        <v>2.294455066921606</v>
      </c>
      <c r="W20" s="42">
        <f t="shared" si="11"/>
        <v>-0.7648183556405354</v>
      </c>
      <c r="X20" s="42">
        <f t="shared" si="12"/>
        <v>-10.707456978967494</v>
      </c>
      <c r="Y20" s="42">
        <f t="shared" si="13"/>
        <v>-6.8833652007648185</v>
      </c>
    </row>
    <row r="21" spans="1:25" s="38" customFormat="1" ht="12">
      <c r="A21" s="43">
        <v>50019</v>
      </c>
      <c r="B21" s="38" t="s">
        <v>292</v>
      </c>
      <c r="C21" s="38">
        <v>1677</v>
      </c>
      <c r="D21" s="38">
        <v>9</v>
      </c>
      <c r="E21" s="38">
        <v>30</v>
      </c>
      <c r="F21" s="38">
        <f t="shared" si="2"/>
        <v>-21</v>
      </c>
      <c r="G21" s="38">
        <v>14</v>
      </c>
      <c r="H21" s="38">
        <v>38</v>
      </c>
      <c r="I21" s="38">
        <v>1</v>
      </c>
      <c r="J21" s="38">
        <f t="shared" si="0"/>
        <v>53</v>
      </c>
      <c r="K21" s="38">
        <v>4</v>
      </c>
      <c r="L21" s="38">
        <v>42</v>
      </c>
      <c r="M21" s="38">
        <v>3</v>
      </c>
      <c r="N21" s="38">
        <f t="shared" si="1"/>
        <v>49</v>
      </c>
      <c r="O21" s="38">
        <f t="shared" si="3"/>
        <v>4</v>
      </c>
      <c r="P21" s="38">
        <f t="shared" si="4"/>
        <v>-17</v>
      </c>
      <c r="Q21" s="38">
        <f t="shared" si="5"/>
        <v>1660</v>
      </c>
      <c r="R21" s="42">
        <f t="shared" si="6"/>
        <v>5.394066526820497</v>
      </c>
      <c r="S21" s="42">
        <f t="shared" si="7"/>
        <v>17.980221756068325</v>
      </c>
      <c r="T21" s="42">
        <f t="shared" si="8"/>
        <v>2.39736290080911</v>
      </c>
      <c r="U21" s="42">
        <f t="shared" si="9"/>
        <v>-2.39736290080911</v>
      </c>
      <c r="V21" s="42">
        <f t="shared" si="10"/>
        <v>5.9934072520227755</v>
      </c>
      <c r="W21" s="42">
        <f t="shared" si="11"/>
        <v>-1.198681450404555</v>
      </c>
      <c r="X21" s="42">
        <f t="shared" si="12"/>
        <v>-12.586155229247828</v>
      </c>
      <c r="Y21" s="42">
        <f t="shared" si="13"/>
        <v>-10.188792328438717</v>
      </c>
    </row>
    <row r="22" spans="1:25" s="38" customFormat="1" ht="12">
      <c r="A22" s="43">
        <v>50020</v>
      </c>
      <c r="B22" s="38" t="s">
        <v>160</v>
      </c>
      <c r="C22" s="38">
        <v>2160</v>
      </c>
      <c r="D22" s="38">
        <v>13</v>
      </c>
      <c r="E22" s="38">
        <v>26</v>
      </c>
      <c r="F22" s="38">
        <f t="shared" si="2"/>
        <v>-13</v>
      </c>
      <c r="G22" s="38">
        <v>8</v>
      </c>
      <c r="H22" s="38">
        <v>104</v>
      </c>
      <c r="I22" s="38">
        <v>2</v>
      </c>
      <c r="J22" s="38">
        <f t="shared" si="0"/>
        <v>114</v>
      </c>
      <c r="K22" s="38">
        <v>8</v>
      </c>
      <c r="L22" s="38">
        <v>117</v>
      </c>
      <c r="M22" s="38">
        <v>3</v>
      </c>
      <c r="N22" s="38">
        <f t="shared" si="1"/>
        <v>128</v>
      </c>
      <c r="O22" s="38">
        <f t="shared" si="3"/>
        <v>-14</v>
      </c>
      <c r="P22" s="38">
        <f t="shared" si="4"/>
        <v>-27</v>
      </c>
      <c r="Q22" s="38">
        <f t="shared" si="5"/>
        <v>2133</v>
      </c>
      <c r="R22" s="42">
        <f t="shared" si="6"/>
        <v>6.05637083624505</v>
      </c>
      <c r="S22" s="42">
        <f t="shared" si="7"/>
        <v>12.1127416724901</v>
      </c>
      <c r="T22" s="42">
        <f t="shared" si="8"/>
        <v>-6.522245515956207</v>
      </c>
      <c r="U22" s="42">
        <f t="shared" si="9"/>
        <v>-6.05637083624505</v>
      </c>
      <c r="V22" s="42">
        <f t="shared" si="10"/>
        <v>0</v>
      </c>
      <c r="W22" s="42">
        <f t="shared" si="11"/>
        <v>-0.4658746797111577</v>
      </c>
      <c r="X22" s="42">
        <f t="shared" si="12"/>
        <v>-6.05637083624505</v>
      </c>
      <c r="Y22" s="42">
        <f t="shared" si="13"/>
        <v>-12.578616352201259</v>
      </c>
    </row>
    <row r="23" spans="1:25" s="38" customFormat="1" ht="12">
      <c r="A23" s="43">
        <v>50021</v>
      </c>
      <c r="B23" s="38" t="s">
        <v>161</v>
      </c>
      <c r="C23" s="38">
        <v>753</v>
      </c>
      <c r="D23" s="38">
        <v>5</v>
      </c>
      <c r="E23" s="38">
        <v>6</v>
      </c>
      <c r="F23" s="38">
        <f t="shared" si="2"/>
        <v>-1</v>
      </c>
      <c r="G23" s="38">
        <v>6</v>
      </c>
      <c r="H23" s="38">
        <v>41</v>
      </c>
      <c r="I23" s="38">
        <v>1</v>
      </c>
      <c r="J23" s="38">
        <f t="shared" si="0"/>
        <v>48</v>
      </c>
      <c r="K23" s="38">
        <v>4</v>
      </c>
      <c r="L23" s="38">
        <v>29</v>
      </c>
      <c r="M23" s="38">
        <v>0</v>
      </c>
      <c r="N23" s="38">
        <f t="shared" si="1"/>
        <v>33</v>
      </c>
      <c r="O23" s="38">
        <f t="shared" si="3"/>
        <v>15</v>
      </c>
      <c r="P23" s="38">
        <f t="shared" si="4"/>
        <v>14</v>
      </c>
      <c r="Q23" s="38">
        <f t="shared" si="5"/>
        <v>767</v>
      </c>
      <c r="R23" s="42">
        <f t="shared" si="6"/>
        <v>6.578947368421052</v>
      </c>
      <c r="S23" s="42">
        <f t="shared" si="7"/>
        <v>7.894736842105264</v>
      </c>
      <c r="T23" s="42">
        <f t="shared" si="8"/>
        <v>19.736842105263158</v>
      </c>
      <c r="U23" s="42">
        <f t="shared" si="9"/>
        <v>15.789473684210527</v>
      </c>
      <c r="V23" s="42">
        <f t="shared" si="10"/>
        <v>2.631578947368421</v>
      </c>
      <c r="W23" s="42">
        <f t="shared" si="11"/>
        <v>1.3157894736842104</v>
      </c>
      <c r="X23" s="42">
        <f t="shared" si="12"/>
        <v>-1.3157894736842104</v>
      </c>
      <c r="Y23" s="42">
        <f t="shared" si="13"/>
        <v>18.421052631578945</v>
      </c>
    </row>
    <row r="24" spans="1:25" s="38" customFormat="1" ht="12">
      <c r="A24" s="43">
        <v>50022</v>
      </c>
      <c r="B24" s="38" t="s">
        <v>162</v>
      </c>
      <c r="C24" s="38">
        <v>11200</v>
      </c>
      <c r="D24" s="38">
        <v>86</v>
      </c>
      <c r="E24" s="38">
        <v>111</v>
      </c>
      <c r="F24" s="38">
        <f t="shared" si="2"/>
        <v>-25</v>
      </c>
      <c r="G24" s="38">
        <v>64</v>
      </c>
      <c r="H24" s="38">
        <v>359</v>
      </c>
      <c r="I24" s="38">
        <v>12</v>
      </c>
      <c r="J24" s="38">
        <f t="shared" si="0"/>
        <v>435</v>
      </c>
      <c r="K24" s="38">
        <v>28</v>
      </c>
      <c r="L24" s="38">
        <v>352</v>
      </c>
      <c r="M24" s="38">
        <v>37</v>
      </c>
      <c r="N24" s="38">
        <f t="shared" si="1"/>
        <v>417</v>
      </c>
      <c r="O24" s="38">
        <f t="shared" si="3"/>
        <v>18</v>
      </c>
      <c r="P24" s="38">
        <f t="shared" si="4"/>
        <v>-7</v>
      </c>
      <c r="Q24" s="38">
        <f t="shared" si="5"/>
        <v>11193</v>
      </c>
      <c r="R24" s="42">
        <f t="shared" si="6"/>
        <v>7.680971732237753</v>
      </c>
      <c r="S24" s="42">
        <f t="shared" si="7"/>
        <v>9.913812352074308</v>
      </c>
      <c r="T24" s="42">
        <f t="shared" si="8"/>
        <v>1.6076452462823203</v>
      </c>
      <c r="U24" s="42">
        <f t="shared" si="9"/>
        <v>0.6251953735542357</v>
      </c>
      <c r="V24" s="42">
        <f t="shared" si="10"/>
        <v>3.2152904925646406</v>
      </c>
      <c r="W24" s="42">
        <f t="shared" si="11"/>
        <v>-2.2328406198365562</v>
      </c>
      <c r="X24" s="42">
        <f t="shared" si="12"/>
        <v>-2.2328406198365562</v>
      </c>
      <c r="Y24" s="42">
        <f t="shared" si="13"/>
        <v>-0.6251953735542357</v>
      </c>
    </row>
    <row r="25" spans="1:25" s="38" customFormat="1" ht="12">
      <c r="A25" s="43">
        <v>50023</v>
      </c>
      <c r="B25" s="38" t="s">
        <v>163</v>
      </c>
      <c r="C25" s="38">
        <v>611</v>
      </c>
      <c r="D25" s="38">
        <v>4</v>
      </c>
      <c r="E25" s="38">
        <v>9</v>
      </c>
      <c r="F25" s="38">
        <f t="shared" si="2"/>
        <v>-5</v>
      </c>
      <c r="G25" s="38">
        <v>4</v>
      </c>
      <c r="H25" s="38">
        <v>35</v>
      </c>
      <c r="I25" s="38">
        <v>1</v>
      </c>
      <c r="J25" s="38">
        <f t="shared" si="0"/>
        <v>40</v>
      </c>
      <c r="K25" s="38">
        <v>4</v>
      </c>
      <c r="L25" s="38">
        <v>28</v>
      </c>
      <c r="M25" s="38">
        <v>0</v>
      </c>
      <c r="N25" s="38">
        <f t="shared" si="1"/>
        <v>32</v>
      </c>
      <c r="O25" s="38">
        <f t="shared" si="3"/>
        <v>8</v>
      </c>
      <c r="P25" s="38">
        <f t="shared" si="4"/>
        <v>3</v>
      </c>
      <c r="Q25" s="38">
        <f t="shared" si="5"/>
        <v>614</v>
      </c>
      <c r="R25" s="42">
        <f t="shared" si="6"/>
        <v>6.530612244897959</v>
      </c>
      <c r="S25" s="42">
        <f t="shared" si="7"/>
        <v>14.693877551020407</v>
      </c>
      <c r="T25" s="42">
        <f t="shared" si="8"/>
        <v>13.061224489795919</v>
      </c>
      <c r="U25" s="42">
        <f t="shared" si="9"/>
        <v>11.428571428571429</v>
      </c>
      <c r="V25" s="42">
        <f t="shared" si="10"/>
        <v>0</v>
      </c>
      <c r="W25" s="42">
        <f t="shared" si="11"/>
        <v>1.6326530612244898</v>
      </c>
      <c r="X25" s="42">
        <f t="shared" si="12"/>
        <v>-8.16326530612245</v>
      </c>
      <c r="Y25" s="42">
        <f t="shared" si="13"/>
        <v>4.8979591836734695</v>
      </c>
    </row>
    <row r="26" spans="1:25" s="38" customFormat="1" ht="12">
      <c r="A26" s="43">
        <v>50024</v>
      </c>
      <c r="B26" s="38" t="s">
        <v>164</v>
      </c>
      <c r="C26" s="38">
        <v>4550</v>
      </c>
      <c r="D26" s="38">
        <v>24</v>
      </c>
      <c r="E26" s="38">
        <v>53</v>
      </c>
      <c r="F26" s="38">
        <f t="shared" si="2"/>
        <v>-29</v>
      </c>
      <c r="G26" s="38">
        <v>30</v>
      </c>
      <c r="H26" s="38">
        <v>122</v>
      </c>
      <c r="I26" s="38">
        <v>3</v>
      </c>
      <c r="J26" s="38">
        <f t="shared" si="0"/>
        <v>155</v>
      </c>
      <c r="K26" s="38">
        <v>12</v>
      </c>
      <c r="L26" s="38">
        <v>97</v>
      </c>
      <c r="M26" s="38">
        <v>2</v>
      </c>
      <c r="N26" s="38">
        <f t="shared" si="1"/>
        <v>111</v>
      </c>
      <c r="O26" s="38">
        <f t="shared" si="3"/>
        <v>44</v>
      </c>
      <c r="P26" s="38">
        <f t="shared" si="4"/>
        <v>15</v>
      </c>
      <c r="Q26" s="38">
        <f t="shared" si="5"/>
        <v>4565</v>
      </c>
      <c r="R26" s="42">
        <f t="shared" si="6"/>
        <v>5.266044980800877</v>
      </c>
      <c r="S26" s="42">
        <f t="shared" si="7"/>
        <v>11.629182665935272</v>
      </c>
      <c r="T26" s="42">
        <f t="shared" si="8"/>
        <v>9.654415798134943</v>
      </c>
      <c r="U26" s="42">
        <f t="shared" si="9"/>
        <v>5.485463521667581</v>
      </c>
      <c r="V26" s="42">
        <f t="shared" si="10"/>
        <v>3.9495337356006583</v>
      </c>
      <c r="W26" s="42">
        <f t="shared" si="11"/>
        <v>0.21941854086670323</v>
      </c>
      <c r="X26" s="42">
        <f t="shared" si="12"/>
        <v>-6.363137685134394</v>
      </c>
      <c r="Y26" s="42">
        <f t="shared" si="13"/>
        <v>3.2912781130005486</v>
      </c>
    </row>
    <row r="27" spans="1:25" s="38" customFormat="1" ht="12">
      <c r="A27" s="43">
        <v>50025</v>
      </c>
      <c r="B27" s="38" t="s">
        <v>165</v>
      </c>
      <c r="C27" s="38">
        <v>4742</v>
      </c>
      <c r="D27" s="38">
        <v>30</v>
      </c>
      <c r="E27" s="38">
        <v>49</v>
      </c>
      <c r="F27" s="38">
        <f t="shared" si="2"/>
        <v>-19</v>
      </c>
      <c r="G27" s="38">
        <v>24</v>
      </c>
      <c r="H27" s="38">
        <v>125</v>
      </c>
      <c r="I27" s="38">
        <v>0</v>
      </c>
      <c r="J27" s="38">
        <f t="shared" si="0"/>
        <v>149</v>
      </c>
      <c r="K27" s="38">
        <v>13</v>
      </c>
      <c r="L27" s="38">
        <v>111</v>
      </c>
      <c r="M27" s="38">
        <v>8</v>
      </c>
      <c r="N27" s="38">
        <f t="shared" si="1"/>
        <v>132</v>
      </c>
      <c r="O27" s="38">
        <f t="shared" si="3"/>
        <v>17</v>
      </c>
      <c r="P27" s="38">
        <f t="shared" si="4"/>
        <v>-2</v>
      </c>
      <c r="Q27" s="38">
        <f t="shared" si="5"/>
        <v>4740</v>
      </c>
      <c r="R27" s="42">
        <f t="shared" si="6"/>
        <v>6.327778949588694</v>
      </c>
      <c r="S27" s="42">
        <f t="shared" si="7"/>
        <v>10.3353722843282</v>
      </c>
      <c r="T27" s="42">
        <f t="shared" si="8"/>
        <v>3.585741404766927</v>
      </c>
      <c r="U27" s="42">
        <f t="shared" si="9"/>
        <v>2.952963509808057</v>
      </c>
      <c r="V27" s="42">
        <f t="shared" si="10"/>
        <v>2.320185614849188</v>
      </c>
      <c r="W27" s="42">
        <f t="shared" si="11"/>
        <v>-1.6874077198903186</v>
      </c>
      <c r="X27" s="42">
        <f t="shared" si="12"/>
        <v>-4.007593334739506</v>
      </c>
      <c r="Y27" s="42">
        <f t="shared" si="13"/>
        <v>-0.42185192997257964</v>
      </c>
    </row>
    <row r="28" spans="1:25" s="38" customFormat="1" ht="12">
      <c r="A28" s="43">
        <v>50026</v>
      </c>
      <c r="B28" s="38" t="s">
        <v>166</v>
      </c>
      <c r="C28" s="38">
        <v>91351</v>
      </c>
      <c r="D28" s="38">
        <v>573</v>
      </c>
      <c r="E28" s="38">
        <v>1096</v>
      </c>
      <c r="F28" s="38">
        <f t="shared" si="2"/>
        <v>-523</v>
      </c>
      <c r="G28" s="38">
        <v>1012</v>
      </c>
      <c r="H28" s="38">
        <v>3153</v>
      </c>
      <c r="I28" s="38">
        <v>201</v>
      </c>
      <c r="J28" s="38">
        <f t="shared" si="0"/>
        <v>4366</v>
      </c>
      <c r="K28" s="38">
        <v>298</v>
      </c>
      <c r="L28" s="38">
        <v>2990</v>
      </c>
      <c r="M28" s="38">
        <v>513</v>
      </c>
      <c r="N28" s="38">
        <f t="shared" si="1"/>
        <v>3801</v>
      </c>
      <c r="O28" s="38">
        <f t="shared" si="3"/>
        <v>565</v>
      </c>
      <c r="P28" s="38">
        <f t="shared" si="4"/>
        <v>42</v>
      </c>
      <c r="Q28" s="38">
        <f t="shared" si="5"/>
        <v>91393</v>
      </c>
      <c r="R28" s="42">
        <f t="shared" si="6"/>
        <v>6.271067723153701</v>
      </c>
      <c r="S28" s="42">
        <f t="shared" si="7"/>
        <v>11.994921857899575</v>
      </c>
      <c r="T28" s="42">
        <f t="shared" si="8"/>
        <v>6.183513549008449</v>
      </c>
      <c r="U28" s="42">
        <f t="shared" si="9"/>
        <v>1.7839162982095171</v>
      </c>
      <c r="V28" s="42">
        <f t="shared" si="10"/>
        <v>7.814210042463774</v>
      </c>
      <c r="W28" s="42">
        <f t="shared" si="11"/>
        <v>-3.4146127916648426</v>
      </c>
      <c r="X28" s="42">
        <f t="shared" si="12"/>
        <v>-5.723854134745873</v>
      </c>
      <c r="Y28" s="42">
        <f t="shared" si="13"/>
        <v>0.459659414262575</v>
      </c>
    </row>
    <row r="29" spans="1:25" s="38" customFormat="1" ht="12">
      <c r="A29" s="43">
        <v>50027</v>
      </c>
      <c r="B29" s="38" t="s">
        <v>167</v>
      </c>
      <c r="C29" s="38">
        <v>5637</v>
      </c>
      <c r="D29" s="38">
        <v>36</v>
      </c>
      <c r="E29" s="38">
        <v>87</v>
      </c>
      <c r="F29" s="38">
        <f t="shared" si="2"/>
        <v>-51</v>
      </c>
      <c r="G29" s="38">
        <v>57</v>
      </c>
      <c r="H29" s="38">
        <v>96</v>
      </c>
      <c r="I29" s="38">
        <v>1</v>
      </c>
      <c r="J29" s="38">
        <f t="shared" si="0"/>
        <v>154</v>
      </c>
      <c r="K29" s="38">
        <v>22</v>
      </c>
      <c r="L29" s="38">
        <v>110</v>
      </c>
      <c r="M29" s="38">
        <v>6</v>
      </c>
      <c r="N29" s="38">
        <f t="shared" si="1"/>
        <v>138</v>
      </c>
      <c r="O29" s="38">
        <f t="shared" si="3"/>
        <v>16</v>
      </c>
      <c r="P29" s="38">
        <f t="shared" si="4"/>
        <v>-35</v>
      </c>
      <c r="Q29" s="38">
        <f t="shared" si="5"/>
        <v>5602</v>
      </c>
      <c r="R29" s="42">
        <f t="shared" si="6"/>
        <v>6.406263902482427</v>
      </c>
      <c r="S29" s="42">
        <f t="shared" si="7"/>
        <v>15.4818044309992</v>
      </c>
      <c r="T29" s="42">
        <f t="shared" si="8"/>
        <v>2.847228401103301</v>
      </c>
      <c r="U29" s="42">
        <f t="shared" si="9"/>
        <v>-2.4913248509653885</v>
      </c>
      <c r="V29" s="42">
        <f t="shared" si="10"/>
        <v>6.228312127413471</v>
      </c>
      <c r="W29" s="42">
        <f t="shared" si="11"/>
        <v>-0.8897588753447815</v>
      </c>
      <c r="X29" s="42">
        <f t="shared" si="12"/>
        <v>-9.075540528516772</v>
      </c>
      <c r="Y29" s="42">
        <f t="shared" si="13"/>
        <v>-6.228312127413471</v>
      </c>
    </row>
    <row r="30" spans="1:25" s="38" customFormat="1" ht="12">
      <c r="A30" s="43">
        <v>50028</v>
      </c>
      <c r="B30" s="38" t="s">
        <v>168</v>
      </c>
      <c r="C30" s="38">
        <v>15647</v>
      </c>
      <c r="D30" s="38">
        <v>138</v>
      </c>
      <c r="E30" s="38">
        <v>165</v>
      </c>
      <c r="F30" s="38">
        <f t="shared" si="2"/>
        <v>-27</v>
      </c>
      <c r="G30" s="38">
        <v>82</v>
      </c>
      <c r="H30" s="38">
        <v>574</v>
      </c>
      <c r="I30" s="38">
        <v>16</v>
      </c>
      <c r="J30" s="38">
        <f t="shared" si="0"/>
        <v>672</v>
      </c>
      <c r="K30" s="38">
        <v>34</v>
      </c>
      <c r="L30" s="38">
        <v>605</v>
      </c>
      <c r="M30" s="38">
        <v>39</v>
      </c>
      <c r="N30" s="38">
        <f t="shared" si="1"/>
        <v>678</v>
      </c>
      <c r="O30" s="38">
        <f t="shared" si="3"/>
        <v>-6</v>
      </c>
      <c r="P30" s="38">
        <f t="shared" si="4"/>
        <v>-33</v>
      </c>
      <c r="Q30" s="38">
        <f t="shared" si="5"/>
        <v>15614</v>
      </c>
      <c r="R30" s="42">
        <f t="shared" si="6"/>
        <v>8.828892229935065</v>
      </c>
      <c r="S30" s="42">
        <f t="shared" si="7"/>
        <v>10.556284187965836</v>
      </c>
      <c r="T30" s="42">
        <f t="shared" si="8"/>
        <v>-0.383864879562394</v>
      </c>
      <c r="U30" s="42">
        <f t="shared" si="9"/>
        <v>-1.9833018777390359</v>
      </c>
      <c r="V30" s="42">
        <f t="shared" si="10"/>
        <v>3.070919036499152</v>
      </c>
      <c r="W30" s="42">
        <f t="shared" si="11"/>
        <v>-1.4714820383225105</v>
      </c>
      <c r="X30" s="42">
        <f t="shared" si="12"/>
        <v>-1.7273919580307733</v>
      </c>
      <c r="Y30" s="42">
        <f t="shared" si="13"/>
        <v>-2.1112568375931673</v>
      </c>
    </row>
    <row r="31" spans="1:25" s="38" customFormat="1" ht="12">
      <c r="A31" s="43">
        <v>50029</v>
      </c>
      <c r="B31" s="38" t="s">
        <v>169</v>
      </c>
      <c r="C31" s="38">
        <v>29393</v>
      </c>
      <c r="D31" s="38">
        <v>239</v>
      </c>
      <c r="E31" s="38">
        <v>355</v>
      </c>
      <c r="F31" s="38">
        <f t="shared" si="2"/>
        <v>-116</v>
      </c>
      <c r="G31" s="38">
        <v>277</v>
      </c>
      <c r="H31" s="38">
        <v>1054</v>
      </c>
      <c r="I31" s="38">
        <v>14</v>
      </c>
      <c r="J31" s="38">
        <f t="shared" si="0"/>
        <v>1345</v>
      </c>
      <c r="K31" s="38">
        <v>79</v>
      </c>
      <c r="L31" s="38">
        <v>845</v>
      </c>
      <c r="M31" s="38">
        <v>51</v>
      </c>
      <c r="N31" s="38">
        <f t="shared" si="1"/>
        <v>975</v>
      </c>
      <c r="O31" s="38">
        <f t="shared" si="3"/>
        <v>370</v>
      </c>
      <c r="P31" s="38">
        <f t="shared" si="4"/>
        <v>254</v>
      </c>
      <c r="Q31" s="38">
        <f t="shared" si="5"/>
        <v>29647</v>
      </c>
      <c r="R31" s="42">
        <f t="shared" si="6"/>
        <v>8.09620596205962</v>
      </c>
      <c r="S31" s="42">
        <f t="shared" si="7"/>
        <v>12.025745257452574</v>
      </c>
      <c r="T31" s="42">
        <f t="shared" si="8"/>
        <v>12.533875338753388</v>
      </c>
      <c r="U31" s="42">
        <f t="shared" si="9"/>
        <v>7.079945799457994</v>
      </c>
      <c r="V31" s="42">
        <f t="shared" si="10"/>
        <v>6.7073170731707314</v>
      </c>
      <c r="W31" s="42">
        <f t="shared" si="11"/>
        <v>-1.2533875338753389</v>
      </c>
      <c r="X31" s="42">
        <f t="shared" si="12"/>
        <v>-3.929539295392954</v>
      </c>
      <c r="Y31" s="42">
        <f t="shared" si="13"/>
        <v>8.604336043360433</v>
      </c>
    </row>
    <row r="32" spans="1:25" s="38" customFormat="1" ht="12">
      <c r="A32" s="43">
        <v>50030</v>
      </c>
      <c r="B32" s="38" t="s">
        <v>170</v>
      </c>
      <c r="C32" s="38">
        <v>1618</v>
      </c>
      <c r="D32" s="38">
        <v>12</v>
      </c>
      <c r="E32" s="38">
        <v>21</v>
      </c>
      <c r="F32" s="38">
        <f t="shared" si="2"/>
        <v>-9</v>
      </c>
      <c r="G32" s="38">
        <v>8</v>
      </c>
      <c r="H32" s="38">
        <v>90</v>
      </c>
      <c r="I32" s="38">
        <v>11</v>
      </c>
      <c r="J32" s="38">
        <f t="shared" si="0"/>
        <v>109</v>
      </c>
      <c r="K32" s="38">
        <v>16</v>
      </c>
      <c r="L32" s="38">
        <v>99</v>
      </c>
      <c r="M32" s="38">
        <v>2</v>
      </c>
      <c r="N32" s="38">
        <f t="shared" si="1"/>
        <v>117</v>
      </c>
      <c r="O32" s="38">
        <f t="shared" si="3"/>
        <v>-8</v>
      </c>
      <c r="P32" s="38">
        <f t="shared" si="4"/>
        <v>-17</v>
      </c>
      <c r="Q32" s="38">
        <f t="shared" si="5"/>
        <v>1601</v>
      </c>
      <c r="R32" s="42">
        <f t="shared" si="6"/>
        <v>7.455731593662628</v>
      </c>
      <c r="S32" s="42">
        <f t="shared" si="7"/>
        <v>13.047530288909599</v>
      </c>
      <c r="T32" s="42">
        <f t="shared" si="8"/>
        <v>-4.970487729108418</v>
      </c>
      <c r="U32" s="42">
        <f t="shared" si="9"/>
        <v>-5.591798695246971</v>
      </c>
      <c r="V32" s="42">
        <f t="shared" si="10"/>
        <v>-4.970487729108418</v>
      </c>
      <c r="W32" s="42">
        <f t="shared" si="11"/>
        <v>5.591798695246971</v>
      </c>
      <c r="X32" s="42">
        <f t="shared" si="12"/>
        <v>-5.591798695246971</v>
      </c>
      <c r="Y32" s="42">
        <f t="shared" si="13"/>
        <v>-10.56228642435539</v>
      </c>
    </row>
    <row r="33" spans="1:25" s="38" customFormat="1" ht="12">
      <c r="A33" s="43">
        <v>50031</v>
      </c>
      <c r="B33" s="38" t="s">
        <v>171</v>
      </c>
      <c r="C33" s="38">
        <v>31250</v>
      </c>
      <c r="D33" s="38">
        <v>176</v>
      </c>
      <c r="E33" s="38">
        <v>361</v>
      </c>
      <c r="F33" s="38">
        <f t="shared" si="2"/>
        <v>-185</v>
      </c>
      <c r="G33" s="38">
        <v>178</v>
      </c>
      <c r="H33" s="38">
        <v>1010</v>
      </c>
      <c r="I33" s="38">
        <v>11</v>
      </c>
      <c r="J33" s="38">
        <f t="shared" si="0"/>
        <v>1199</v>
      </c>
      <c r="K33" s="38">
        <v>91</v>
      </c>
      <c r="L33" s="38">
        <v>912</v>
      </c>
      <c r="M33" s="38">
        <v>29</v>
      </c>
      <c r="N33" s="38">
        <f t="shared" si="1"/>
        <v>1032</v>
      </c>
      <c r="O33" s="38">
        <f t="shared" si="3"/>
        <v>167</v>
      </c>
      <c r="P33" s="38">
        <f t="shared" si="4"/>
        <v>-18</v>
      </c>
      <c r="Q33" s="38">
        <f t="shared" si="5"/>
        <v>31232</v>
      </c>
      <c r="R33" s="42">
        <f t="shared" si="6"/>
        <v>5.633622483275183</v>
      </c>
      <c r="S33" s="42">
        <f t="shared" si="7"/>
        <v>11.55532793444512</v>
      </c>
      <c r="T33" s="42">
        <f t="shared" si="8"/>
        <v>5.3455395153804295</v>
      </c>
      <c r="U33" s="42">
        <f t="shared" si="9"/>
        <v>3.136903428187318</v>
      </c>
      <c r="V33" s="42">
        <f t="shared" si="10"/>
        <v>2.784802022982619</v>
      </c>
      <c r="W33" s="42">
        <f t="shared" si="11"/>
        <v>-0.5761659357895074</v>
      </c>
      <c r="X33" s="42">
        <f t="shared" si="12"/>
        <v>-5.921705451169936</v>
      </c>
      <c r="Y33" s="42">
        <f t="shared" si="13"/>
        <v>-0.5761659357895074</v>
      </c>
    </row>
    <row r="34" spans="1:25" s="38" customFormat="1" ht="12">
      <c r="A34" s="43">
        <v>50032</v>
      </c>
      <c r="B34" s="38" t="s">
        <v>172</v>
      </c>
      <c r="C34" s="38">
        <v>28065</v>
      </c>
      <c r="D34" s="38">
        <v>194</v>
      </c>
      <c r="E34" s="38">
        <v>324</v>
      </c>
      <c r="F34" s="38">
        <f t="shared" si="2"/>
        <v>-130</v>
      </c>
      <c r="G34" s="38">
        <v>119</v>
      </c>
      <c r="H34" s="38">
        <v>739</v>
      </c>
      <c r="I34" s="38">
        <v>32</v>
      </c>
      <c r="J34" s="38">
        <f t="shared" si="0"/>
        <v>890</v>
      </c>
      <c r="K34" s="38">
        <v>53</v>
      </c>
      <c r="L34" s="38">
        <v>701</v>
      </c>
      <c r="M34" s="38">
        <v>74</v>
      </c>
      <c r="N34" s="38">
        <f t="shared" si="1"/>
        <v>828</v>
      </c>
      <c r="O34" s="38">
        <f t="shared" si="3"/>
        <v>62</v>
      </c>
      <c r="P34" s="38">
        <f t="shared" si="4"/>
        <v>-68</v>
      </c>
      <c r="Q34" s="38">
        <f t="shared" si="5"/>
        <v>27997</v>
      </c>
      <c r="R34" s="42">
        <f t="shared" si="6"/>
        <v>6.920908993614213</v>
      </c>
      <c r="S34" s="42">
        <f t="shared" si="7"/>
        <v>11.558631515108274</v>
      </c>
      <c r="T34" s="42">
        <f t="shared" si="8"/>
        <v>2.211836894866398</v>
      </c>
      <c r="U34" s="42">
        <f t="shared" si="9"/>
        <v>1.3556419678213407</v>
      </c>
      <c r="V34" s="42">
        <f t="shared" si="10"/>
        <v>2.354536049373907</v>
      </c>
      <c r="W34" s="42">
        <f t="shared" si="11"/>
        <v>-1.4983411223288503</v>
      </c>
      <c r="X34" s="42">
        <f t="shared" si="12"/>
        <v>-4.6377225214940605</v>
      </c>
      <c r="Y34" s="42">
        <f t="shared" si="13"/>
        <v>-2.4258856266276623</v>
      </c>
    </row>
    <row r="35" spans="1:25" s="38" customFormat="1" ht="12">
      <c r="A35" s="43">
        <v>50033</v>
      </c>
      <c r="B35" s="38" t="s">
        <v>173</v>
      </c>
      <c r="C35" s="38">
        <v>14602</v>
      </c>
      <c r="D35" s="38">
        <v>128</v>
      </c>
      <c r="E35" s="38">
        <v>163</v>
      </c>
      <c r="F35" s="38">
        <f t="shared" si="2"/>
        <v>-35</v>
      </c>
      <c r="G35" s="38">
        <v>158</v>
      </c>
      <c r="H35" s="38">
        <v>487</v>
      </c>
      <c r="I35" s="38">
        <v>14</v>
      </c>
      <c r="J35" s="38">
        <f t="shared" si="0"/>
        <v>659</v>
      </c>
      <c r="K35" s="38">
        <v>37</v>
      </c>
      <c r="L35" s="38">
        <v>498</v>
      </c>
      <c r="M35" s="38">
        <v>95</v>
      </c>
      <c r="N35" s="38">
        <f t="shared" si="1"/>
        <v>630</v>
      </c>
      <c r="O35" s="38">
        <f t="shared" si="3"/>
        <v>29</v>
      </c>
      <c r="P35" s="38">
        <f t="shared" si="4"/>
        <v>-6</v>
      </c>
      <c r="Q35" s="38">
        <f t="shared" si="5"/>
        <v>14596</v>
      </c>
      <c r="R35" s="42">
        <f t="shared" si="6"/>
        <v>8.767723816699773</v>
      </c>
      <c r="S35" s="42">
        <f t="shared" si="7"/>
        <v>11.165148297828619</v>
      </c>
      <c r="T35" s="42">
        <f t="shared" si="8"/>
        <v>1.9864374272210426</v>
      </c>
      <c r="U35" s="42">
        <f t="shared" si="9"/>
        <v>-0.7534762654976368</v>
      </c>
      <c r="V35" s="42">
        <f t="shared" si="10"/>
        <v>8.288238920474006</v>
      </c>
      <c r="W35" s="42">
        <f t="shared" si="11"/>
        <v>-5.548325227755326</v>
      </c>
      <c r="X35" s="42">
        <f t="shared" si="12"/>
        <v>-2.3974244811288443</v>
      </c>
      <c r="Y35" s="42">
        <f t="shared" si="13"/>
        <v>-0.41098705390780194</v>
      </c>
    </row>
    <row r="36" spans="1:25" s="38" customFormat="1" ht="12">
      <c r="A36" s="43">
        <v>50034</v>
      </c>
      <c r="B36" s="38" t="s">
        <v>174</v>
      </c>
      <c r="C36" s="38">
        <v>1630</v>
      </c>
      <c r="D36" s="38">
        <v>7</v>
      </c>
      <c r="E36" s="38">
        <v>27</v>
      </c>
      <c r="F36" s="38">
        <f t="shared" si="2"/>
        <v>-20</v>
      </c>
      <c r="G36" s="38">
        <v>7</v>
      </c>
      <c r="H36" s="38">
        <v>53</v>
      </c>
      <c r="I36" s="38">
        <v>6</v>
      </c>
      <c r="J36" s="38">
        <f t="shared" si="0"/>
        <v>66</v>
      </c>
      <c r="K36" s="38">
        <v>1</v>
      </c>
      <c r="L36" s="38">
        <v>48</v>
      </c>
      <c r="M36" s="38">
        <v>8</v>
      </c>
      <c r="N36" s="38">
        <f t="shared" si="1"/>
        <v>57</v>
      </c>
      <c r="O36" s="38">
        <f t="shared" si="3"/>
        <v>9</v>
      </c>
      <c r="P36" s="38">
        <f t="shared" si="4"/>
        <v>-11</v>
      </c>
      <c r="Q36" s="38">
        <f t="shared" si="5"/>
        <v>1619</v>
      </c>
      <c r="R36" s="42">
        <f t="shared" si="6"/>
        <v>4.309018159433672</v>
      </c>
      <c r="S36" s="42">
        <f t="shared" si="7"/>
        <v>16.62049861495845</v>
      </c>
      <c r="T36" s="42">
        <f t="shared" si="8"/>
        <v>5.54016620498615</v>
      </c>
      <c r="U36" s="42">
        <f t="shared" si="9"/>
        <v>3.077870113881194</v>
      </c>
      <c r="V36" s="42">
        <f t="shared" si="10"/>
        <v>3.693444136657433</v>
      </c>
      <c r="W36" s="42">
        <f t="shared" si="11"/>
        <v>-1.2311480455524777</v>
      </c>
      <c r="X36" s="42">
        <f t="shared" si="12"/>
        <v>-12.311480455524777</v>
      </c>
      <c r="Y36" s="42">
        <f t="shared" si="13"/>
        <v>-6.7713142505386275</v>
      </c>
    </row>
    <row r="37" spans="1:25" s="38" customFormat="1" ht="12">
      <c r="A37" s="43">
        <v>50035</v>
      </c>
      <c r="B37" s="38" t="s">
        <v>175</v>
      </c>
      <c r="C37" s="38">
        <v>13188</v>
      </c>
      <c r="D37" s="38">
        <v>100</v>
      </c>
      <c r="E37" s="38">
        <v>115</v>
      </c>
      <c r="F37" s="38">
        <f t="shared" si="2"/>
        <v>-15</v>
      </c>
      <c r="G37" s="38">
        <v>206</v>
      </c>
      <c r="H37" s="38">
        <v>500</v>
      </c>
      <c r="I37" s="38">
        <v>10</v>
      </c>
      <c r="J37" s="38">
        <f t="shared" si="0"/>
        <v>716</v>
      </c>
      <c r="K37" s="38">
        <v>56</v>
      </c>
      <c r="L37" s="38">
        <v>422</v>
      </c>
      <c r="M37" s="38">
        <v>89</v>
      </c>
      <c r="N37" s="38">
        <f t="shared" si="1"/>
        <v>567</v>
      </c>
      <c r="O37" s="38">
        <f t="shared" si="3"/>
        <v>149</v>
      </c>
      <c r="P37" s="38">
        <f t="shared" si="4"/>
        <v>134</v>
      </c>
      <c r="Q37" s="38">
        <f t="shared" si="5"/>
        <v>13322</v>
      </c>
      <c r="R37" s="42">
        <f t="shared" si="6"/>
        <v>7.544322897019992</v>
      </c>
      <c r="S37" s="42">
        <f t="shared" si="7"/>
        <v>8.67597133157299</v>
      </c>
      <c r="T37" s="42">
        <f t="shared" si="8"/>
        <v>11.241041116559789</v>
      </c>
      <c r="U37" s="42">
        <f t="shared" si="9"/>
        <v>5.884571859675595</v>
      </c>
      <c r="V37" s="42">
        <f t="shared" si="10"/>
        <v>11.316484345529988</v>
      </c>
      <c r="W37" s="42">
        <f t="shared" si="11"/>
        <v>-5.960015088645794</v>
      </c>
      <c r="X37" s="42">
        <f t="shared" si="12"/>
        <v>-1.131648434552999</v>
      </c>
      <c r="Y37" s="42">
        <f t="shared" si="13"/>
        <v>10.10939268200679</v>
      </c>
    </row>
    <row r="38" spans="1:25" s="38" customFormat="1" ht="12">
      <c r="A38" s="43">
        <v>50036</v>
      </c>
      <c r="B38" s="38" t="s">
        <v>176</v>
      </c>
      <c r="C38" s="38">
        <v>4506</v>
      </c>
      <c r="D38" s="38">
        <v>31</v>
      </c>
      <c r="E38" s="38">
        <v>57</v>
      </c>
      <c r="F38" s="38">
        <f t="shared" si="2"/>
        <v>-26</v>
      </c>
      <c r="G38" s="38">
        <v>11</v>
      </c>
      <c r="H38" s="38">
        <v>145</v>
      </c>
      <c r="I38" s="38">
        <v>1</v>
      </c>
      <c r="J38" s="38">
        <f t="shared" si="0"/>
        <v>157</v>
      </c>
      <c r="K38" s="38">
        <v>4</v>
      </c>
      <c r="L38" s="38">
        <v>127</v>
      </c>
      <c r="M38" s="38">
        <v>8</v>
      </c>
      <c r="N38" s="38">
        <f t="shared" si="1"/>
        <v>139</v>
      </c>
      <c r="O38" s="38">
        <f t="shared" si="3"/>
        <v>18</v>
      </c>
      <c r="P38" s="38">
        <f t="shared" si="4"/>
        <v>-8</v>
      </c>
      <c r="Q38" s="38">
        <f t="shared" si="5"/>
        <v>4498</v>
      </c>
      <c r="R38" s="42">
        <f t="shared" si="6"/>
        <v>6.885828520657486</v>
      </c>
      <c r="S38" s="42">
        <f t="shared" si="7"/>
        <v>12.661039537983118</v>
      </c>
      <c r="T38" s="42">
        <f t="shared" si="8"/>
        <v>3.9982230119946687</v>
      </c>
      <c r="U38" s="42">
        <f t="shared" si="9"/>
        <v>3.9982230119946687</v>
      </c>
      <c r="V38" s="42">
        <f t="shared" si="10"/>
        <v>1.5548645046645935</v>
      </c>
      <c r="W38" s="42">
        <f t="shared" si="11"/>
        <v>-1.5548645046645935</v>
      </c>
      <c r="X38" s="42">
        <f t="shared" si="12"/>
        <v>-5.775211017325633</v>
      </c>
      <c r="Y38" s="42">
        <f t="shared" si="13"/>
        <v>-1.776988005330964</v>
      </c>
    </row>
    <row r="39" spans="1:25" s="38" customFormat="1" ht="12">
      <c r="A39" s="43">
        <v>50037</v>
      </c>
      <c r="B39" s="38" t="s">
        <v>177</v>
      </c>
      <c r="C39" s="38">
        <v>12082</v>
      </c>
      <c r="D39" s="38">
        <v>69</v>
      </c>
      <c r="E39" s="38">
        <v>136</v>
      </c>
      <c r="F39" s="38">
        <f t="shared" si="2"/>
        <v>-67</v>
      </c>
      <c r="G39" s="38">
        <v>45</v>
      </c>
      <c r="H39" s="38">
        <v>350</v>
      </c>
      <c r="I39" s="38">
        <v>15</v>
      </c>
      <c r="J39" s="38">
        <f t="shared" si="0"/>
        <v>410</v>
      </c>
      <c r="K39" s="38">
        <v>19</v>
      </c>
      <c r="L39" s="38">
        <v>366</v>
      </c>
      <c r="M39" s="38">
        <v>6</v>
      </c>
      <c r="N39" s="38">
        <f t="shared" si="1"/>
        <v>391</v>
      </c>
      <c r="O39" s="38">
        <f t="shared" si="3"/>
        <v>19</v>
      </c>
      <c r="P39" s="38">
        <f t="shared" si="4"/>
        <v>-48</v>
      </c>
      <c r="Q39" s="38">
        <f t="shared" si="5"/>
        <v>12034</v>
      </c>
      <c r="R39" s="42">
        <f t="shared" si="6"/>
        <v>5.722342013600929</v>
      </c>
      <c r="S39" s="42">
        <f t="shared" si="7"/>
        <v>11.278819041300382</v>
      </c>
      <c r="T39" s="42">
        <f t="shared" si="8"/>
        <v>1.5757173660640238</v>
      </c>
      <c r="U39" s="42">
        <f t="shared" si="9"/>
        <v>-1.3269198872118095</v>
      </c>
      <c r="V39" s="42">
        <f t="shared" si="10"/>
        <v>2.1562448167191905</v>
      </c>
      <c r="W39" s="42">
        <f t="shared" si="11"/>
        <v>0.7463924365566429</v>
      </c>
      <c r="X39" s="42">
        <f t="shared" si="12"/>
        <v>-5.556477027699453</v>
      </c>
      <c r="Y39" s="42">
        <f t="shared" si="13"/>
        <v>-3.980759661635429</v>
      </c>
    </row>
    <row r="40" spans="1:25" s="38" customFormat="1" ht="12">
      <c r="A40" s="43">
        <v>50038</v>
      </c>
      <c r="B40" s="38" t="s">
        <v>178</v>
      </c>
      <c r="C40" s="38">
        <v>8580</v>
      </c>
      <c r="D40" s="38">
        <v>60</v>
      </c>
      <c r="E40" s="38">
        <v>72</v>
      </c>
      <c r="F40" s="38">
        <f t="shared" si="2"/>
        <v>-12</v>
      </c>
      <c r="G40" s="38">
        <v>80</v>
      </c>
      <c r="H40" s="38">
        <v>404</v>
      </c>
      <c r="I40" s="38">
        <v>14</v>
      </c>
      <c r="J40" s="38">
        <f t="shared" si="0"/>
        <v>498</v>
      </c>
      <c r="K40" s="38">
        <v>22</v>
      </c>
      <c r="L40" s="38">
        <v>353</v>
      </c>
      <c r="M40" s="38">
        <v>44</v>
      </c>
      <c r="N40" s="38">
        <f t="shared" si="1"/>
        <v>419</v>
      </c>
      <c r="O40" s="38">
        <f t="shared" si="3"/>
        <v>79</v>
      </c>
      <c r="P40" s="38">
        <f t="shared" si="4"/>
        <v>67</v>
      </c>
      <c r="Q40" s="38">
        <f t="shared" si="5"/>
        <v>8647</v>
      </c>
      <c r="R40" s="42">
        <f t="shared" si="6"/>
        <v>6.965809485110582</v>
      </c>
      <c r="S40" s="42">
        <f t="shared" si="7"/>
        <v>8.3589713821327</v>
      </c>
      <c r="T40" s="42">
        <f t="shared" si="8"/>
        <v>9.171649155395599</v>
      </c>
      <c r="U40" s="42">
        <f t="shared" si="9"/>
        <v>5.920938062343995</v>
      </c>
      <c r="V40" s="42">
        <f t="shared" si="10"/>
        <v>6.733615835606896</v>
      </c>
      <c r="W40" s="42">
        <f t="shared" si="11"/>
        <v>-3.482904742555291</v>
      </c>
      <c r="X40" s="42">
        <f t="shared" si="12"/>
        <v>-1.3931618970221165</v>
      </c>
      <c r="Y40" s="42">
        <f t="shared" si="13"/>
        <v>7.778487258373484</v>
      </c>
    </row>
    <row r="41" spans="1:25" s="38" customFormat="1" ht="12">
      <c r="A41" s="43">
        <v>50039</v>
      </c>
      <c r="B41" s="38" t="s">
        <v>179</v>
      </c>
      <c r="C41" s="38">
        <v>10175</v>
      </c>
      <c r="D41" s="38">
        <v>43</v>
      </c>
      <c r="E41" s="38">
        <v>170</v>
      </c>
      <c r="F41" s="38">
        <f t="shared" si="2"/>
        <v>-127</v>
      </c>
      <c r="G41" s="38">
        <v>69</v>
      </c>
      <c r="H41" s="38">
        <v>144</v>
      </c>
      <c r="I41" s="38">
        <v>15</v>
      </c>
      <c r="J41" s="38">
        <f t="shared" si="0"/>
        <v>228</v>
      </c>
      <c r="K41" s="38">
        <v>46</v>
      </c>
      <c r="L41" s="38">
        <v>196</v>
      </c>
      <c r="M41" s="38">
        <v>54</v>
      </c>
      <c r="N41" s="38">
        <f t="shared" si="1"/>
        <v>296</v>
      </c>
      <c r="O41" s="38">
        <f t="shared" si="3"/>
        <v>-68</v>
      </c>
      <c r="P41" s="38">
        <f t="shared" si="4"/>
        <v>-195</v>
      </c>
      <c r="Q41" s="38">
        <f t="shared" si="5"/>
        <v>9980</v>
      </c>
      <c r="R41" s="42">
        <f t="shared" si="6"/>
        <v>4.266931282560159</v>
      </c>
      <c r="S41" s="42">
        <f t="shared" si="7"/>
        <v>16.86926321012156</v>
      </c>
      <c r="T41" s="42">
        <f t="shared" si="8"/>
        <v>-6.747705284048623</v>
      </c>
      <c r="U41" s="42">
        <f t="shared" si="9"/>
        <v>-5.160009923096006</v>
      </c>
      <c r="V41" s="42">
        <f t="shared" si="10"/>
        <v>2.2823120813693873</v>
      </c>
      <c r="W41" s="42">
        <f t="shared" si="11"/>
        <v>-3.8700074423220046</v>
      </c>
      <c r="X41" s="42">
        <f t="shared" si="12"/>
        <v>-12.6023319275614</v>
      </c>
      <c r="Y41" s="42">
        <f t="shared" si="13"/>
        <v>-19.350037211610022</v>
      </c>
    </row>
    <row r="42" spans="1:25" s="38" customFormat="1" ht="12">
      <c r="A42" s="43">
        <v>50040</v>
      </c>
      <c r="B42" s="38" t="s">
        <v>293</v>
      </c>
      <c r="C42" s="38">
        <v>12333</v>
      </c>
      <c r="D42" s="38">
        <v>63</v>
      </c>
      <c r="E42" s="38">
        <v>177</v>
      </c>
      <c r="F42" s="38">
        <f t="shared" si="2"/>
        <v>-114</v>
      </c>
      <c r="G42" s="38">
        <v>68</v>
      </c>
      <c r="H42" s="38">
        <v>404</v>
      </c>
      <c r="I42" s="38">
        <v>14</v>
      </c>
      <c r="J42" s="38">
        <f t="shared" si="0"/>
        <v>486</v>
      </c>
      <c r="K42" s="38">
        <v>35</v>
      </c>
      <c r="L42" s="38">
        <v>349</v>
      </c>
      <c r="M42" s="38">
        <v>34</v>
      </c>
      <c r="N42" s="38">
        <f t="shared" si="1"/>
        <v>418</v>
      </c>
      <c r="O42" s="38">
        <f t="shared" si="3"/>
        <v>68</v>
      </c>
      <c r="P42" s="38">
        <f t="shared" si="4"/>
        <v>-46</v>
      </c>
      <c r="Q42" s="38">
        <f t="shared" si="5"/>
        <v>12287</v>
      </c>
      <c r="R42" s="42">
        <f t="shared" si="6"/>
        <v>5.117790414297319</v>
      </c>
      <c r="S42" s="42">
        <f t="shared" si="7"/>
        <v>14.37855402112104</v>
      </c>
      <c r="T42" s="42">
        <f t="shared" si="8"/>
        <v>5.523964256701868</v>
      </c>
      <c r="U42" s="42">
        <f t="shared" si="9"/>
        <v>4.467912266450041</v>
      </c>
      <c r="V42" s="42">
        <f t="shared" si="10"/>
        <v>2.680747359870024</v>
      </c>
      <c r="W42" s="42">
        <f t="shared" si="11"/>
        <v>-1.6246953696181965</v>
      </c>
      <c r="X42" s="42">
        <f t="shared" si="12"/>
        <v>-9.26076360682372</v>
      </c>
      <c r="Y42" s="42">
        <f t="shared" si="13"/>
        <v>-3.7367993501218524</v>
      </c>
    </row>
    <row r="43" spans="1:25" s="38" customFormat="1" ht="12">
      <c r="A43" s="43">
        <v>50041</v>
      </c>
      <c r="B43" s="38" t="s">
        <v>294</v>
      </c>
      <c r="C43" s="38">
        <v>5435</v>
      </c>
      <c r="D43" s="38">
        <v>31</v>
      </c>
      <c r="E43" s="38">
        <v>65</v>
      </c>
      <c r="F43" s="38">
        <f t="shared" si="2"/>
        <v>-34</v>
      </c>
      <c r="G43" s="38">
        <v>14</v>
      </c>
      <c r="H43" s="38">
        <v>206</v>
      </c>
      <c r="I43" s="38">
        <v>2</v>
      </c>
      <c r="J43" s="38">
        <f t="shared" si="0"/>
        <v>222</v>
      </c>
      <c r="K43" s="38">
        <v>20</v>
      </c>
      <c r="L43" s="38">
        <v>188</v>
      </c>
      <c r="M43" s="38">
        <v>1</v>
      </c>
      <c r="N43" s="38">
        <f t="shared" si="1"/>
        <v>209</v>
      </c>
      <c r="O43" s="38">
        <f t="shared" si="3"/>
        <v>13</v>
      </c>
      <c r="P43" s="38">
        <f t="shared" si="4"/>
        <v>-21</v>
      </c>
      <c r="Q43" s="38">
        <f t="shared" si="5"/>
        <v>5414</v>
      </c>
      <c r="R43" s="42">
        <f t="shared" si="6"/>
        <v>5.714812425108305</v>
      </c>
      <c r="S43" s="42">
        <f t="shared" si="7"/>
        <v>11.982671213936769</v>
      </c>
      <c r="T43" s="42">
        <f t="shared" si="8"/>
        <v>2.3965342427873537</v>
      </c>
      <c r="U43" s="42">
        <f t="shared" si="9"/>
        <v>3.3182781823209515</v>
      </c>
      <c r="V43" s="42">
        <f t="shared" si="10"/>
        <v>-1.1060927274403172</v>
      </c>
      <c r="W43" s="42">
        <f t="shared" si="11"/>
        <v>0.1843487879067195</v>
      </c>
      <c r="X43" s="42">
        <f t="shared" si="12"/>
        <v>-6.267858788828463</v>
      </c>
      <c r="Y43" s="42">
        <f t="shared" si="13"/>
        <v>-3.8713245460411096</v>
      </c>
    </row>
    <row r="44" spans="1:25" s="41" customFormat="1" ht="12">
      <c r="A44" s="47"/>
      <c r="B44" s="47" t="s">
        <v>166</v>
      </c>
      <c r="C44" s="47">
        <f>SUM(C7:C43)</f>
        <v>422444</v>
      </c>
      <c r="D44" s="47">
        <f>SUM(D7:D43)</f>
        <v>2825</v>
      </c>
      <c r="E44" s="47">
        <f>SUM(E7:E43)</f>
        <v>4846</v>
      </c>
      <c r="F44" s="47">
        <f t="shared" si="2"/>
        <v>-2021</v>
      </c>
      <c r="G44" s="47">
        <f aca="true" t="shared" si="14" ref="G44:N44">SUM(G7:G43)</f>
        <v>3082</v>
      </c>
      <c r="H44" s="47">
        <f t="shared" si="14"/>
        <v>14167</v>
      </c>
      <c r="I44" s="47">
        <f t="shared" si="14"/>
        <v>557</v>
      </c>
      <c r="J44" s="47">
        <f t="shared" si="14"/>
        <v>17806</v>
      </c>
      <c r="K44" s="47">
        <f t="shared" si="14"/>
        <v>1178</v>
      </c>
      <c r="L44" s="47">
        <f t="shared" si="14"/>
        <v>13150</v>
      </c>
      <c r="M44" s="47">
        <f t="shared" si="14"/>
        <v>1591</v>
      </c>
      <c r="N44" s="47">
        <f t="shared" si="14"/>
        <v>15919</v>
      </c>
      <c r="O44" s="47">
        <f t="shared" si="3"/>
        <v>1887</v>
      </c>
      <c r="P44" s="47">
        <f t="shared" si="4"/>
        <v>-134</v>
      </c>
      <c r="Q44" s="47">
        <f>SUM(Q7:Q43)</f>
        <v>422310</v>
      </c>
      <c r="R44" s="48">
        <f t="shared" si="6"/>
        <v>6.688337669901533</v>
      </c>
      <c r="S44" s="48">
        <f t="shared" si="7"/>
        <v>11.473162601183303</v>
      </c>
      <c r="T44" s="48">
        <f t="shared" si="8"/>
        <v>4.467572808178476</v>
      </c>
      <c r="U44" s="48">
        <f t="shared" si="9"/>
        <v>2.4078015611645522</v>
      </c>
      <c r="V44" s="48">
        <f t="shared" si="10"/>
        <v>4.5078212118557595</v>
      </c>
      <c r="W44" s="48">
        <f t="shared" si="11"/>
        <v>-2.4480499648418355</v>
      </c>
      <c r="X44" s="48">
        <f t="shared" si="12"/>
        <v>-4.7848249312817694</v>
      </c>
      <c r="Y44" s="48">
        <f t="shared" si="13"/>
        <v>-0.317252123103294</v>
      </c>
    </row>
    <row r="45" ht="12">
      <c r="A45" s="31" t="s">
        <v>307</v>
      </c>
    </row>
  </sheetData>
  <mergeCells count="9">
    <mergeCell ref="R3:R6"/>
    <mergeCell ref="S3:S6"/>
    <mergeCell ref="T3:W3"/>
    <mergeCell ref="Y3:Y6"/>
    <mergeCell ref="X3:X6"/>
    <mergeCell ref="T4:T6"/>
    <mergeCell ref="U4:U6"/>
    <mergeCell ref="V4:V6"/>
    <mergeCell ref="W4:W6"/>
  </mergeCells>
  <printOptions/>
  <pageMargins left="0.26" right="0.21" top="0.31" bottom="0.29" header="0.2" footer="0.2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workbookViewId="0" topLeftCell="A1">
      <selection activeCell="A29" sqref="A29"/>
    </sheetView>
  </sheetViews>
  <sheetFormatPr defaultColWidth="9.140625" defaultRowHeight="12.75"/>
  <cols>
    <col min="1" max="1" width="5.8515625" style="37" customWidth="1"/>
    <col min="2" max="2" width="19.28125" style="37" bestFit="1" customWidth="1"/>
    <col min="3" max="3" width="10.140625" style="37" bestFit="1" customWidth="1"/>
    <col min="4" max="4" width="22.00390625" style="37" customWidth="1"/>
    <col min="5" max="5" width="6.421875" style="37" customWidth="1"/>
    <col min="6" max="6" width="8.00390625" style="37" customWidth="1"/>
    <col min="7" max="7" width="5.57421875" style="37" bestFit="1" customWidth="1"/>
    <col min="8" max="8" width="6.57421875" style="37" bestFit="1" customWidth="1"/>
    <col min="9" max="9" width="6.00390625" style="37" bestFit="1" customWidth="1"/>
    <col min="10" max="10" width="6.421875" style="37" bestFit="1" customWidth="1"/>
    <col min="11" max="11" width="5.57421875" style="37" bestFit="1" customWidth="1"/>
    <col min="12" max="12" width="6.57421875" style="37" bestFit="1" customWidth="1"/>
    <col min="13" max="13" width="8.28125" style="37" bestFit="1" customWidth="1"/>
    <col min="14" max="14" width="6.8515625" style="37" customWidth="1"/>
    <col min="15" max="15" width="5.421875" style="37" bestFit="1" customWidth="1"/>
    <col min="16" max="16" width="5.28125" style="37" bestFit="1" customWidth="1"/>
    <col min="17" max="17" width="10.140625" style="37" bestFit="1" customWidth="1"/>
    <col min="18" max="18" width="7.7109375" style="37" customWidth="1"/>
    <col min="19" max="19" width="7.8515625" style="37" customWidth="1"/>
    <col min="20" max="20" width="6.00390625" style="37" bestFit="1" customWidth="1"/>
    <col min="21" max="21" width="6.57421875" style="37" bestFit="1" customWidth="1"/>
    <col min="22" max="22" width="5.7109375" style="37" bestFit="1" customWidth="1"/>
    <col min="23" max="23" width="7.28125" style="37" bestFit="1" customWidth="1"/>
    <col min="24" max="24" width="7.57421875" style="37" customWidth="1"/>
    <col min="25" max="25" width="7.28125" style="37" customWidth="1"/>
    <col min="26" max="16384" width="9.140625" style="37" customWidth="1"/>
  </cols>
  <sheetData>
    <row r="1" spans="1:17" s="4" customFormat="1" ht="12">
      <c r="A1" s="1" t="s">
        <v>316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12">
      <c r="A2" s="5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7" customFormat="1" ht="12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5" s="7" customFormat="1" ht="12.75" customHeight="1">
      <c r="A4" s="9"/>
      <c r="B4" s="9"/>
      <c r="C4" s="10"/>
      <c r="D4" s="11" t="s">
        <v>0</v>
      </c>
      <c r="E4" s="12"/>
      <c r="F4" s="13"/>
      <c r="G4" s="11" t="s">
        <v>1</v>
      </c>
      <c r="H4" s="12"/>
      <c r="I4" s="12"/>
      <c r="J4" s="12"/>
      <c r="K4" s="12"/>
      <c r="L4" s="12"/>
      <c r="M4" s="12"/>
      <c r="N4" s="12"/>
      <c r="O4" s="14"/>
      <c r="P4" s="10"/>
      <c r="Q4" s="10"/>
      <c r="R4" s="55" t="s">
        <v>2</v>
      </c>
      <c r="S4" s="55" t="s">
        <v>3</v>
      </c>
      <c r="T4" s="58" t="s">
        <v>4</v>
      </c>
      <c r="U4" s="59"/>
      <c r="V4" s="59"/>
      <c r="W4" s="60"/>
      <c r="X4" s="55" t="s">
        <v>6</v>
      </c>
      <c r="Y4" s="55" t="s">
        <v>5</v>
      </c>
    </row>
    <row r="5" spans="1:25" s="7" customFormat="1" ht="11.25" customHeight="1">
      <c r="A5" s="15" t="s">
        <v>280</v>
      </c>
      <c r="B5" s="15" t="s">
        <v>7</v>
      </c>
      <c r="C5" s="16" t="s">
        <v>8</v>
      </c>
      <c r="D5" s="17"/>
      <c r="E5" s="17"/>
      <c r="F5" s="17"/>
      <c r="G5" s="11" t="s">
        <v>9</v>
      </c>
      <c r="H5" s="12"/>
      <c r="I5" s="12"/>
      <c r="J5" s="13"/>
      <c r="K5" s="11" t="s">
        <v>10</v>
      </c>
      <c r="L5" s="12"/>
      <c r="M5" s="12"/>
      <c r="N5" s="13"/>
      <c r="O5" s="18"/>
      <c r="P5" s="16"/>
      <c r="Q5" s="16" t="s">
        <v>8</v>
      </c>
      <c r="R5" s="56"/>
      <c r="S5" s="56"/>
      <c r="T5" s="61" t="s">
        <v>11</v>
      </c>
      <c r="U5" s="61" t="s">
        <v>12</v>
      </c>
      <c r="V5" s="61" t="s">
        <v>13</v>
      </c>
      <c r="W5" s="63" t="s">
        <v>14</v>
      </c>
      <c r="X5" s="56"/>
      <c r="Y5" s="56"/>
    </row>
    <row r="6" spans="1:25" s="7" customFormat="1" ht="11.25" customHeight="1">
      <c r="A6" s="15" t="s">
        <v>281</v>
      </c>
      <c r="B6" s="15" t="s">
        <v>15</v>
      </c>
      <c r="C6" s="16" t="s">
        <v>16</v>
      </c>
      <c r="D6" s="19" t="s">
        <v>17</v>
      </c>
      <c r="E6" s="19" t="s">
        <v>18</v>
      </c>
      <c r="F6" s="19" t="s">
        <v>19</v>
      </c>
      <c r="G6" s="20" t="s">
        <v>20</v>
      </c>
      <c r="H6" s="20" t="s">
        <v>20</v>
      </c>
      <c r="I6" s="20" t="s">
        <v>21</v>
      </c>
      <c r="J6" s="20"/>
      <c r="K6" s="20" t="s">
        <v>22</v>
      </c>
      <c r="L6" s="20" t="s">
        <v>22</v>
      </c>
      <c r="M6" s="20" t="s">
        <v>21</v>
      </c>
      <c r="N6" s="20"/>
      <c r="O6" s="16" t="s">
        <v>19</v>
      </c>
      <c r="P6" s="16" t="s">
        <v>19</v>
      </c>
      <c r="Q6" s="16" t="s">
        <v>16</v>
      </c>
      <c r="R6" s="56"/>
      <c r="S6" s="56"/>
      <c r="T6" s="62"/>
      <c r="U6" s="62"/>
      <c r="V6" s="62"/>
      <c r="W6" s="64"/>
      <c r="X6" s="56"/>
      <c r="Y6" s="56"/>
    </row>
    <row r="7" spans="1:25" s="7" customFormat="1" ht="11.25" customHeight="1">
      <c r="A7" s="21"/>
      <c r="B7" s="21"/>
      <c r="C7" s="22" t="s">
        <v>306</v>
      </c>
      <c r="D7" s="23" t="s">
        <v>23</v>
      </c>
      <c r="E7" s="24"/>
      <c r="F7" s="24"/>
      <c r="G7" s="24" t="s">
        <v>24</v>
      </c>
      <c r="H7" s="24" t="s">
        <v>25</v>
      </c>
      <c r="I7" s="24" t="s">
        <v>26</v>
      </c>
      <c r="J7" s="24" t="s">
        <v>11</v>
      </c>
      <c r="K7" s="24" t="s">
        <v>24</v>
      </c>
      <c r="L7" s="24" t="s">
        <v>25</v>
      </c>
      <c r="M7" s="24" t="s">
        <v>27</v>
      </c>
      <c r="N7" s="24" t="s">
        <v>11</v>
      </c>
      <c r="O7" s="25"/>
      <c r="P7" s="22" t="s">
        <v>28</v>
      </c>
      <c r="Q7" s="22" t="s">
        <v>308</v>
      </c>
      <c r="R7" s="57"/>
      <c r="S7" s="57"/>
      <c r="T7" s="62"/>
      <c r="U7" s="62"/>
      <c r="V7" s="62"/>
      <c r="W7" s="65"/>
      <c r="X7" s="57"/>
      <c r="Y7" s="57"/>
    </row>
    <row r="8" spans="1:25" ht="12">
      <c r="A8" s="43">
        <v>47002</v>
      </c>
      <c r="B8" s="38" t="s">
        <v>75</v>
      </c>
      <c r="C8" s="45">
        <v>17961</v>
      </c>
      <c r="D8" s="38">
        <v>132</v>
      </c>
      <c r="E8" s="38">
        <v>146</v>
      </c>
      <c r="F8" s="38">
        <f>(D8-E8)</f>
        <v>-14</v>
      </c>
      <c r="G8" s="38">
        <v>155</v>
      </c>
      <c r="H8" s="38">
        <v>635</v>
      </c>
      <c r="I8" s="38">
        <v>46</v>
      </c>
      <c r="J8" s="38">
        <f aca="true" t="shared" si="0" ref="J8:J27">SUM(G8:I8)</f>
        <v>836</v>
      </c>
      <c r="K8" s="38">
        <v>40</v>
      </c>
      <c r="L8" s="38">
        <v>485</v>
      </c>
      <c r="M8" s="38">
        <v>51</v>
      </c>
      <c r="N8" s="38">
        <f aca="true" t="shared" si="1" ref="N8:N27">SUM(K8:M8)</f>
        <v>576</v>
      </c>
      <c r="O8" s="38">
        <f>(J8-N8)</f>
        <v>260</v>
      </c>
      <c r="P8" s="38">
        <f>(F8+O8)</f>
        <v>246</v>
      </c>
      <c r="Q8" s="38">
        <f>(C8+P8)</f>
        <v>18207</v>
      </c>
      <c r="R8" s="42">
        <f>((D8)/((C8+Q8)/2))*1000</f>
        <v>7.299270072992701</v>
      </c>
      <c r="S8" s="42">
        <f>((E8)/((C8+Q8)/2))*1000</f>
        <v>8.07343508073435</v>
      </c>
      <c r="T8" s="42">
        <f>((O8)/((C8+Q8)/2))*1000</f>
        <v>14.377350143773501</v>
      </c>
      <c r="U8" s="42">
        <f>((H8-L8)/((C8+Q8)/2))*1000</f>
        <v>8.29462508294625</v>
      </c>
      <c r="V8" s="42">
        <f>((G8-K8)/((C8+Q8)/2))*1000</f>
        <v>6.359212563592125</v>
      </c>
      <c r="W8" s="42">
        <f>((I8-M8)/((C8+Q8)/2))*1000</f>
        <v>-0.27648750276487505</v>
      </c>
      <c r="X8" s="42">
        <f>((F8)/((C8+Q8)/2))*1000</f>
        <v>-0.7741650077416501</v>
      </c>
      <c r="Y8" s="42">
        <f>((P8)/((C8+Q8)/2))*1000</f>
        <v>13.60318513603185</v>
      </c>
    </row>
    <row r="9" spans="1:25" ht="12">
      <c r="A9" s="43">
        <v>47003</v>
      </c>
      <c r="B9" s="38" t="s">
        <v>76</v>
      </c>
      <c r="C9" s="45">
        <v>8885</v>
      </c>
      <c r="D9" s="38">
        <v>61</v>
      </c>
      <c r="E9" s="38">
        <v>82</v>
      </c>
      <c r="F9" s="38">
        <f aca="true" t="shared" si="2" ref="F9:F27">(D9-E9)</f>
        <v>-21</v>
      </c>
      <c r="G9" s="38">
        <v>61</v>
      </c>
      <c r="H9" s="38">
        <v>350</v>
      </c>
      <c r="I9" s="38">
        <v>11</v>
      </c>
      <c r="J9" s="38">
        <f t="shared" si="0"/>
        <v>422</v>
      </c>
      <c r="K9" s="38">
        <v>29</v>
      </c>
      <c r="L9" s="38">
        <v>320</v>
      </c>
      <c r="M9" s="38">
        <v>37</v>
      </c>
      <c r="N9" s="38">
        <f t="shared" si="1"/>
        <v>386</v>
      </c>
      <c r="O9" s="38">
        <f aca="true" t="shared" si="3" ref="O9:O28">(J9-N9)</f>
        <v>36</v>
      </c>
      <c r="P9" s="38">
        <f aca="true" t="shared" si="4" ref="P9:P28">(F9+O9)</f>
        <v>15</v>
      </c>
      <c r="Q9" s="38">
        <f aca="true" t="shared" si="5" ref="Q9:Q27">(C9+P9)</f>
        <v>8900</v>
      </c>
      <c r="R9" s="42">
        <f aca="true" t="shared" si="6" ref="R9:R28">((D9)/((C9+Q9)/2))*1000</f>
        <v>6.859713241495642</v>
      </c>
      <c r="S9" s="42">
        <f aca="true" t="shared" si="7" ref="S9:S28">((E9)/((C9+Q9)/2))*1000</f>
        <v>9.221253865617092</v>
      </c>
      <c r="T9" s="42">
        <f aca="true" t="shared" si="8" ref="T9:T28">((O9)/((C9+Q9)/2))*1000</f>
        <v>4.048355355636772</v>
      </c>
      <c r="U9" s="42">
        <f aca="true" t="shared" si="9" ref="U9:U28">((H9-L9)/((C9+Q9)/2))*1000</f>
        <v>3.373629463030644</v>
      </c>
      <c r="V9" s="42">
        <f aca="true" t="shared" si="10" ref="V9:V28">((G9-K9)/((C9+Q9)/2))*1000</f>
        <v>3.598538093899353</v>
      </c>
      <c r="W9" s="42">
        <f aca="true" t="shared" si="11" ref="W9:W28">((I9-M9)/((C9+Q9)/2))*1000</f>
        <v>-2.9238122012932246</v>
      </c>
      <c r="X9" s="42">
        <f aca="true" t="shared" si="12" ref="X9:X28">((F9)/((C9+Q9)/2))*1000</f>
        <v>-2.3615406241214507</v>
      </c>
      <c r="Y9" s="42">
        <f aca="true" t="shared" si="13" ref="Y9:Y28">((P9)/((C9+Q9)/2))*1000</f>
        <v>1.686814731515322</v>
      </c>
    </row>
    <row r="10" spans="1:25" ht="12">
      <c r="A10" s="43">
        <v>47005</v>
      </c>
      <c r="B10" s="38" t="s">
        <v>77</v>
      </c>
      <c r="C10" s="45">
        <v>7460</v>
      </c>
      <c r="D10" s="38">
        <v>51</v>
      </c>
      <c r="E10" s="38">
        <v>91</v>
      </c>
      <c r="F10" s="38">
        <f t="shared" si="2"/>
        <v>-40</v>
      </c>
      <c r="G10" s="38">
        <v>36</v>
      </c>
      <c r="H10" s="38">
        <v>233</v>
      </c>
      <c r="I10" s="38">
        <v>8</v>
      </c>
      <c r="J10" s="38">
        <f t="shared" si="0"/>
        <v>277</v>
      </c>
      <c r="K10" s="38">
        <v>20</v>
      </c>
      <c r="L10" s="38">
        <v>195</v>
      </c>
      <c r="M10" s="38">
        <v>46</v>
      </c>
      <c r="N10" s="38">
        <f t="shared" si="1"/>
        <v>261</v>
      </c>
      <c r="O10" s="38">
        <f t="shared" si="3"/>
        <v>16</v>
      </c>
      <c r="P10" s="38">
        <f t="shared" si="4"/>
        <v>-24</v>
      </c>
      <c r="Q10" s="38">
        <f t="shared" si="5"/>
        <v>7436</v>
      </c>
      <c r="R10" s="42">
        <f t="shared" si="6"/>
        <v>6.8474758324382385</v>
      </c>
      <c r="S10" s="42">
        <f t="shared" si="7"/>
        <v>12.218045112781954</v>
      </c>
      <c r="T10" s="42">
        <f t="shared" si="8"/>
        <v>2.1482277121374866</v>
      </c>
      <c r="U10" s="42">
        <f t="shared" si="9"/>
        <v>5.1020408163265305</v>
      </c>
      <c r="V10" s="42">
        <f t="shared" si="10"/>
        <v>2.1482277121374866</v>
      </c>
      <c r="W10" s="42">
        <f t="shared" si="11"/>
        <v>-5.1020408163265305</v>
      </c>
      <c r="X10" s="42">
        <f t="shared" si="12"/>
        <v>-5.370569280343717</v>
      </c>
      <c r="Y10" s="42">
        <f t="shared" si="13"/>
        <v>-3.22234156820623</v>
      </c>
    </row>
    <row r="11" spans="1:25" ht="12">
      <c r="A11" s="43">
        <v>47006</v>
      </c>
      <c r="B11" s="38" t="s">
        <v>78</v>
      </c>
      <c r="C11" s="45">
        <v>6342</v>
      </c>
      <c r="D11" s="38">
        <v>45</v>
      </c>
      <c r="E11" s="38">
        <v>72</v>
      </c>
      <c r="F11" s="38">
        <f t="shared" si="2"/>
        <v>-27</v>
      </c>
      <c r="G11" s="38">
        <v>29</v>
      </c>
      <c r="H11" s="38">
        <v>163</v>
      </c>
      <c r="I11" s="38">
        <v>5</v>
      </c>
      <c r="J11" s="38">
        <f t="shared" si="0"/>
        <v>197</v>
      </c>
      <c r="K11" s="38">
        <v>13</v>
      </c>
      <c r="L11" s="38">
        <v>166</v>
      </c>
      <c r="M11" s="38">
        <v>16</v>
      </c>
      <c r="N11" s="38">
        <f t="shared" si="1"/>
        <v>195</v>
      </c>
      <c r="O11" s="38">
        <f t="shared" si="3"/>
        <v>2</v>
      </c>
      <c r="P11" s="38">
        <f t="shared" si="4"/>
        <v>-25</v>
      </c>
      <c r="Q11" s="38">
        <f t="shared" si="5"/>
        <v>6317</v>
      </c>
      <c r="R11" s="42">
        <f t="shared" si="6"/>
        <v>7.109566316454696</v>
      </c>
      <c r="S11" s="42">
        <f t="shared" si="7"/>
        <v>11.375306106327514</v>
      </c>
      <c r="T11" s="42">
        <f t="shared" si="8"/>
        <v>0.31598072517576425</v>
      </c>
      <c r="U11" s="42">
        <f t="shared" si="9"/>
        <v>-0.4739710877636464</v>
      </c>
      <c r="V11" s="42">
        <f t="shared" si="10"/>
        <v>2.527845801406114</v>
      </c>
      <c r="W11" s="42">
        <f t="shared" si="11"/>
        <v>-1.7378939884667035</v>
      </c>
      <c r="X11" s="42">
        <f t="shared" si="12"/>
        <v>-4.265739789872818</v>
      </c>
      <c r="Y11" s="42">
        <f t="shared" si="13"/>
        <v>-3.9497590646970537</v>
      </c>
    </row>
    <row r="12" spans="1:25" ht="12">
      <c r="A12" s="43">
        <v>47007</v>
      </c>
      <c r="B12" s="38" t="s">
        <v>79</v>
      </c>
      <c r="C12" s="45">
        <v>3167</v>
      </c>
      <c r="D12" s="38">
        <v>19</v>
      </c>
      <c r="E12" s="38">
        <v>52</v>
      </c>
      <c r="F12" s="38">
        <f t="shared" si="2"/>
        <v>-33</v>
      </c>
      <c r="G12" s="38">
        <v>28</v>
      </c>
      <c r="H12" s="38">
        <v>164</v>
      </c>
      <c r="I12" s="38">
        <v>6</v>
      </c>
      <c r="J12" s="38">
        <f t="shared" si="0"/>
        <v>198</v>
      </c>
      <c r="K12" s="38">
        <v>5</v>
      </c>
      <c r="L12" s="38">
        <v>148</v>
      </c>
      <c r="M12" s="38">
        <v>24</v>
      </c>
      <c r="N12" s="38">
        <f t="shared" si="1"/>
        <v>177</v>
      </c>
      <c r="O12" s="38">
        <f t="shared" si="3"/>
        <v>21</v>
      </c>
      <c r="P12" s="38">
        <f t="shared" si="4"/>
        <v>-12</v>
      </c>
      <c r="Q12" s="38">
        <f t="shared" si="5"/>
        <v>3155</v>
      </c>
      <c r="R12" s="42">
        <f t="shared" si="6"/>
        <v>6.010756089844985</v>
      </c>
      <c r="S12" s="42">
        <f t="shared" si="7"/>
        <v>16.4504903511547</v>
      </c>
      <c r="T12" s="42">
        <f t="shared" si="8"/>
        <v>6.64346725719709</v>
      </c>
      <c r="U12" s="42">
        <f t="shared" si="9"/>
        <v>5.06168933881683</v>
      </c>
      <c r="V12" s="42">
        <f t="shared" si="10"/>
        <v>7.276178424549193</v>
      </c>
      <c r="W12" s="42">
        <f t="shared" si="11"/>
        <v>-5.694400506168933</v>
      </c>
      <c r="X12" s="42">
        <f t="shared" si="12"/>
        <v>-10.439734261309713</v>
      </c>
      <c r="Y12" s="42">
        <f t="shared" si="13"/>
        <v>-3.7962670041126225</v>
      </c>
    </row>
    <row r="13" spans="1:25" ht="12">
      <c r="A13" s="43">
        <v>47008</v>
      </c>
      <c r="B13" s="38" t="s">
        <v>80</v>
      </c>
      <c r="C13" s="45">
        <v>7919</v>
      </c>
      <c r="D13" s="38">
        <v>45</v>
      </c>
      <c r="E13" s="38">
        <v>105</v>
      </c>
      <c r="F13" s="38">
        <f t="shared" si="2"/>
        <v>-60</v>
      </c>
      <c r="G13" s="38">
        <v>36</v>
      </c>
      <c r="H13" s="38">
        <v>321</v>
      </c>
      <c r="I13" s="38">
        <v>3</v>
      </c>
      <c r="J13" s="38">
        <f t="shared" si="0"/>
        <v>360</v>
      </c>
      <c r="K13" s="38">
        <v>11</v>
      </c>
      <c r="L13" s="38">
        <v>311</v>
      </c>
      <c r="M13" s="38">
        <v>22</v>
      </c>
      <c r="N13" s="38">
        <f t="shared" si="1"/>
        <v>344</v>
      </c>
      <c r="O13" s="38">
        <f t="shared" si="3"/>
        <v>16</v>
      </c>
      <c r="P13" s="38">
        <f t="shared" si="4"/>
        <v>-44</v>
      </c>
      <c r="Q13" s="38">
        <f t="shared" si="5"/>
        <v>7875</v>
      </c>
      <c r="R13" s="42">
        <f t="shared" si="6"/>
        <v>5.698366468279093</v>
      </c>
      <c r="S13" s="42">
        <f t="shared" si="7"/>
        <v>13.296188425984552</v>
      </c>
      <c r="T13" s="42">
        <f t="shared" si="8"/>
        <v>2.0260858553881222</v>
      </c>
      <c r="U13" s="42">
        <f t="shared" si="9"/>
        <v>1.2663036596175763</v>
      </c>
      <c r="V13" s="42">
        <f t="shared" si="10"/>
        <v>3.1657591490439407</v>
      </c>
      <c r="W13" s="42">
        <f t="shared" si="11"/>
        <v>-2.405976953273395</v>
      </c>
      <c r="X13" s="42">
        <f t="shared" si="12"/>
        <v>-7.597821957705458</v>
      </c>
      <c r="Y13" s="42">
        <f t="shared" si="13"/>
        <v>-5.5717361023173355</v>
      </c>
    </row>
    <row r="14" spans="1:25" ht="12">
      <c r="A14" s="43">
        <v>47009</v>
      </c>
      <c r="B14" s="38" t="s">
        <v>81</v>
      </c>
      <c r="C14" s="45">
        <v>21152</v>
      </c>
      <c r="D14" s="38">
        <v>119</v>
      </c>
      <c r="E14" s="38">
        <v>237</v>
      </c>
      <c r="F14" s="38">
        <f t="shared" si="2"/>
        <v>-118</v>
      </c>
      <c r="G14" s="38">
        <v>63</v>
      </c>
      <c r="H14" s="38">
        <v>634</v>
      </c>
      <c r="I14" s="38">
        <v>36</v>
      </c>
      <c r="J14" s="38">
        <f t="shared" si="0"/>
        <v>733</v>
      </c>
      <c r="K14" s="38">
        <v>42</v>
      </c>
      <c r="L14" s="38">
        <v>601</v>
      </c>
      <c r="M14" s="38">
        <v>62</v>
      </c>
      <c r="N14" s="38">
        <f t="shared" si="1"/>
        <v>705</v>
      </c>
      <c r="O14" s="38">
        <f t="shared" si="3"/>
        <v>28</v>
      </c>
      <c r="P14" s="38">
        <f t="shared" si="4"/>
        <v>-90</v>
      </c>
      <c r="Q14" s="38">
        <f t="shared" si="5"/>
        <v>21062</v>
      </c>
      <c r="R14" s="42">
        <f t="shared" si="6"/>
        <v>5.637940019898611</v>
      </c>
      <c r="S14" s="42">
        <f t="shared" si="7"/>
        <v>11.228502392571185</v>
      </c>
      <c r="T14" s="42">
        <f t="shared" si="8"/>
        <v>1.326574122329085</v>
      </c>
      <c r="U14" s="42">
        <f t="shared" si="9"/>
        <v>1.5634623584592788</v>
      </c>
      <c r="V14" s="42">
        <f t="shared" si="10"/>
        <v>0.9949305917468139</v>
      </c>
      <c r="W14" s="42">
        <f t="shared" si="11"/>
        <v>-1.2318188278770077</v>
      </c>
      <c r="X14" s="42">
        <f t="shared" si="12"/>
        <v>-5.590562372672573</v>
      </c>
      <c r="Y14" s="42">
        <f t="shared" si="13"/>
        <v>-4.263988250343488</v>
      </c>
    </row>
    <row r="15" spans="1:25" ht="12">
      <c r="A15" s="43">
        <v>47010</v>
      </c>
      <c r="B15" s="38" t="s">
        <v>82</v>
      </c>
      <c r="C15" s="45">
        <v>10769</v>
      </c>
      <c r="D15" s="38">
        <v>62</v>
      </c>
      <c r="E15" s="38">
        <v>112</v>
      </c>
      <c r="F15" s="38">
        <f t="shared" si="2"/>
        <v>-50</v>
      </c>
      <c r="G15" s="38">
        <v>29</v>
      </c>
      <c r="H15" s="38">
        <v>425</v>
      </c>
      <c r="I15" s="38">
        <v>12</v>
      </c>
      <c r="J15" s="38">
        <f t="shared" si="0"/>
        <v>466</v>
      </c>
      <c r="K15" s="38">
        <v>7</v>
      </c>
      <c r="L15" s="38">
        <v>325</v>
      </c>
      <c r="M15" s="38">
        <v>59</v>
      </c>
      <c r="N15" s="38">
        <f t="shared" si="1"/>
        <v>391</v>
      </c>
      <c r="O15" s="38">
        <f t="shared" si="3"/>
        <v>75</v>
      </c>
      <c r="P15" s="38">
        <f t="shared" si="4"/>
        <v>25</v>
      </c>
      <c r="Q15" s="38">
        <f t="shared" si="5"/>
        <v>10794</v>
      </c>
      <c r="R15" s="42">
        <f t="shared" si="6"/>
        <v>5.750591290636739</v>
      </c>
      <c r="S15" s="42">
        <f t="shared" si="7"/>
        <v>10.38816491211798</v>
      </c>
      <c r="T15" s="42">
        <f t="shared" si="8"/>
        <v>6.956360432221862</v>
      </c>
      <c r="U15" s="42">
        <f t="shared" si="9"/>
        <v>9.275147242962483</v>
      </c>
      <c r="V15" s="42">
        <f t="shared" si="10"/>
        <v>2.0405323934517456</v>
      </c>
      <c r="W15" s="42">
        <f t="shared" si="11"/>
        <v>-4.359319204192366</v>
      </c>
      <c r="X15" s="42">
        <f t="shared" si="12"/>
        <v>-4.637573621481241</v>
      </c>
      <c r="Y15" s="42">
        <f t="shared" si="13"/>
        <v>2.3187868107406207</v>
      </c>
    </row>
    <row r="16" spans="1:25" ht="12">
      <c r="A16" s="43">
        <v>47011</v>
      </c>
      <c r="B16" s="38" t="s">
        <v>295</v>
      </c>
      <c r="C16" s="45">
        <v>20716</v>
      </c>
      <c r="D16" s="38">
        <v>131</v>
      </c>
      <c r="E16" s="38">
        <v>234</v>
      </c>
      <c r="F16" s="38">
        <f t="shared" si="2"/>
        <v>-103</v>
      </c>
      <c r="G16" s="38">
        <v>301</v>
      </c>
      <c r="H16" s="38">
        <v>1044</v>
      </c>
      <c r="I16" s="38">
        <v>54</v>
      </c>
      <c r="J16" s="38">
        <f t="shared" si="0"/>
        <v>1399</v>
      </c>
      <c r="K16" s="38">
        <v>68</v>
      </c>
      <c r="L16" s="38">
        <v>770</v>
      </c>
      <c r="M16" s="38">
        <v>179</v>
      </c>
      <c r="N16" s="38">
        <f t="shared" si="1"/>
        <v>1017</v>
      </c>
      <c r="O16" s="38">
        <f t="shared" si="3"/>
        <v>382</v>
      </c>
      <c r="P16" s="38">
        <f t="shared" si="4"/>
        <v>279</v>
      </c>
      <c r="Q16" s="38">
        <f t="shared" si="5"/>
        <v>20995</v>
      </c>
      <c r="R16" s="42">
        <f t="shared" si="6"/>
        <v>6.281316679053488</v>
      </c>
      <c r="S16" s="42">
        <f t="shared" si="7"/>
        <v>11.220061854187145</v>
      </c>
      <c r="T16" s="42">
        <f t="shared" si="8"/>
        <v>18.3165112320491</v>
      </c>
      <c r="U16" s="42">
        <f t="shared" si="9"/>
        <v>13.138021145501186</v>
      </c>
      <c r="V16" s="42">
        <f t="shared" si="10"/>
        <v>11.172112871904293</v>
      </c>
      <c r="W16" s="42">
        <f t="shared" si="11"/>
        <v>-5.993622785356381</v>
      </c>
      <c r="X16" s="42">
        <f t="shared" si="12"/>
        <v>-4.938745175133658</v>
      </c>
      <c r="Y16" s="42">
        <f t="shared" si="13"/>
        <v>13.377766056915442</v>
      </c>
    </row>
    <row r="17" spans="1:25" ht="12">
      <c r="A17" s="43">
        <v>47012</v>
      </c>
      <c r="B17" s="38" t="s">
        <v>83</v>
      </c>
      <c r="C17" s="45">
        <v>19586</v>
      </c>
      <c r="D17" s="38">
        <v>126</v>
      </c>
      <c r="E17" s="38">
        <v>234</v>
      </c>
      <c r="F17" s="38">
        <f t="shared" si="2"/>
        <v>-108</v>
      </c>
      <c r="G17" s="38">
        <v>202</v>
      </c>
      <c r="H17" s="38">
        <v>562</v>
      </c>
      <c r="I17" s="38">
        <v>15</v>
      </c>
      <c r="J17" s="38">
        <f t="shared" si="0"/>
        <v>779</v>
      </c>
      <c r="K17" s="38">
        <v>103</v>
      </c>
      <c r="L17" s="38">
        <v>571</v>
      </c>
      <c r="M17" s="38">
        <v>9</v>
      </c>
      <c r="N17" s="38">
        <f t="shared" si="1"/>
        <v>683</v>
      </c>
      <c r="O17" s="38">
        <f t="shared" si="3"/>
        <v>96</v>
      </c>
      <c r="P17" s="38">
        <f t="shared" si="4"/>
        <v>-12</v>
      </c>
      <c r="Q17" s="38">
        <f t="shared" si="5"/>
        <v>19574</v>
      </c>
      <c r="R17" s="42">
        <f t="shared" si="6"/>
        <v>6.435137895812053</v>
      </c>
      <c r="S17" s="42">
        <f t="shared" si="7"/>
        <v>11.95097037793667</v>
      </c>
      <c r="T17" s="42">
        <f t="shared" si="8"/>
        <v>4.902962206332993</v>
      </c>
      <c r="U17" s="42">
        <f t="shared" si="9"/>
        <v>-0.45965270684371806</v>
      </c>
      <c r="V17" s="42">
        <f t="shared" si="10"/>
        <v>5.056179775280898</v>
      </c>
      <c r="W17" s="42">
        <f t="shared" si="11"/>
        <v>0.30643513789581206</v>
      </c>
      <c r="X17" s="42">
        <f t="shared" si="12"/>
        <v>-5.515832482124617</v>
      </c>
      <c r="Y17" s="42">
        <f t="shared" si="13"/>
        <v>-0.6128702757916241</v>
      </c>
    </row>
    <row r="18" spans="1:25" ht="12">
      <c r="A18" s="43">
        <v>47013</v>
      </c>
      <c r="B18" s="38" t="s">
        <v>84</v>
      </c>
      <c r="C18" s="45">
        <v>9228</v>
      </c>
      <c r="D18" s="38">
        <v>54</v>
      </c>
      <c r="E18" s="38">
        <v>95</v>
      </c>
      <c r="F18" s="38">
        <f t="shared" si="2"/>
        <v>-41</v>
      </c>
      <c r="G18" s="38">
        <v>57</v>
      </c>
      <c r="H18" s="38">
        <v>407</v>
      </c>
      <c r="I18" s="38">
        <v>14</v>
      </c>
      <c r="J18" s="38">
        <f t="shared" si="0"/>
        <v>478</v>
      </c>
      <c r="K18" s="38">
        <v>16</v>
      </c>
      <c r="L18" s="38">
        <v>367</v>
      </c>
      <c r="M18" s="38">
        <v>49</v>
      </c>
      <c r="N18" s="38">
        <f t="shared" si="1"/>
        <v>432</v>
      </c>
      <c r="O18" s="38">
        <f t="shared" si="3"/>
        <v>46</v>
      </c>
      <c r="P18" s="38">
        <f t="shared" si="4"/>
        <v>5</v>
      </c>
      <c r="Q18" s="38">
        <f t="shared" si="5"/>
        <v>9233</v>
      </c>
      <c r="R18" s="42">
        <f t="shared" si="6"/>
        <v>5.850170629976708</v>
      </c>
      <c r="S18" s="42">
        <f t="shared" si="7"/>
        <v>10.291966849033097</v>
      </c>
      <c r="T18" s="42">
        <f t="shared" si="8"/>
        <v>4.983478684794973</v>
      </c>
      <c r="U18" s="42">
        <f t="shared" si="9"/>
        <v>4.333459725908672</v>
      </c>
      <c r="V18" s="42">
        <f t="shared" si="10"/>
        <v>4.441796219056389</v>
      </c>
      <c r="W18" s="42">
        <f t="shared" si="11"/>
        <v>-3.7917772601700883</v>
      </c>
      <c r="X18" s="42">
        <f t="shared" si="12"/>
        <v>-4.441796219056389</v>
      </c>
      <c r="Y18" s="42">
        <f t="shared" si="13"/>
        <v>0.541682465738584</v>
      </c>
    </row>
    <row r="19" spans="1:25" ht="12">
      <c r="A19" s="43">
        <v>47014</v>
      </c>
      <c r="B19" s="38" t="s">
        <v>85</v>
      </c>
      <c r="C19" s="45">
        <v>90664</v>
      </c>
      <c r="D19" s="38">
        <v>540</v>
      </c>
      <c r="E19" s="38">
        <v>1078</v>
      </c>
      <c r="F19" s="38">
        <f t="shared" si="2"/>
        <v>-538</v>
      </c>
      <c r="G19" s="38">
        <v>579</v>
      </c>
      <c r="H19" s="38">
        <v>1880</v>
      </c>
      <c r="I19" s="38">
        <v>227</v>
      </c>
      <c r="J19" s="38">
        <f t="shared" si="0"/>
        <v>2686</v>
      </c>
      <c r="K19" s="38">
        <v>233</v>
      </c>
      <c r="L19" s="38">
        <v>1599</v>
      </c>
      <c r="M19" s="38">
        <v>303</v>
      </c>
      <c r="N19" s="38">
        <f t="shared" si="1"/>
        <v>2135</v>
      </c>
      <c r="O19" s="38">
        <f t="shared" si="3"/>
        <v>551</v>
      </c>
      <c r="P19" s="38">
        <f t="shared" si="4"/>
        <v>13</v>
      </c>
      <c r="Q19" s="38">
        <f t="shared" si="5"/>
        <v>90677</v>
      </c>
      <c r="R19" s="42">
        <f t="shared" si="6"/>
        <v>5.955630552384734</v>
      </c>
      <c r="S19" s="42">
        <f t="shared" si="7"/>
        <v>11.88920321383471</v>
      </c>
      <c r="T19" s="42">
        <f t="shared" si="8"/>
        <v>6.076948952525904</v>
      </c>
      <c r="U19" s="42">
        <f t="shared" si="9"/>
        <v>3.0991336763335373</v>
      </c>
      <c r="V19" s="42">
        <f t="shared" si="10"/>
        <v>3.8160151317131814</v>
      </c>
      <c r="W19" s="42">
        <f t="shared" si="11"/>
        <v>-0.8381998555208144</v>
      </c>
      <c r="X19" s="42">
        <f t="shared" si="12"/>
        <v>-5.9335726614499755</v>
      </c>
      <c r="Y19" s="42">
        <f t="shared" si="13"/>
        <v>0.14337629107592878</v>
      </c>
    </row>
    <row r="20" spans="1:25" ht="12">
      <c r="A20" s="43">
        <v>47016</v>
      </c>
      <c r="B20" s="38" t="s">
        <v>86</v>
      </c>
      <c r="C20" s="45">
        <v>8909</v>
      </c>
      <c r="D20" s="38">
        <v>49</v>
      </c>
      <c r="E20" s="38">
        <v>101</v>
      </c>
      <c r="F20" s="38">
        <f t="shared" si="2"/>
        <v>-52</v>
      </c>
      <c r="G20" s="38">
        <v>38</v>
      </c>
      <c r="H20" s="38">
        <v>253</v>
      </c>
      <c r="I20" s="38">
        <v>17</v>
      </c>
      <c r="J20" s="38">
        <f t="shared" si="0"/>
        <v>308</v>
      </c>
      <c r="K20" s="38">
        <v>16</v>
      </c>
      <c r="L20" s="38">
        <v>254</v>
      </c>
      <c r="M20" s="38">
        <v>43</v>
      </c>
      <c r="N20" s="38">
        <f t="shared" si="1"/>
        <v>313</v>
      </c>
      <c r="O20" s="38">
        <f t="shared" si="3"/>
        <v>-5</v>
      </c>
      <c r="P20" s="38">
        <f t="shared" si="4"/>
        <v>-57</v>
      </c>
      <c r="Q20" s="38">
        <f t="shared" si="5"/>
        <v>8852</v>
      </c>
      <c r="R20" s="42">
        <f t="shared" si="6"/>
        <v>5.517707336298631</v>
      </c>
      <c r="S20" s="42">
        <f t="shared" si="7"/>
        <v>11.373233489105344</v>
      </c>
      <c r="T20" s="42">
        <f t="shared" si="8"/>
        <v>-0.5630313608467992</v>
      </c>
      <c r="U20" s="42">
        <f t="shared" si="9"/>
        <v>-0.11260627216935983</v>
      </c>
      <c r="V20" s="42">
        <f t="shared" si="10"/>
        <v>2.477337987725916</v>
      </c>
      <c r="W20" s="42">
        <f t="shared" si="11"/>
        <v>-2.9277630764033558</v>
      </c>
      <c r="X20" s="42">
        <f t="shared" si="12"/>
        <v>-5.8555261528067115</v>
      </c>
      <c r="Y20" s="42">
        <f t="shared" si="13"/>
        <v>-6.418557513653511</v>
      </c>
    </row>
    <row r="21" spans="1:25" ht="12">
      <c r="A21" s="43">
        <v>47017</v>
      </c>
      <c r="B21" s="38" t="s">
        <v>87</v>
      </c>
      <c r="C21" s="45">
        <v>26685</v>
      </c>
      <c r="D21" s="38">
        <v>195</v>
      </c>
      <c r="E21" s="38">
        <v>247</v>
      </c>
      <c r="F21" s="38">
        <f t="shared" si="2"/>
        <v>-52</v>
      </c>
      <c r="G21" s="38">
        <v>133</v>
      </c>
      <c r="H21" s="38">
        <v>905</v>
      </c>
      <c r="I21" s="38">
        <v>82</v>
      </c>
      <c r="J21" s="38">
        <f t="shared" si="0"/>
        <v>1120</v>
      </c>
      <c r="K21" s="38">
        <v>52</v>
      </c>
      <c r="L21" s="38">
        <v>784</v>
      </c>
      <c r="M21" s="38">
        <v>190</v>
      </c>
      <c r="N21" s="38">
        <f t="shared" si="1"/>
        <v>1026</v>
      </c>
      <c r="O21" s="38">
        <f t="shared" si="3"/>
        <v>94</v>
      </c>
      <c r="P21" s="38">
        <f t="shared" si="4"/>
        <v>42</v>
      </c>
      <c r="Q21" s="38">
        <f t="shared" si="5"/>
        <v>26727</v>
      </c>
      <c r="R21" s="42">
        <f t="shared" si="6"/>
        <v>7.301729948326218</v>
      </c>
      <c r="S21" s="42">
        <f t="shared" si="7"/>
        <v>9.248857934546544</v>
      </c>
      <c r="T21" s="42">
        <f t="shared" si="8"/>
        <v>3.519808282782895</v>
      </c>
      <c r="U21" s="42">
        <f t="shared" si="9"/>
        <v>4.530817044858833</v>
      </c>
      <c r="V21" s="42">
        <f t="shared" si="10"/>
        <v>3.033026286227814</v>
      </c>
      <c r="W21" s="42">
        <f t="shared" si="11"/>
        <v>-4.044035048303752</v>
      </c>
      <c r="X21" s="42">
        <f t="shared" si="12"/>
        <v>-1.9471279862203252</v>
      </c>
      <c r="Y21" s="42">
        <f t="shared" si="13"/>
        <v>1.5726802965625701</v>
      </c>
    </row>
    <row r="22" spans="1:25" ht="12">
      <c r="A22" s="43">
        <v>47018</v>
      </c>
      <c r="B22" s="38" t="s">
        <v>88</v>
      </c>
      <c r="C22" s="45">
        <v>1563</v>
      </c>
      <c r="D22" s="38">
        <v>11</v>
      </c>
      <c r="E22" s="38">
        <v>20</v>
      </c>
      <c r="F22" s="38">
        <f t="shared" si="2"/>
        <v>-9</v>
      </c>
      <c r="G22" s="38">
        <v>3</v>
      </c>
      <c r="H22" s="38">
        <v>60</v>
      </c>
      <c r="I22" s="38">
        <v>2</v>
      </c>
      <c r="J22" s="38">
        <f t="shared" si="0"/>
        <v>65</v>
      </c>
      <c r="K22" s="38">
        <v>10</v>
      </c>
      <c r="L22" s="38">
        <v>62</v>
      </c>
      <c r="M22" s="38">
        <v>12</v>
      </c>
      <c r="N22" s="38">
        <f t="shared" si="1"/>
        <v>84</v>
      </c>
      <c r="O22" s="38">
        <f t="shared" si="3"/>
        <v>-19</v>
      </c>
      <c r="P22" s="38">
        <f t="shared" si="4"/>
        <v>-28</v>
      </c>
      <c r="Q22" s="38">
        <f t="shared" si="5"/>
        <v>1535</v>
      </c>
      <c r="R22" s="42">
        <f t="shared" si="6"/>
        <v>7.101355713363461</v>
      </c>
      <c r="S22" s="42">
        <f t="shared" si="7"/>
        <v>12.911555842479018</v>
      </c>
      <c r="T22" s="42">
        <f t="shared" si="8"/>
        <v>-12.265978050355068</v>
      </c>
      <c r="U22" s="42">
        <f t="shared" si="9"/>
        <v>-1.2911555842479019</v>
      </c>
      <c r="V22" s="42">
        <f t="shared" si="10"/>
        <v>-4.519044544867657</v>
      </c>
      <c r="W22" s="42">
        <f t="shared" si="11"/>
        <v>-6.455777921239509</v>
      </c>
      <c r="X22" s="42">
        <f t="shared" si="12"/>
        <v>-5.810200129115558</v>
      </c>
      <c r="Y22" s="42">
        <f t="shared" si="13"/>
        <v>-18.076178179470627</v>
      </c>
    </row>
    <row r="23" spans="1:25" ht="12">
      <c r="A23" s="43">
        <v>47020</v>
      </c>
      <c r="B23" s="38" t="s">
        <v>89</v>
      </c>
      <c r="C23" s="45">
        <v>11696</v>
      </c>
      <c r="D23" s="38">
        <v>86</v>
      </c>
      <c r="E23" s="38">
        <v>108</v>
      </c>
      <c r="F23" s="38">
        <f t="shared" si="2"/>
        <v>-22</v>
      </c>
      <c r="G23" s="38">
        <v>51</v>
      </c>
      <c r="H23" s="38">
        <v>407</v>
      </c>
      <c r="I23" s="38">
        <v>10</v>
      </c>
      <c r="J23" s="38">
        <f t="shared" si="0"/>
        <v>468</v>
      </c>
      <c r="K23" s="38">
        <v>16</v>
      </c>
      <c r="L23" s="38">
        <v>388</v>
      </c>
      <c r="M23" s="38">
        <v>49</v>
      </c>
      <c r="N23" s="38">
        <f t="shared" si="1"/>
        <v>453</v>
      </c>
      <c r="O23" s="38">
        <f t="shared" si="3"/>
        <v>15</v>
      </c>
      <c r="P23" s="38">
        <f t="shared" si="4"/>
        <v>-7</v>
      </c>
      <c r="Q23" s="38">
        <f t="shared" si="5"/>
        <v>11689</v>
      </c>
      <c r="R23" s="42">
        <f t="shared" si="6"/>
        <v>7.355142185161428</v>
      </c>
      <c r="S23" s="42">
        <f t="shared" si="7"/>
        <v>9.236690186016677</v>
      </c>
      <c r="T23" s="42">
        <f t="shared" si="8"/>
        <v>1.2828736369467606</v>
      </c>
      <c r="U23" s="42">
        <f t="shared" si="9"/>
        <v>1.6249732734658968</v>
      </c>
      <c r="V23" s="42">
        <f t="shared" si="10"/>
        <v>2.9933718195424417</v>
      </c>
      <c r="W23" s="42">
        <f t="shared" si="11"/>
        <v>-3.335471456061578</v>
      </c>
      <c r="X23" s="42">
        <f t="shared" si="12"/>
        <v>-1.881548000855249</v>
      </c>
      <c r="Y23" s="42">
        <f t="shared" si="13"/>
        <v>-0.5986743639084883</v>
      </c>
    </row>
    <row r="24" spans="1:25" ht="12">
      <c r="A24" s="43">
        <v>47021</v>
      </c>
      <c r="B24" s="38" t="s">
        <v>90</v>
      </c>
      <c r="C24" s="45">
        <v>5631</v>
      </c>
      <c r="D24" s="38">
        <v>42</v>
      </c>
      <c r="E24" s="38">
        <v>42</v>
      </c>
      <c r="F24" s="38">
        <f t="shared" si="2"/>
        <v>0</v>
      </c>
      <c r="G24" s="38">
        <v>48</v>
      </c>
      <c r="H24" s="38">
        <v>273</v>
      </c>
      <c r="I24" s="38">
        <v>15</v>
      </c>
      <c r="J24" s="38">
        <f t="shared" si="0"/>
        <v>336</v>
      </c>
      <c r="K24" s="38">
        <v>22</v>
      </c>
      <c r="L24" s="38">
        <v>286</v>
      </c>
      <c r="M24" s="38">
        <v>25</v>
      </c>
      <c r="N24" s="38">
        <f t="shared" si="1"/>
        <v>333</v>
      </c>
      <c r="O24" s="38">
        <f t="shared" si="3"/>
        <v>3</v>
      </c>
      <c r="P24" s="38">
        <f t="shared" si="4"/>
        <v>3</v>
      </c>
      <c r="Q24" s="38">
        <f t="shared" si="5"/>
        <v>5634</v>
      </c>
      <c r="R24" s="42">
        <f t="shared" si="6"/>
        <v>7.456724367509986</v>
      </c>
      <c r="S24" s="42">
        <f t="shared" si="7"/>
        <v>7.456724367509986</v>
      </c>
      <c r="T24" s="42">
        <f t="shared" si="8"/>
        <v>0.5326231691078561</v>
      </c>
      <c r="U24" s="42">
        <f t="shared" si="9"/>
        <v>-2.30803373280071</v>
      </c>
      <c r="V24" s="42">
        <f t="shared" si="10"/>
        <v>4.61606746560142</v>
      </c>
      <c r="W24" s="42">
        <f t="shared" si="11"/>
        <v>-1.7754105636928539</v>
      </c>
      <c r="X24" s="42">
        <f t="shared" si="12"/>
        <v>0</v>
      </c>
      <c r="Y24" s="42">
        <f t="shared" si="13"/>
        <v>0.5326231691078561</v>
      </c>
    </row>
    <row r="25" spans="1:25" ht="12">
      <c r="A25" s="43">
        <v>47022</v>
      </c>
      <c r="B25" s="38" t="s">
        <v>91</v>
      </c>
      <c r="C25" s="45">
        <v>4548</v>
      </c>
      <c r="D25" s="38">
        <v>25</v>
      </c>
      <c r="E25" s="38">
        <v>52</v>
      </c>
      <c r="F25" s="38">
        <f t="shared" si="2"/>
        <v>-27</v>
      </c>
      <c r="G25" s="38">
        <v>32</v>
      </c>
      <c r="H25" s="38">
        <v>169</v>
      </c>
      <c r="I25" s="38">
        <v>6</v>
      </c>
      <c r="J25" s="38">
        <f t="shared" si="0"/>
        <v>207</v>
      </c>
      <c r="K25" s="38">
        <v>8</v>
      </c>
      <c r="L25" s="38">
        <v>198</v>
      </c>
      <c r="M25" s="38">
        <v>15</v>
      </c>
      <c r="N25" s="38">
        <f t="shared" si="1"/>
        <v>221</v>
      </c>
      <c r="O25" s="38">
        <f t="shared" si="3"/>
        <v>-14</v>
      </c>
      <c r="P25" s="38">
        <f t="shared" si="4"/>
        <v>-41</v>
      </c>
      <c r="Q25" s="38">
        <f t="shared" si="5"/>
        <v>4507</v>
      </c>
      <c r="R25" s="42">
        <f t="shared" si="6"/>
        <v>5.521811154058531</v>
      </c>
      <c r="S25" s="42">
        <f t="shared" si="7"/>
        <v>11.485367200441745</v>
      </c>
      <c r="T25" s="42">
        <f t="shared" si="8"/>
        <v>-3.0922142462727775</v>
      </c>
      <c r="U25" s="42">
        <f t="shared" si="9"/>
        <v>-6.405300938707896</v>
      </c>
      <c r="V25" s="42">
        <f t="shared" si="10"/>
        <v>5.30093870789619</v>
      </c>
      <c r="W25" s="42">
        <f t="shared" si="11"/>
        <v>-1.9878520154610713</v>
      </c>
      <c r="X25" s="42">
        <f t="shared" si="12"/>
        <v>-5.963556046383213</v>
      </c>
      <c r="Y25" s="42">
        <f t="shared" si="13"/>
        <v>-9.05577029265599</v>
      </c>
    </row>
    <row r="26" spans="1:25" ht="12">
      <c r="A26" s="37">
        <v>47023</v>
      </c>
      <c r="B26" s="38" t="s">
        <v>301</v>
      </c>
      <c r="C26" s="45">
        <v>2014</v>
      </c>
      <c r="D26" s="37">
        <v>10</v>
      </c>
      <c r="E26" s="38">
        <v>27</v>
      </c>
      <c r="F26" s="38">
        <f t="shared" si="2"/>
        <v>-17</v>
      </c>
      <c r="G26" s="38">
        <v>48</v>
      </c>
      <c r="H26" s="38">
        <v>48</v>
      </c>
      <c r="I26" s="38">
        <v>15</v>
      </c>
      <c r="J26" s="38">
        <f t="shared" si="0"/>
        <v>111</v>
      </c>
      <c r="K26" s="38">
        <v>1</v>
      </c>
      <c r="L26" s="38">
        <v>48</v>
      </c>
      <c r="M26" s="38">
        <v>26</v>
      </c>
      <c r="N26" s="38">
        <f t="shared" si="1"/>
        <v>75</v>
      </c>
      <c r="O26" s="38">
        <f t="shared" si="3"/>
        <v>36</v>
      </c>
      <c r="P26" s="38">
        <f t="shared" si="4"/>
        <v>19</v>
      </c>
      <c r="Q26" s="38">
        <f t="shared" si="5"/>
        <v>2033</v>
      </c>
      <c r="R26" s="42">
        <f t="shared" si="6"/>
        <v>4.941932295527551</v>
      </c>
      <c r="S26" s="42">
        <f t="shared" si="7"/>
        <v>13.343217197924387</v>
      </c>
      <c r="T26" s="42">
        <f t="shared" si="8"/>
        <v>17.790956263899183</v>
      </c>
      <c r="U26" s="42">
        <f t="shared" si="9"/>
        <v>0</v>
      </c>
      <c r="V26" s="42">
        <f t="shared" si="10"/>
        <v>23.22708178897949</v>
      </c>
      <c r="W26" s="42">
        <f t="shared" si="11"/>
        <v>-5.436125525080307</v>
      </c>
      <c r="X26" s="42">
        <f t="shared" si="12"/>
        <v>-8.401284902396839</v>
      </c>
      <c r="Y26" s="42">
        <f t="shared" si="13"/>
        <v>9.389671361502348</v>
      </c>
    </row>
    <row r="27" spans="1:25" ht="12">
      <c r="A27" s="37">
        <v>47024</v>
      </c>
      <c r="B27" s="38" t="s">
        <v>302</v>
      </c>
      <c r="C27" s="45">
        <v>7940</v>
      </c>
      <c r="D27" s="37">
        <v>30</v>
      </c>
      <c r="E27" s="38">
        <v>150</v>
      </c>
      <c r="F27" s="38">
        <f t="shared" si="2"/>
        <v>-120</v>
      </c>
      <c r="G27" s="38">
        <v>60</v>
      </c>
      <c r="H27" s="38">
        <v>184</v>
      </c>
      <c r="I27" s="38">
        <v>52</v>
      </c>
      <c r="J27" s="38">
        <f t="shared" si="0"/>
        <v>296</v>
      </c>
      <c r="K27" s="38">
        <v>33</v>
      </c>
      <c r="L27" s="38">
        <v>184</v>
      </c>
      <c r="M27" s="38">
        <v>42</v>
      </c>
      <c r="N27" s="38">
        <f t="shared" si="1"/>
        <v>259</v>
      </c>
      <c r="O27" s="38">
        <f t="shared" si="3"/>
        <v>37</v>
      </c>
      <c r="P27" s="38">
        <f t="shared" si="4"/>
        <v>-83</v>
      </c>
      <c r="Q27" s="38">
        <f t="shared" si="5"/>
        <v>7857</v>
      </c>
      <c r="R27" s="42">
        <f t="shared" si="6"/>
        <v>3.79818952965753</v>
      </c>
      <c r="S27" s="42">
        <f t="shared" si="7"/>
        <v>18.99094764828765</v>
      </c>
      <c r="T27" s="42">
        <f t="shared" si="8"/>
        <v>4.684433753244288</v>
      </c>
      <c r="U27" s="42">
        <f t="shared" si="9"/>
        <v>0</v>
      </c>
      <c r="V27" s="42">
        <f t="shared" si="10"/>
        <v>3.418370576691777</v>
      </c>
      <c r="W27" s="42">
        <f t="shared" si="11"/>
        <v>1.26606317655251</v>
      </c>
      <c r="X27" s="42">
        <f t="shared" si="12"/>
        <v>-15.19275811863012</v>
      </c>
      <c r="Y27" s="42">
        <f t="shared" si="13"/>
        <v>-10.508324365385832</v>
      </c>
    </row>
    <row r="28" spans="1:25" s="44" customFormat="1" ht="12">
      <c r="A28" s="49"/>
      <c r="B28" s="49" t="s">
        <v>85</v>
      </c>
      <c r="C28" s="49">
        <f aca="true" t="shared" si="14" ref="C28:N28">SUM(C8:C27)</f>
        <v>292835</v>
      </c>
      <c r="D28" s="49">
        <f t="shared" si="14"/>
        <v>1833</v>
      </c>
      <c r="E28" s="49">
        <f t="shared" si="14"/>
        <v>3285</v>
      </c>
      <c r="F28" s="49">
        <f t="shared" si="14"/>
        <v>-1452</v>
      </c>
      <c r="G28" s="49">
        <f t="shared" si="14"/>
        <v>1989</v>
      </c>
      <c r="H28" s="49">
        <f t="shared" si="14"/>
        <v>9117</v>
      </c>
      <c r="I28" s="49">
        <f t="shared" si="14"/>
        <v>636</v>
      </c>
      <c r="J28" s="49">
        <f t="shared" si="14"/>
        <v>11742</v>
      </c>
      <c r="K28" s="49">
        <f t="shared" si="14"/>
        <v>745</v>
      </c>
      <c r="L28" s="49">
        <f t="shared" si="14"/>
        <v>8062</v>
      </c>
      <c r="M28" s="49">
        <f t="shared" si="14"/>
        <v>1259</v>
      </c>
      <c r="N28" s="49">
        <f t="shared" si="14"/>
        <v>10066</v>
      </c>
      <c r="O28" s="49">
        <f t="shared" si="3"/>
        <v>1676</v>
      </c>
      <c r="P28" s="49">
        <f t="shared" si="4"/>
        <v>224</v>
      </c>
      <c r="Q28" s="49">
        <f>SUM(Q8:Q27)</f>
        <v>293059</v>
      </c>
      <c r="R28" s="53">
        <f t="shared" si="6"/>
        <v>6.257104527440117</v>
      </c>
      <c r="S28" s="53">
        <f t="shared" si="7"/>
        <v>11.213632500076805</v>
      </c>
      <c r="T28" s="53">
        <f t="shared" si="8"/>
        <v>5.72117140643188</v>
      </c>
      <c r="U28" s="53">
        <f t="shared" si="9"/>
        <v>3.6013340297050322</v>
      </c>
      <c r="V28" s="53">
        <f t="shared" si="10"/>
        <v>4.246501926969724</v>
      </c>
      <c r="W28" s="53">
        <f t="shared" si="11"/>
        <v>-2.126664550242877</v>
      </c>
      <c r="X28" s="53">
        <f t="shared" si="12"/>
        <v>-4.956527972636689</v>
      </c>
      <c r="Y28" s="53">
        <f t="shared" si="13"/>
        <v>0.7646434337951916</v>
      </c>
    </row>
    <row r="29" ht="12">
      <c r="A29" s="31" t="s">
        <v>307</v>
      </c>
    </row>
  </sheetData>
  <mergeCells count="9">
    <mergeCell ref="R4:R7"/>
    <mergeCell ref="S4:S7"/>
    <mergeCell ref="T4:W4"/>
    <mergeCell ref="Y4:Y7"/>
    <mergeCell ref="X4:X7"/>
    <mergeCell ref="T5:T7"/>
    <mergeCell ref="U5:U7"/>
    <mergeCell ref="V5:V7"/>
    <mergeCell ref="W5:W7"/>
  </mergeCells>
  <printOptions/>
  <pageMargins left="0.2" right="0.2" top="1" bottom="1" header="0.5" footer="0.5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workbookViewId="0" topLeftCell="A1">
      <selection activeCell="A16" sqref="A16"/>
    </sheetView>
  </sheetViews>
  <sheetFormatPr defaultColWidth="9.140625" defaultRowHeight="12.75"/>
  <cols>
    <col min="1" max="1" width="7.00390625" style="37" customWidth="1"/>
    <col min="2" max="2" width="13.8515625" style="37" customWidth="1"/>
    <col min="3" max="3" width="10.57421875" style="37" bestFit="1" customWidth="1"/>
    <col min="4" max="4" width="6.7109375" style="37" customWidth="1"/>
    <col min="5" max="5" width="7.57421875" style="37" customWidth="1"/>
    <col min="6" max="6" width="8.00390625" style="37" customWidth="1"/>
    <col min="7" max="7" width="5.57421875" style="37" bestFit="1" customWidth="1"/>
    <col min="8" max="8" width="6.57421875" style="37" bestFit="1" customWidth="1"/>
    <col min="9" max="9" width="6.00390625" style="37" bestFit="1" customWidth="1"/>
    <col min="10" max="10" width="13.28125" style="37" customWidth="1"/>
    <col min="11" max="11" width="5.57421875" style="37" bestFit="1" customWidth="1"/>
    <col min="12" max="12" width="6.57421875" style="37" bestFit="1" customWidth="1"/>
    <col min="13" max="13" width="8.28125" style="37" bestFit="1" customWidth="1"/>
    <col min="14" max="14" width="5.8515625" style="37" bestFit="1" customWidth="1"/>
    <col min="15" max="15" width="6.8515625" style="37" customWidth="1"/>
    <col min="16" max="16" width="7.57421875" style="37" customWidth="1"/>
    <col min="17" max="17" width="9.8515625" style="37" customWidth="1"/>
    <col min="18" max="18" width="7.28125" style="37" customWidth="1"/>
    <col min="19" max="19" width="8.421875" style="37" customWidth="1"/>
    <col min="20" max="20" width="5.8515625" style="37" bestFit="1" customWidth="1"/>
    <col min="21" max="21" width="6.57421875" style="37" bestFit="1" customWidth="1"/>
    <col min="22" max="22" width="5.7109375" style="37" bestFit="1" customWidth="1"/>
    <col min="23" max="23" width="7.7109375" style="37" customWidth="1"/>
    <col min="24" max="24" width="7.421875" style="37" customWidth="1"/>
    <col min="25" max="25" width="7.00390625" style="37" customWidth="1"/>
    <col min="26" max="16384" width="9.140625" style="37" customWidth="1"/>
  </cols>
  <sheetData>
    <row r="1" spans="1:17" s="4" customFormat="1" ht="12">
      <c r="A1" s="1" t="s">
        <v>317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12">
      <c r="A2" s="5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7" customFormat="1" ht="12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5" s="7" customFormat="1" ht="12.75" customHeight="1">
      <c r="A4" s="9"/>
      <c r="B4" s="9"/>
      <c r="C4" s="10"/>
      <c r="D4" s="11" t="s">
        <v>0</v>
      </c>
      <c r="E4" s="12"/>
      <c r="F4" s="13"/>
      <c r="G4" s="11" t="s">
        <v>1</v>
      </c>
      <c r="H4" s="12"/>
      <c r="I4" s="12"/>
      <c r="J4" s="12"/>
      <c r="K4" s="12"/>
      <c r="L4" s="12"/>
      <c r="M4" s="12"/>
      <c r="N4" s="12"/>
      <c r="O4" s="14"/>
      <c r="P4" s="10"/>
      <c r="Q4" s="10"/>
      <c r="R4" s="55" t="s">
        <v>2</v>
      </c>
      <c r="S4" s="55" t="s">
        <v>3</v>
      </c>
      <c r="T4" s="58" t="s">
        <v>4</v>
      </c>
      <c r="U4" s="59"/>
      <c r="V4" s="59"/>
      <c r="W4" s="60"/>
      <c r="X4" s="55" t="s">
        <v>6</v>
      </c>
      <c r="Y4" s="55" t="s">
        <v>5</v>
      </c>
    </row>
    <row r="5" spans="1:25" s="7" customFormat="1" ht="11.25" customHeight="1">
      <c r="A5" s="15" t="s">
        <v>280</v>
      </c>
      <c r="B5" s="15" t="s">
        <v>7</v>
      </c>
      <c r="C5" s="16" t="s">
        <v>8</v>
      </c>
      <c r="D5" s="17"/>
      <c r="E5" s="17"/>
      <c r="F5" s="17"/>
      <c r="G5" s="11" t="s">
        <v>9</v>
      </c>
      <c r="H5" s="12"/>
      <c r="I5" s="12"/>
      <c r="J5" s="13"/>
      <c r="K5" s="11" t="s">
        <v>10</v>
      </c>
      <c r="L5" s="12"/>
      <c r="M5" s="12"/>
      <c r="N5" s="13"/>
      <c r="O5" s="18"/>
      <c r="P5" s="16"/>
      <c r="Q5" s="16" t="s">
        <v>8</v>
      </c>
      <c r="R5" s="56"/>
      <c r="S5" s="56"/>
      <c r="T5" s="61" t="s">
        <v>11</v>
      </c>
      <c r="U5" s="61" t="s">
        <v>12</v>
      </c>
      <c r="V5" s="61" t="s">
        <v>13</v>
      </c>
      <c r="W5" s="63" t="s">
        <v>14</v>
      </c>
      <c r="X5" s="56"/>
      <c r="Y5" s="56"/>
    </row>
    <row r="6" spans="1:25" s="7" customFormat="1" ht="11.25" customHeight="1">
      <c r="A6" s="15" t="s">
        <v>281</v>
      </c>
      <c r="B6" s="15" t="s">
        <v>15</v>
      </c>
      <c r="C6" s="16" t="s">
        <v>16</v>
      </c>
      <c r="D6" s="19" t="s">
        <v>17</v>
      </c>
      <c r="E6" s="19" t="s">
        <v>18</v>
      </c>
      <c r="F6" s="19" t="s">
        <v>19</v>
      </c>
      <c r="G6" s="20" t="s">
        <v>20</v>
      </c>
      <c r="H6" s="20" t="s">
        <v>20</v>
      </c>
      <c r="I6" s="20" t="s">
        <v>21</v>
      </c>
      <c r="J6" s="20"/>
      <c r="K6" s="20" t="s">
        <v>22</v>
      </c>
      <c r="L6" s="20" t="s">
        <v>22</v>
      </c>
      <c r="M6" s="20" t="s">
        <v>21</v>
      </c>
      <c r="N6" s="20"/>
      <c r="O6" s="16" t="s">
        <v>19</v>
      </c>
      <c r="P6" s="16" t="s">
        <v>19</v>
      </c>
      <c r="Q6" s="16" t="s">
        <v>16</v>
      </c>
      <c r="R6" s="56"/>
      <c r="S6" s="56"/>
      <c r="T6" s="62"/>
      <c r="U6" s="62"/>
      <c r="V6" s="62"/>
      <c r="W6" s="64"/>
      <c r="X6" s="56"/>
      <c r="Y6" s="56"/>
    </row>
    <row r="7" spans="1:25" s="7" customFormat="1" ht="11.25" customHeight="1">
      <c r="A7" s="21"/>
      <c r="B7" s="21"/>
      <c r="C7" s="22" t="s">
        <v>306</v>
      </c>
      <c r="D7" s="23" t="s">
        <v>23</v>
      </c>
      <c r="E7" s="24"/>
      <c r="F7" s="24"/>
      <c r="G7" s="24" t="s">
        <v>24</v>
      </c>
      <c r="H7" s="24" t="s">
        <v>25</v>
      </c>
      <c r="I7" s="24" t="s">
        <v>26</v>
      </c>
      <c r="J7" s="24" t="s">
        <v>11</v>
      </c>
      <c r="K7" s="24" t="s">
        <v>24</v>
      </c>
      <c r="L7" s="24" t="s">
        <v>25</v>
      </c>
      <c r="M7" s="24" t="s">
        <v>27</v>
      </c>
      <c r="N7" s="24" t="s">
        <v>11</v>
      </c>
      <c r="O7" s="25"/>
      <c r="P7" s="22" t="s">
        <v>28</v>
      </c>
      <c r="Q7" s="22" t="s">
        <v>308</v>
      </c>
      <c r="R7" s="57"/>
      <c r="S7" s="57"/>
      <c r="T7" s="62"/>
      <c r="U7" s="62"/>
      <c r="V7" s="62"/>
      <c r="W7" s="65"/>
      <c r="X7" s="57"/>
      <c r="Y7" s="57"/>
    </row>
    <row r="8" spans="1:25" ht="12">
      <c r="A8" s="37">
        <v>100001</v>
      </c>
      <c r="B8" s="37" t="s">
        <v>273</v>
      </c>
      <c r="C8" s="38">
        <v>3111</v>
      </c>
      <c r="D8" s="38">
        <v>16</v>
      </c>
      <c r="E8" s="38">
        <v>26</v>
      </c>
      <c r="F8" s="38">
        <f>(D8-E8)</f>
        <v>-10</v>
      </c>
      <c r="G8" s="38">
        <v>17</v>
      </c>
      <c r="H8" s="38">
        <v>180</v>
      </c>
      <c r="I8" s="38">
        <v>13</v>
      </c>
      <c r="J8" s="38">
        <f aca="true" t="shared" si="0" ref="J8:J14">SUM(G8:I8)</f>
        <v>210</v>
      </c>
      <c r="K8" s="38">
        <v>1</v>
      </c>
      <c r="L8" s="38">
        <v>136</v>
      </c>
      <c r="M8" s="38">
        <v>7</v>
      </c>
      <c r="N8" s="38">
        <f aca="true" t="shared" si="1" ref="N8:N14">SUM(K8:M8)</f>
        <v>144</v>
      </c>
      <c r="O8" s="38">
        <f>(J8-N8)</f>
        <v>66</v>
      </c>
      <c r="P8" s="38">
        <f>(F8+O8)</f>
        <v>56</v>
      </c>
      <c r="Q8" s="38">
        <f>(C8+P8)</f>
        <v>3167</v>
      </c>
      <c r="R8" s="42">
        <f>((D8)/((C8+Q8)/2))*1000</f>
        <v>5.097164702134438</v>
      </c>
      <c r="S8" s="42">
        <f>((E8)/((C8+Q8)/2))*1000</f>
        <v>8.282892640968461</v>
      </c>
      <c r="T8" s="42">
        <f>((O8)/((C8+Q8)/2))*1000</f>
        <v>21.025804396304558</v>
      </c>
      <c r="U8" s="42">
        <f>((H8-L8)/((C8+Q8)/2))*1000</f>
        <v>14.017202930869704</v>
      </c>
      <c r="V8" s="42">
        <f>((G8-K8)/((C8+Q8)/2))*1000</f>
        <v>5.097164702134438</v>
      </c>
      <c r="W8" s="42">
        <f>((I8-M8)/((C8+Q8)/2))*1000</f>
        <v>1.9114367633004141</v>
      </c>
      <c r="X8" s="42">
        <f>((F8)/((C8+Q8)/2))*1000</f>
        <v>-3.185727938834024</v>
      </c>
      <c r="Y8" s="42">
        <f>((P8)/((C8+Q8)/2))*1000</f>
        <v>17.840076457470534</v>
      </c>
    </row>
    <row r="9" spans="1:25" ht="12">
      <c r="A9" s="37">
        <v>100002</v>
      </c>
      <c r="B9" s="37" t="s">
        <v>274</v>
      </c>
      <c r="C9" s="38">
        <v>14833</v>
      </c>
      <c r="D9" s="38">
        <v>99</v>
      </c>
      <c r="E9" s="38">
        <v>107</v>
      </c>
      <c r="F9" s="38">
        <f aca="true" t="shared" si="2" ref="F9:F14">(D9-E9)</f>
        <v>-8</v>
      </c>
      <c r="G9" s="38">
        <v>70</v>
      </c>
      <c r="H9" s="38">
        <v>581</v>
      </c>
      <c r="I9" s="38">
        <v>52</v>
      </c>
      <c r="J9" s="38">
        <f t="shared" si="0"/>
        <v>703</v>
      </c>
      <c r="K9" s="38">
        <v>20</v>
      </c>
      <c r="L9" s="38">
        <v>580</v>
      </c>
      <c r="M9" s="38">
        <v>96</v>
      </c>
      <c r="N9" s="38">
        <f t="shared" si="1"/>
        <v>696</v>
      </c>
      <c r="O9" s="38">
        <f aca="true" t="shared" si="3" ref="O9:O15">(J9-N9)</f>
        <v>7</v>
      </c>
      <c r="P9" s="38">
        <f aca="true" t="shared" si="4" ref="P9:P15">(F9+O9)</f>
        <v>-1</v>
      </c>
      <c r="Q9" s="38">
        <f aca="true" t="shared" si="5" ref="Q9:Q14">(C9+P9)</f>
        <v>14832</v>
      </c>
      <c r="R9" s="42">
        <f aca="true" t="shared" si="6" ref="R9:R15">((D9)/((C9+Q9)/2))*1000</f>
        <v>6.674532277094219</v>
      </c>
      <c r="S9" s="42">
        <f aca="true" t="shared" si="7" ref="S9:S15">((E9)/((C9+Q9)/2))*1000</f>
        <v>7.213888420697792</v>
      </c>
      <c r="T9" s="42">
        <f aca="true" t="shared" si="8" ref="T9:T15">((O9)/((C9+Q9)/2))*1000</f>
        <v>0.4719366256531266</v>
      </c>
      <c r="U9" s="42">
        <f aca="true" t="shared" si="9" ref="U9:U15">((H9-L9)/((C9+Q9)/2))*1000</f>
        <v>0.06741951795044665</v>
      </c>
      <c r="V9" s="42">
        <f aca="true" t="shared" si="10" ref="V9:V15">((G9-K9)/((C9+Q9)/2))*1000</f>
        <v>3.3709758975223325</v>
      </c>
      <c r="W9" s="42">
        <f aca="true" t="shared" si="11" ref="W9:W15">((I9-M9)/((C9+Q9)/2))*1000</f>
        <v>-2.9664587898196526</v>
      </c>
      <c r="X9" s="42">
        <f aca="true" t="shared" si="12" ref="X9:X15">((F9)/((C9+Q9)/2))*1000</f>
        <v>-0.5393561436035732</v>
      </c>
      <c r="Y9" s="42">
        <f aca="true" t="shared" si="13" ref="Y9:Y15">((P9)/((C9+Q9)/2))*1000</f>
        <v>-0.06741951795044665</v>
      </c>
    </row>
    <row r="10" spans="1:25" ht="12">
      <c r="A10" s="37">
        <v>100003</v>
      </c>
      <c r="B10" s="37" t="s">
        <v>275</v>
      </c>
      <c r="C10" s="38">
        <v>18930</v>
      </c>
      <c r="D10" s="38">
        <v>109</v>
      </c>
      <c r="E10" s="38">
        <v>148</v>
      </c>
      <c r="F10" s="38">
        <f t="shared" si="2"/>
        <v>-39</v>
      </c>
      <c r="G10" s="38">
        <v>128</v>
      </c>
      <c r="H10" s="38">
        <v>682</v>
      </c>
      <c r="I10" s="38">
        <v>143</v>
      </c>
      <c r="J10" s="38">
        <f t="shared" si="0"/>
        <v>953</v>
      </c>
      <c r="K10" s="38">
        <v>36</v>
      </c>
      <c r="L10" s="38">
        <v>646</v>
      </c>
      <c r="M10" s="38">
        <v>156</v>
      </c>
      <c r="N10" s="38">
        <f t="shared" si="1"/>
        <v>838</v>
      </c>
      <c r="O10" s="38">
        <f t="shared" si="3"/>
        <v>115</v>
      </c>
      <c r="P10" s="38">
        <f t="shared" si="4"/>
        <v>76</v>
      </c>
      <c r="Q10" s="38">
        <f t="shared" si="5"/>
        <v>19006</v>
      </c>
      <c r="R10" s="42">
        <f t="shared" si="6"/>
        <v>5.746520455504006</v>
      </c>
      <c r="S10" s="42">
        <f t="shared" si="7"/>
        <v>7.80261493040911</v>
      </c>
      <c r="T10" s="42">
        <f t="shared" si="8"/>
        <v>6.062842682412484</v>
      </c>
      <c r="U10" s="42">
        <f t="shared" si="9"/>
        <v>1.8979333614508644</v>
      </c>
      <c r="V10" s="42">
        <f t="shared" si="10"/>
        <v>4.850274145929988</v>
      </c>
      <c r="W10" s="42">
        <f t="shared" si="11"/>
        <v>-0.6853648249683677</v>
      </c>
      <c r="X10" s="42">
        <f t="shared" si="12"/>
        <v>-2.056094474905103</v>
      </c>
      <c r="Y10" s="42">
        <f t="shared" si="13"/>
        <v>4.006748207507381</v>
      </c>
    </row>
    <row r="11" spans="1:25" ht="12">
      <c r="A11" s="37">
        <v>100004</v>
      </c>
      <c r="B11" s="37" t="s">
        <v>276</v>
      </c>
      <c r="C11" s="38">
        <v>10171</v>
      </c>
      <c r="D11" s="38">
        <v>52</v>
      </c>
      <c r="E11" s="38">
        <v>91</v>
      </c>
      <c r="F11" s="38">
        <f t="shared" si="2"/>
        <v>-39</v>
      </c>
      <c r="G11" s="38">
        <v>49</v>
      </c>
      <c r="H11" s="38">
        <v>439</v>
      </c>
      <c r="I11" s="38">
        <v>68</v>
      </c>
      <c r="J11" s="38">
        <f t="shared" si="0"/>
        <v>556</v>
      </c>
      <c r="K11" s="38">
        <v>11</v>
      </c>
      <c r="L11" s="38">
        <v>432</v>
      </c>
      <c r="M11" s="38">
        <v>149</v>
      </c>
      <c r="N11" s="38">
        <f t="shared" si="1"/>
        <v>592</v>
      </c>
      <c r="O11" s="38">
        <f t="shared" si="3"/>
        <v>-36</v>
      </c>
      <c r="P11" s="38">
        <f t="shared" si="4"/>
        <v>-75</v>
      </c>
      <c r="Q11" s="38">
        <f t="shared" si="5"/>
        <v>10096</v>
      </c>
      <c r="R11" s="42">
        <f t="shared" si="6"/>
        <v>5.131494547787042</v>
      </c>
      <c r="S11" s="42">
        <f t="shared" si="7"/>
        <v>8.980115458627326</v>
      </c>
      <c r="T11" s="42">
        <f t="shared" si="8"/>
        <v>-3.552573148467953</v>
      </c>
      <c r="U11" s="42">
        <f t="shared" si="9"/>
        <v>0.690778112202102</v>
      </c>
      <c r="V11" s="42">
        <f t="shared" si="10"/>
        <v>3.749938323382839</v>
      </c>
      <c r="W11" s="42">
        <f t="shared" si="11"/>
        <v>-7.993289584052894</v>
      </c>
      <c r="X11" s="42">
        <f t="shared" si="12"/>
        <v>-3.8486209108402822</v>
      </c>
      <c r="Y11" s="42">
        <f t="shared" si="13"/>
        <v>-7.401194059308235</v>
      </c>
    </row>
    <row r="12" spans="1:25" ht="12">
      <c r="A12" s="37">
        <v>100005</v>
      </c>
      <c r="B12" s="37" t="s">
        <v>277</v>
      </c>
      <c r="C12" s="38">
        <v>194426</v>
      </c>
      <c r="D12" s="38">
        <v>1374</v>
      </c>
      <c r="E12" s="38">
        <v>1835</v>
      </c>
      <c r="F12" s="38">
        <f t="shared" si="2"/>
        <v>-461</v>
      </c>
      <c r="G12" s="38">
        <v>1983</v>
      </c>
      <c r="H12" s="38">
        <v>4283</v>
      </c>
      <c r="I12" s="38">
        <v>1020</v>
      </c>
      <c r="J12" s="38">
        <f t="shared" si="0"/>
        <v>7286</v>
      </c>
      <c r="K12" s="38">
        <v>262</v>
      </c>
      <c r="L12" s="38">
        <v>4011</v>
      </c>
      <c r="M12" s="38">
        <v>2065</v>
      </c>
      <c r="N12" s="38">
        <f t="shared" si="1"/>
        <v>6338</v>
      </c>
      <c r="O12" s="38">
        <f t="shared" si="3"/>
        <v>948</v>
      </c>
      <c r="P12" s="38">
        <f t="shared" si="4"/>
        <v>487</v>
      </c>
      <c r="Q12" s="38">
        <f t="shared" si="5"/>
        <v>194913</v>
      </c>
      <c r="R12" s="42">
        <f t="shared" si="6"/>
        <v>7.05811644864758</v>
      </c>
      <c r="S12" s="42">
        <f t="shared" si="7"/>
        <v>9.42623266613414</v>
      </c>
      <c r="T12" s="42">
        <f t="shared" si="8"/>
        <v>4.869792134874749</v>
      </c>
      <c r="U12" s="42">
        <f t="shared" si="9"/>
        <v>1.3972399374324176</v>
      </c>
      <c r="V12" s="42">
        <f t="shared" si="10"/>
        <v>8.840624751180847</v>
      </c>
      <c r="W12" s="42">
        <f t="shared" si="11"/>
        <v>-5.368072553738516</v>
      </c>
      <c r="X12" s="42">
        <f t="shared" si="12"/>
        <v>-2.3681162174865604</v>
      </c>
      <c r="Y12" s="42">
        <f t="shared" si="13"/>
        <v>2.5016759173881886</v>
      </c>
    </row>
    <row r="13" spans="1:25" ht="12">
      <c r="A13" s="37">
        <v>100006</v>
      </c>
      <c r="B13" s="37" t="s">
        <v>278</v>
      </c>
      <c r="C13" s="38">
        <v>10121</v>
      </c>
      <c r="D13" s="38">
        <v>62</v>
      </c>
      <c r="E13" s="38">
        <v>122</v>
      </c>
      <c r="F13" s="38">
        <f t="shared" si="2"/>
        <v>-60</v>
      </c>
      <c r="G13" s="38">
        <v>51</v>
      </c>
      <c r="H13" s="38">
        <v>338</v>
      </c>
      <c r="I13" s="38">
        <v>1</v>
      </c>
      <c r="J13" s="38">
        <f t="shared" si="0"/>
        <v>390</v>
      </c>
      <c r="K13" s="38">
        <v>33</v>
      </c>
      <c r="L13" s="38">
        <v>325</v>
      </c>
      <c r="M13" s="38">
        <v>39</v>
      </c>
      <c r="N13" s="38">
        <f t="shared" si="1"/>
        <v>397</v>
      </c>
      <c r="O13" s="38">
        <f t="shared" si="3"/>
        <v>-7</v>
      </c>
      <c r="P13" s="38">
        <f t="shared" si="4"/>
        <v>-67</v>
      </c>
      <c r="Q13" s="38">
        <f t="shared" si="5"/>
        <v>10054</v>
      </c>
      <c r="R13" s="42">
        <f t="shared" si="6"/>
        <v>6.1462205700123915</v>
      </c>
      <c r="S13" s="42">
        <f t="shared" si="7"/>
        <v>12.094175960346965</v>
      </c>
      <c r="T13" s="42">
        <f t="shared" si="8"/>
        <v>-0.6939281288723668</v>
      </c>
      <c r="U13" s="42">
        <f t="shared" si="9"/>
        <v>1.288723667905824</v>
      </c>
      <c r="V13" s="42">
        <f t="shared" si="10"/>
        <v>1.7843866171003717</v>
      </c>
      <c r="W13" s="42">
        <f t="shared" si="11"/>
        <v>-3.7670384138785624</v>
      </c>
      <c r="X13" s="42">
        <f t="shared" si="12"/>
        <v>-5.947955390334572</v>
      </c>
      <c r="Y13" s="42">
        <f t="shared" si="13"/>
        <v>-6.641883519206939</v>
      </c>
    </row>
    <row r="14" spans="1:25" ht="12">
      <c r="A14" s="37">
        <v>100007</v>
      </c>
      <c r="B14" s="37" t="s">
        <v>279</v>
      </c>
      <c r="C14" s="38">
        <v>6070</v>
      </c>
      <c r="D14" s="38">
        <v>40</v>
      </c>
      <c r="E14" s="38">
        <v>101</v>
      </c>
      <c r="F14" s="38">
        <f t="shared" si="2"/>
        <v>-61</v>
      </c>
      <c r="G14" s="38">
        <v>38</v>
      </c>
      <c r="H14" s="38">
        <v>228</v>
      </c>
      <c r="I14" s="38">
        <v>5</v>
      </c>
      <c r="J14" s="38">
        <f t="shared" si="0"/>
        <v>271</v>
      </c>
      <c r="K14" s="38">
        <v>16</v>
      </c>
      <c r="L14" s="38">
        <v>176</v>
      </c>
      <c r="M14" s="38">
        <v>4</v>
      </c>
      <c r="N14" s="38">
        <f t="shared" si="1"/>
        <v>196</v>
      </c>
      <c r="O14" s="38">
        <f t="shared" si="3"/>
        <v>75</v>
      </c>
      <c r="P14" s="38">
        <f t="shared" si="4"/>
        <v>14</v>
      </c>
      <c r="Q14" s="38">
        <f t="shared" si="5"/>
        <v>6084</v>
      </c>
      <c r="R14" s="42">
        <f t="shared" si="6"/>
        <v>6.582195162086556</v>
      </c>
      <c r="S14" s="42">
        <f t="shared" si="7"/>
        <v>16.620042784268556</v>
      </c>
      <c r="T14" s="42">
        <f t="shared" si="8"/>
        <v>12.341615928912292</v>
      </c>
      <c r="U14" s="42">
        <f t="shared" si="9"/>
        <v>8.556853710712524</v>
      </c>
      <c r="V14" s="42">
        <f t="shared" si="10"/>
        <v>3.6202073391476057</v>
      </c>
      <c r="W14" s="42">
        <f t="shared" si="11"/>
        <v>0.1645548790521639</v>
      </c>
      <c r="X14" s="42">
        <f t="shared" si="12"/>
        <v>-10.037847622181998</v>
      </c>
      <c r="Y14" s="42">
        <f t="shared" si="13"/>
        <v>2.3037683067302948</v>
      </c>
    </row>
    <row r="15" spans="1:25" s="40" customFormat="1" ht="12">
      <c r="A15" s="46"/>
      <c r="B15" s="46" t="s">
        <v>277</v>
      </c>
      <c r="C15" s="47">
        <f aca="true" t="shared" si="14" ref="C15:N15">SUM(C8:C14)</f>
        <v>257662</v>
      </c>
      <c r="D15" s="47">
        <f t="shared" si="14"/>
        <v>1752</v>
      </c>
      <c r="E15" s="47">
        <f t="shared" si="14"/>
        <v>2430</v>
      </c>
      <c r="F15" s="47">
        <f t="shared" si="14"/>
        <v>-678</v>
      </c>
      <c r="G15" s="47">
        <f t="shared" si="14"/>
        <v>2336</v>
      </c>
      <c r="H15" s="47">
        <f t="shared" si="14"/>
        <v>6731</v>
      </c>
      <c r="I15" s="47">
        <f t="shared" si="14"/>
        <v>1302</v>
      </c>
      <c r="J15" s="47">
        <f t="shared" si="14"/>
        <v>10369</v>
      </c>
      <c r="K15" s="47">
        <f t="shared" si="14"/>
        <v>379</v>
      </c>
      <c r="L15" s="47">
        <f t="shared" si="14"/>
        <v>6306</v>
      </c>
      <c r="M15" s="47">
        <f t="shared" si="14"/>
        <v>2516</v>
      </c>
      <c r="N15" s="47">
        <f t="shared" si="14"/>
        <v>9201</v>
      </c>
      <c r="O15" s="47">
        <f t="shared" si="3"/>
        <v>1168</v>
      </c>
      <c r="P15" s="47">
        <f t="shared" si="4"/>
        <v>490</v>
      </c>
      <c r="Q15" s="47">
        <f>SUM(Q8:Q14)</f>
        <v>258152</v>
      </c>
      <c r="R15" s="48">
        <f t="shared" si="6"/>
        <v>6.793146366713583</v>
      </c>
      <c r="S15" s="48">
        <f t="shared" si="7"/>
        <v>9.422000953832196</v>
      </c>
      <c r="T15" s="48">
        <f t="shared" si="8"/>
        <v>4.528764244475722</v>
      </c>
      <c r="U15" s="48">
        <f t="shared" si="9"/>
        <v>1.6478808252587174</v>
      </c>
      <c r="V15" s="48">
        <f t="shared" si="10"/>
        <v>7.588006529485435</v>
      </c>
      <c r="W15" s="48">
        <f t="shared" si="11"/>
        <v>-4.70712311026843</v>
      </c>
      <c r="X15" s="48">
        <f t="shared" si="12"/>
        <v>-2.6288545871186124</v>
      </c>
      <c r="Y15" s="48">
        <f t="shared" si="13"/>
        <v>1.8999096573571093</v>
      </c>
    </row>
    <row r="16" ht="12">
      <c r="A16" s="31" t="s">
        <v>307</v>
      </c>
    </row>
  </sheetData>
  <mergeCells count="9">
    <mergeCell ref="R4:R7"/>
    <mergeCell ref="S4:S7"/>
    <mergeCell ref="T4:W4"/>
    <mergeCell ref="Y4:Y7"/>
    <mergeCell ref="X4:X7"/>
    <mergeCell ref="T5:T7"/>
    <mergeCell ref="U5:U7"/>
    <mergeCell ref="V5:V7"/>
    <mergeCell ref="W5:W7"/>
  </mergeCells>
  <printOptions/>
  <pageMargins left="0.2" right="0.2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2017-06-14T12:18:38Z</cp:lastPrinted>
  <dcterms:created xsi:type="dcterms:W3CDTF">2013-07-10T09:18:05Z</dcterms:created>
  <dcterms:modified xsi:type="dcterms:W3CDTF">2020-07-15T09:58:41Z</dcterms:modified>
  <cp:category/>
  <cp:version/>
  <cp:contentType/>
  <cp:contentStatus/>
</cp:coreProperties>
</file>