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7125" tabRatio="804" activeTab="0"/>
  </bookViews>
  <sheets>
    <sheet name="Indice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Tavola 11" sheetId="12" r:id="rId12"/>
    <sheet name="Tavola 12" sheetId="13" r:id="rId13"/>
    <sheet name="Tavola 13" sheetId="14" r:id="rId14"/>
    <sheet name="Tavola 14" sheetId="15" r:id="rId15"/>
    <sheet name="Tavola 15" sheetId="16" r:id="rId16"/>
    <sheet name="Tavola 16" sheetId="17" r:id="rId17"/>
    <sheet name="Tavola 17" sheetId="18" r:id="rId18"/>
    <sheet name="Tavola 18" sheetId="19" r:id="rId19"/>
    <sheet name="Tavola 19" sheetId="20" r:id="rId20"/>
    <sheet name="Tavola 20" sheetId="21" r:id="rId21"/>
    <sheet name="Tavola 21" sheetId="22" r:id="rId22"/>
    <sheet name="Tavola 22" sheetId="23" r:id="rId23"/>
    <sheet name="Tavola 23" sheetId="24" r:id="rId24"/>
    <sheet name="Tavola 24" sheetId="25" r:id="rId25"/>
    <sheet name="Tavola 25" sheetId="26" r:id="rId26"/>
    <sheet name="Tavola 26" sheetId="27" r:id="rId27"/>
    <sheet name="Tavola 27" sheetId="28" r:id="rId28"/>
    <sheet name="Tavola 28" sheetId="29" r:id="rId29"/>
    <sheet name="Tavola 29" sheetId="30" r:id="rId30"/>
    <sheet name="Tavola 30" sheetId="31" r:id="rId31"/>
    <sheet name="Tavola 31" sheetId="32" r:id="rId32"/>
    <sheet name="Tavola 32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a">#REF!</definedName>
    <definedName name="AAA">#REF!</definedName>
    <definedName name="anni">#REF!</definedName>
    <definedName name="appo_nazionale_tab_117_CampiIncrociati">#REF!</definedName>
    <definedName name="appo_nazionale_tab_121_CampiIncrociati">#REF!</definedName>
    <definedName name="Area">#REF!</definedName>
    <definedName name="_xlnm.Print_Area" localSheetId="0">'Indice'!$B$1:$B$34</definedName>
    <definedName name="_xlnm.Print_Area" localSheetId="1">'Tavola 1'!$A$1:$L$24</definedName>
    <definedName name="_xlnm.Print_Area" localSheetId="10">'Tavola 10'!$A$1:$G$30</definedName>
    <definedName name="_xlnm.Print_Area" localSheetId="11">'Tavola 11'!$A$1:$D$18</definedName>
    <definedName name="_xlnm.Print_Area" localSheetId="12">'Tavola 12'!$A$1:$O$20</definedName>
    <definedName name="_xlnm.Print_Area" localSheetId="13">'Tavola 13'!$A$1:$G$38</definedName>
    <definedName name="_xlnm.Print_Area" localSheetId="14">'Tavola 14'!$A$1:$I$12</definedName>
    <definedName name="_xlnm.Print_Area" localSheetId="15">'Tavola 15'!$A$1:$O$31</definedName>
    <definedName name="_xlnm.Print_Area" localSheetId="16">'Tavola 16'!$A$1:$J$27</definedName>
    <definedName name="_xlnm.Print_Area" localSheetId="18">'Tavola 18'!$A$1:$H$56</definedName>
    <definedName name="_xlnm.Print_Area" localSheetId="19">'Tavola 19'!$A$1:$D$40</definedName>
    <definedName name="_xlnm.Print_Area" localSheetId="2">'Tavola 2'!$A$1:$D$28</definedName>
    <definedName name="_xlnm.Print_Area" localSheetId="20">'Tavola 20'!$A$1:$F$27</definedName>
    <definedName name="_xlnm.Print_Area" localSheetId="21">'Tavola 21'!$A$1:$H$28</definedName>
    <definedName name="_xlnm.Print_Area" localSheetId="22">'Tavola 22'!$A$1:$G$26</definedName>
    <definedName name="_xlnm.Print_Area" localSheetId="23">'Tavola 23'!$A$1:$D$24</definedName>
    <definedName name="_xlnm.Print_Area" localSheetId="24">'Tavola 24'!$A$1:$F$15</definedName>
    <definedName name="_xlnm.Print_Area" localSheetId="25">'Tavola 25'!$A$1:$F$21</definedName>
    <definedName name="_xlnm.Print_Area" localSheetId="26">'Tavola 26'!$A$1:$E$17</definedName>
    <definedName name="_xlnm.Print_Area" localSheetId="27">'Tavola 27'!$A$1:$H$37</definedName>
    <definedName name="_xlnm.Print_Area" localSheetId="28">'Tavola 28'!$A$1:$O$17</definedName>
    <definedName name="_xlnm.Print_Area" localSheetId="29">'Tavola 29'!$A$1:$J$33</definedName>
    <definedName name="_xlnm.Print_Area" localSheetId="3">'Tavola 3'!$A$1:$O$21</definedName>
    <definedName name="_xlnm.Print_Area" localSheetId="30">'Tavola 30'!$A$1:$V$72</definedName>
    <definedName name="_xlnm.Print_Area" localSheetId="31">'Tavola 31'!$A$1:$K$14</definedName>
    <definedName name="_xlnm.Print_Area" localSheetId="32">'Tavola 32'!$A$1:$G$27</definedName>
    <definedName name="_xlnm.Print_Area" localSheetId="4">'Tavola 4'!$A$1:$O$20</definedName>
    <definedName name="_xlnm.Print_Area" localSheetId="5">'Tavola 5'!$A$1:$E$29</definedName>
    <definedName name="_xlnm.Print_Area" localSheetId="6">'Tavola 6'!$A$1:$K$27</definedName>
    <definedName name="_xlnm.Print_Area" localSheetId="7">'Tavola 7'!$A$1:$N$31</definedName>
    <definedName name="_xlnm.Print_Area" localSheetId="8">'Tavola 8'!$A$1:$S$286</definedName>
    <definedName name="_xlnm.Print_Area" localSheetId="9">'Tavola 9'!$A$1:$G$30</definedName>
    <definedName name="B">#REF!</definedName>
    <definedName name="BBB">#REF!</definedName>
    <definedName name="C_">#REF!</definedName>
    <definedName name="CCC">#REF!</definedName>
    <definedName name="colonna_vuota">('[6]tav 1_1a'!$F$7:$F$57,'[6]tav 1_1a'!$K$7:$K$57)</definedName>
    <definedName name="COST">#REF!</definedName>
    <definedName name="D">#REF!</definedName>
    <definedName name="DD">#REF!</definedName>
    <definedName name="E">#REF!</definedName>
    <definedName name="Excel_BuiltIn__FilterDatabase" localSheetId="8">'Tavola 8'!$A$1:$P$284</definedName>
    <definedName name="Excel_BuiltIn_Database">#REF!</definedName>
    <definedName name="Excel_BuiltIn_Print_Area" localSheetId="0">'Indice'!$B$1:$B$33</definedName>
    <definedName name="Excel_BuiltIn_Print_Area" localSheetId="1">'Tavola 1'!$A$1:$L$24</definedName>
    <definedName name="Excel_BuiltIn_Print_Area" localSheetId="10">'Tavola 10'!$A$1:$G$30</definedName>
    <definedName name="Excel_BuiltIn_Print_Area" localSheetId="11">'Tavola 11'!$A$1:$D$18</definedName>
    <definedName name="Excel_BuiltIn_Print_Area" localSheetId="12">'Tavola 12'!$A$1:$O$19</definedName>
    <definedName name="Excel_BuiltIn_Print_Area" localSheetId="13">'Tavola 13'!$A$1:$G$26</definedName>
    <definedName name="Excel_BuiltIn_Print_Area" localSheetId="14">'Tavola 14'!$A$1:$H$12</definedName>
    <definedName name="Excel_BuiltIn_Print_Area" localSheetId="15">'Tavola 15'!$A$1:$O$31</definedName>
    <definedName name="Excel_BuiltIn_Print_Area" localSheetId="16">'Tavola 16'!$A$1:$J$27</definedName>
    <definedName name="Excel_BuiltIn_Print_Area" localSheetId="17">'Tavola 17'!#REF!</definedName>
    <definedName name="Excel_BuiltIn_Print_Area" localSheetId="18">'Tavola 18'!$A$1:$G$56</definedName>
    <definedName name="Excel_BuiltIn_Print_Area" localSheetId="19">'Tavola 19'!$A$1:$D$40</definedName>
    <definedName name="Excel_BuiltIn_Print_Area" localSheetId="2">'Tavola 2'!$A$1:$D$27</definedName>
    <definedName name="Excel_BuiltIn_Print_Area" localSheetId="20">'Tavola 20'!$A$1:$F$27</definedName>
    <definedName name="Excel_BuiltIn_Print_Area" localSheetId="21">'Tavola 21'!$A$1:$H$28</definedName>
    <definedName name="Excel_BuiltIn_Print_Area" localSheetId="22">'Tavola 22'!$A$1:$G$26</definedName>
    <definedName name="Excel_BuiltIn_Print_Area" localSheetId="23">'Tavola 23'!$A$1:$D$24</definedName>
    <definedName name="Excel_BuiltIn_Print_Area" localSheetId="24">'Tavola 24'!$A$1:$F$15</definedName>
    <definedName name="Excel_BuiltIn_Print_Area" localSheetId="25">'Tavola 25'!$A$1:$F$21</definedName>
    <definedName name="Excel_BuiltIn_Print_Area" localSheetId="26">'Tavola 26'!$A$1:$E$17</definedName>
    <definedName name="Excel_BuiltIn_Print_Area" localSheetId="27">'Tavola 27'!$A$1:$H$37</definedName>
    <definedName name="Excel_BuiltIn_Print_Area" localSheetId="28">'Tavola 28'!$A$1:$O$17</definedName>
    <definedName name="Excel_BuiltIn_Print_Area" localSheetId="29">'Tavola 29'!$A$1:$J$33</definedName>
    <definedName name="Excel_BuiltIn_Print_Area" localSheetId="3">'Tavola 3'!$A$1:$O$21</definedName>
    <definedName name="Excel_BuiltIn_Print_Area" localSheetId="30">'Tavola 30'!$A$1:$V$72</definedName>
    <definedName name="Excel_BuiltIn_Print_Area" localSheetId="31">'Tavola 31'!$A$1:$K$14</definedName>
    <definedName name="Excel_BuiltIn_Print_Area" localSheetId="32">'Tavola 32'!$A$1:$G$27</definedName>
    <definedName name="Excel_BuiltIn_Print_Area" localSheetId="4">'Tavola 4'!$A$1:$O$20</definedName>
    <definedName name="Excel_BuiltIn_Print_Area" localSheetId="5">'Tavola 5'!$A$1:$E$28</definedName>
    <definedName name="Excel_BuiltIn_Print_Area" localSheetId="6">'Tavola 6'!$A$1:$K$26</definedName>
    <definedName name="Excel_BuiltIn_Print_Area" localSheetId="7">'Tavola 7'!#REF!</definedName>
    <definedName name="Excel_BuiltIn_Print_Area" localSheetId="8">'Tavola 8'!$A$1:$R$284</definedName>
    <definedName name="Excel_BuiltIn_Print_Area" localSheetId="9">'Tavola 9'!$A$1:$F$18</definedName>
    <definedName name="Excel_BuiltIn_Print_Titles" localSheetId="8">'Tavola 8'!$1:$3</definedName>
    <definedName name="F">#REF!</definedName>
    <definedName name="Foglio1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AZ_RTIGIANI">#REF!</definedName>
    <definedName name="nazionale_111_1_2_3_4">#REF!</definedName>
    <definedName name="P">#REF!</definedName>
    <definedName name="POPY_XLS">#REF!</definedName>
    <definedName name="ppp">'[7]popolazione'!$B$2:$N$104</definedName>
    <definedName name="Q">#REF!</definedName>
    <definedName name="Sheet1">#REF!</definedName>
    <definedName name="sheet2">#REF!</definedName>
    <definedName name="sheet3">#REF!</definedName>
    <definedName name="sheet4">#REF!</definedName>
    <definedName name="sll_capoluoghi">'[10]17.5'!#REF!</definedName>
    <definedName name="SPSS">#REF!</definedName>
    <definedName name="SPSS1">#REF!</definedName>
    <definedName name="spss2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ola_2_15">#REF!</definedName>
    <definedName name="Tavola_2_17">#REF!</definedName>
    <definedName name="_xlnm.Print_Titles" localSheetId="8">('Tavola 8'!$A:$A,'Tavola 8'!$1:$3)</definedName>
    <definedName name="titolo_centrato">('[6]tav 1_1a'!$A$23:$O$23,'[6]tav 1_1a'!$A$40:$O$40)</definedName>
    <definedName name="titolo_cetrato">#REF!</definedName>
    <definedName name="TOT">#REF!</definedName>
    <definedName name="wer">#REF!</definedName>
    <definedName name="yyy">'[7]popolazione'!$B$2:$N$104</definedName>
  </definedNames>
  <calcPr fullCalcOnLoad="1"/>
</workbook>
</file>

<file path=xl/comments10.xml><?xml version="1.0" encoding="utf-8"?>
<comments xmlns="http://schemas.openxmlformats.org/spreadsheetml/2006/main">
  <authors>
    <author>sl16500</author>
  </authors>
  <commentList>
    <comment ref="C21" authorId="0">
      <text>
        <r>
          <rPr>
            <sz val="9"/>
            <rFont val="Tahoma"/>
            <family val="2"/>
          </rPr>
          <t>In seguito a verifica valore corretto il 20/10/2021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0"/>
          </rPr>
          <t xml:space="preserve">In seguito a verifica valore corretto il 20/10/2021
</t>
        </r>
      </text>
    </comment>
  </commentList>
</comments>
</file>

<file path=xl/comments4.xml><?xml version="1.0" encoding="utf-8"?>
<comments xmlns="http://schemas.openxmlformats.org/spreadsheetml/2006/main">
  <authors>
    <author>sl16500</author>
  </authors>
  <commentList>
    <comment ref="B6" authorId="0">
      <text>
        <r>
          <rPr>
            <sz val="9"/>
            <rFont val="Tahoma"/>
            <family val="2"/>
          </rPr>
          <t>in seguito a verifica tutti i valori di questa colonna sono stati corretti il 20/10/2021</t>
        </r>
        <r>
          <rPr>
            <sz val="9"/>
            <rFont val="Tahoma"/>
            <family val="0"/>
          </rPr>
          <t xml:space="preserve">
</t>
        </r>
      </text>
    </comment>
    <comment ref="C6" authorId="0">
      <text>
        <r>
          <rPr>
            <sz val="9"/>
            <rFont val="Tahoma"/>
            <family val="2"/>
          </rPr>
          <t xml:space="preserve">in seguito a verifica tutti i valori di questa colonna sono stati corretti il 20/10/2021
</t>
        </r>
      </text>
    </comment>
    <comment ref="D6" authorId="0">
      <text>
        <r>
          <rPr>
            <sz val="9"/>
            <rFont val="Tahoma"/>
            <family val="2"/>
          </rPr>
          <t>in seguito a verifica tutti i valori di questa colonna sono stati corretti il 20/10/2021</t>
        </r>
        <r>
          <rPr>
            <sz val="9"/>
            <rFont val="Tahoma"/>
            <family val="0"/>
          </rPr>
          <t xml:space="preserve">
</t>
        </r>
      </text>
    </comment>
    <comment ref="E6" authorId="0">
      <text>
        <r>
          <rPr>
            <sz val="9"/>
            <rFont val="Tahoma"/>
            <family val="2"/>
          </rPr>
          <t>in seguito a verifica tutti i valori di questa colonna sono stati corretti il 20/10/2021</t>
        </r>
        <r>
          <rPr>
            <sz val="9"/>
            <rFont val="Tahoma"/>
            <family val="0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in seguito a verifica tutti i valori di questa colonna sono stati corretti il 20/10/2021</t>
        </r>
        <r>
          <rPr>
            <sz val="9"/>
            <rFont val="Tahoma"/>
            <family val="0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in seguito a verifica tutti i valori di questa colonna sono stati corretti il 20/10/2021</t>
        </r>
        <r>
          <rPr>
            <sz val="9"/>
            <rFont val="Tahoma"/>
            <family val="0"/>
          </rPr>
          <t xml:space="preserve">
</t>
        </r>
      </text>
    </comment>
    <comment ref="O6" authorId="0">
      <text>
        <r>
          <rPr>
            <sz val="9"/>
            <rFont val="Tahoma"/>
            <family val="2"/>
          </rPr>
          <t>in seguito a verifica tutti i valori di questa colonna sono stati corretti il 20/10/2021</t>
        </r>
        <r>
          <rPr>
            <sz val="9"/>
            <rFont val="Tahoma"/>
            <family val="0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in seguito a verifica tutti i valori di questa colonna sono stati corretti il 20/10/2021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<sst xmlns="http://schemas.openxmlformats.org/spreadsheetml/2006/main" count="2190" uniqueCount="890">
  <si>
    <t>Signa</t>
  </si>
  <si>
    <t>Tavarnelle Val di Pesa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</si>
  <si>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</si>
  <si>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</si>
  <si>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</si>
  <si>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</si>
  <si>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</si>
  <si>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</si>
  <si>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</si>
  <si>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</si>
  <si>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</si>
  <si>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</si>
  <si>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</si>
  <si>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</si>
  <si>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</si>
  <si>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</si>
  <si>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</si>
  <si>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</si>
  <si>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</si>
  <si>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</si>
  <si>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</si>
  <si>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</si>
  <si>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</si>
  <si>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</si>
  <si>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</si>
  <si>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</si>
  <si>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</si>
  <si>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</si>
  <si>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</si>
  <si>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</si>
  <si>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</si>
  <si>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</si>
  <si>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</si>
  <si>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</si>
  <si>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</si>
  <si>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</si>
  <si>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</si>
  <si>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</si>
  <si>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</si>
  <si>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</si>
  <si>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</si>
  <si>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</si>
  <si>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</si>
  <si>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</si>
  <si>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</si>
  <si>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</si>
  <si>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</si>
  <si>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</si>
  <si>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</si>
  <si>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</si>
  <si>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</si>
  <si>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</si>
  <si>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</si>
  <si>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</si>
  <si>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</si>
  <si>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</si>
  <si>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</si>
  <si>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</si>
  <si>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</si>
  <si>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</si>
  <si>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</si>
  <si>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Vergemoli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</si>
  <si>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</si>
  <si>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</si>
  <si>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</si>
  <si>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</si>
  <si>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</si>
  <si>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</si>
  <si>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</si>
  <si>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</si>
  <si>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</si>
  <si>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</si>
  <si>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</si>
  <si>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</si>
  <si>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</si>
  <si>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</si>
  <si>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 Giuncugnano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</si>
  <si>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</si>
  <si>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</si>
  <si>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</si>
  <si>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</si>
  <si>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</si>
  <si>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</si>
  <si>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</si>
  <si>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</si>
  <si>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</si>
  <si>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</si>
  <si>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</si>
  <si>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</si>
  <si>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</si>
  <si>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</si>
  <si>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</si>
  <si>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</si>
  <si>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</si>
  <si>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</si>
  <si>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</si>
  <si>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</si>
  <si>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</si>
  <si>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</si>
  <si>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</si>
  <si>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</si>
  <si>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</si>
  <si>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</si>
  <si>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</si>
  <si>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</si>
  <si>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Casciana Terme Lari</t>
  </si>
  <si>
    <t>Cascina</t>
  </si>
  <si>
    <t>Castelfranco di Sotto</t>
  </si>
  <si>
    <t>Castellina Marittima</t>
  </si>
  <si>
    <t>Castelnuovo di Val di Cecina</t>
  </si>
  <si>
    <t>Chianni</t>
  </si>
  <si>
    <t>Crespina Lorenzana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</si>
  <si>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</si>
  <si>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</si>
  <si>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</si>
  <si>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</si>
  <si>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</si>
  <si>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</si>
  <si>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</si>
  <si>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</si>
  <si>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</si>
  <si>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</si>
  <si>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</si>
  <si>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</si>
  <si>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</si>
  <si>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</si>
  <si>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</si>
  <si>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</si>
  <si>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</si>
  <si>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</si>
  <si>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</si>
  <si>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</si>
  <si>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</si>
  <si>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</si>
  <si>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</si>
  <si>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Abetone Cutigliano</t>
  </si>
  <si>
    <t>Agliana</t>
  </si>
  <si>
    <t>Buggiano</t>
  </si>
  <si>
    <t>Chiesina Uzzanese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</si>
  <si>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</si>
  <si>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</si>
  <si>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</si>
  <si>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</si>
  <si>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</si>
  <si>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</si>
  <si>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</si>
  <si>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</si>
  <si>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</si>
  <si>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Ponte Buggianese</t>
  </si>
  <si>
    <t>Quarrata</t>
  </si>
  <si>
    <t>Sambuca Pistoiese</t>
  </si>
  <si>
    <t>San Marcello Piteglio</t>
  </si>
  <si>
    <t>Serravalle Pistoiese</t>
  </si>
  <si>
    <t>Uzzano</t>
  </si>
  <si>
    <t>Cantagallo</t>
  </si>
  <si>
    <t>Carmignano</t>
  </si>
  <si>
    <t>Montemurlo</t>
  </si>
  <si>
    <t>Poggio a Caiano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</si>
  <si>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</si>
  <si>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</si>
  <si>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</si>
  <si>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</si>
  <si>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</si>
  <si>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</si>
  <si>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</si>
  <si>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</si>
  <si>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</si>
  <si>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</si>
  <si>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</si>
  <si>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</si>
  <si>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</si>
  <si>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</si>
  <si>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</si>
  <si>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</si>
  <si>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</si>
  <si>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</si>
  <si>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</si>
  <si>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</si>
  <si>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</si>
  <si>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</si>
  <si>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</si>
  <si>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</si>
  <si>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</si>
  <si>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</si>
  <si>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</si>
  <si>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</si>
  <si>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</si>
  <si>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</si>
  <si>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</si>
  <si>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</si>
  <si>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Sinalunga</t>
  </si>
  <si>
    <t>Sovicille</t>
  </si>
  <si>
    <t>Torrita di Siena</t>
  </si>
  <si>
    <t>Trequanda</t>
  </si>
  <si>
    <t>Fonte: Elaborazioni su dati Istat - Regione Toscana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</si>
  <si>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La classificazione delle zone sismiche in Toscana è stata definita dalla Del. GRT 421/2014 con 4 zone sismiche: Alta sismicità (zona 1), Media sismicità (zona 2), Bassa sismicità (zona 3) e Molto bassa sismicità (zona 4).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</si>
  <si>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 Rischio siismico: Il rischio sismico è la misura dei danni attesi in un intervallo di tempo in base a: 
1. pericolosità (probabilità che in una data area e in un intervallo di tempo si verifichi un terremoto che superi una soglia di intensità, magnitudo o accelerazione di picco -Pga-);
2. vulnerabilità (probabilità che persone, edifici o attività subiscano modificazioni al verificarsi di un evento sismico o, in altri termini, la loro predisposizione a subire danni o perdere l’efficienza: per esempio per gli edifici dipende dai materiali, dalle caratteristiche costruttive, dallo stato di manutenzione e dall’epoca di costruzione) 
3. esposizione (probabilità connessa con la natura, la qualità e la quantità dei beni esposti di subire un danno economico e sociale, sia in termini di vite umane che in termini di beni esposti considerando i dati Istat relativi a popolazione residente e numero di edifici). 
Per ognuno dei tre fattori (pericolosità, esposizione e vulnerabilità) vengono determinate 4 classi (alta, medio/alta, medio/bassa e bassa) e la loro combinazione permette di determinare 4 Classi di Rischio sismico di ciascun comune: classe alta (4), medio/alta (3), medio/bassa (2) e bassa (1).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</si>
  <si>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2"/>
      </rPr>
      <t>) Ripartizione del territorio nazionale in zone omogenee derivanti dall'aggregazione di comuni contigui sulla base di valori soglia altimetrici. Si distinguono zone altimetriche di montagna, di collina e di pianura. Per maggiori approfondimenti si consulti la pubblicazione Istat "Circoscrizioni statistiche" - metodi e norme, serie C, n. 1, agosto 1958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</si>
  <si>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d</t>
    </r>
    <r>
      <rPr>
        <sz val="8"/>
        <rFont val="Arial"/>
        <family val="2"/>
      </rPr>
      <t>) Le otto fasce altimetriche (0-299 mslm; 300-599 mslm; 600-899 mslm; 900-1199 mslm; 1200-1499 mslm; 1500-1999 mslm; 2000-2499 mslm e oltre i 2500 mslm) sono state individuate tenendo conto della definizione del territorio italiano in base all'altitudine (es. montagna – quota superiore ai 600 mslm) e considerando anche le classificazioni fitosociologiche maggiormente utilizzate.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</si>
  <si>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e</t>
    </r>
    <r>
      <rPr>
        <sz val="8"/>
        <rFont val="Arial"/>
        <family val="2"/>
      </rPr>
      <t>) I dati sulla popolazione diffusi da Istat sono provvisori per le operazioni di riallineamento statistico con i risultati del censimento permanente della popolazione avviato l'8 ottobre del 2018.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</si>
  <si>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f</t>
    </r>
    <r>
      <rPr>
        <sz val="8"/>
        <rFont val="Arial"/>
        <family val="2"/>
      </rPr>
      <t>) La densità di popolazione è data dal rapporto tra la popolazione residente e la superficie in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</si>
  <si>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g</t>
    </r>
    <r>
      <rPr>
        <sz val="8"/>
        <rFont val="Arial"/>
        <family val="2"/>
      </rPr>
      <t>) Il grado di urbanizzazione (DEGURBA) dei comuni è una classificazione armonizzata introdotta da Eurostat basata sul criterio della contiguità geografica e su soglie di popolazione minima della griglia regolare con celle da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 Istat ha effettuato l’aggiornamento dei valori della classificazione per i comuni italiani vigenti dal 1/1/2018. I gradi di urbanizzazione sono tre: 1 = "Città" o "Zone densamente popolate"; 2 = "Piccole città e sobborghi" o "Zone a densità intermedia di popolazione"; 3 = "Zone rurali" o "Zone scarsamente popolate".</t>
    </r>
  </si>
  <si>
    <t>TIPOLOGIA</t>
  </si>
  <si>
    <t>NUMERO SITI</t>
  </si>
  <si>
    <t>SUPERFICIE A TERRA</t>
  </si>
  <si>
    <t xml:space="preserve">SUPERFICIE A MARE </t>
  </si>
  <si>
    <t>Ettari</t>
  </si>
  <si>
    <t>%</t>
  </si>
  <si>
    <t>ZPS-Zone di protezione speciale</t>
  </si>
  <si>
    <t>SIC-ZSC- Siti di importanza comunitaria designati Zone speciali di conservazione ZSC</t>
  </si>
  <si>
    <t>SIC-ZSC/ZPS -Siti di importanza comunitaria designati ZSC coincidenti con ZPS</t>
  </si>
  <si>
    <t>TOTALE SIC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</si>
  <si>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Natura 2000 è il principale strumento della politica dell'Unione Europea per la conservazione della biodiversità. Si tratta di una rete ecologica diffusa su tutto il territorio dell'Unione, istituita ai sensi della Direttiva 92/43/CEE "Habitat" per garantire il mantenimento a lungo termine degli habitat naturali e delle specie di flora e fauna minacciati o rari a livello comunitario.</t>
    </r>
  </si>
  <si>
    <r>
      <rPr>
        <b/>
        <sz val="10"/>
        <rFont val="Arial"/>
        <family val="2"/>
      </rPr>
      <t xml:space="preserve">Tavola 10 - Incendi forestali e superficie forestale percorsa dal fuoco per tipologia, per ripartizione 
                  geografica nel 2018 e per provincia toscana nel 2019 </t>
    </r>
    <r>
      <rPr>
        <i/>
        <sz val="10"/>
        <rFont val="Arial"/>
        <family val="2"/>
      </rPr>
      <t xml:space="preserve">(superficie in ettari).     </t>
    </r>
    <r>
      <rPr>
        <b/>
        <sz val="10"/>
        <rFont val="Arial"/>
        <family val="2"/>
      </rPr>
      <t xml:space="preserve">              </t>
    </r>
  </si>
  <si>
    <t>INCENDI</t>
  </si>
  <si>
    <t>SUPERFICIE PERCORSA DAL FUOCO</t>
  </si>
  <si>
    <t xml:space="preserve">Boscata </t>
  </si>
  <si>
    <t>Non boscata</t>
  </si>
  <si>
    <r>
      <rPr>
        <sz val="8"/>
        <rFont val="Arial"/>
        <family val="2"/>
      </rPr>
      <t xml:space="preserve"> Media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</si>
  <si>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t>ANNO 2019 - PER PROVINCIA TOSCANA</t>
  </si>
  <si>
    <t>Fonte: Regione Toscana, AIB (Antincendio boschivo) per dati per provincia 2019; Istat, Annuario statistico italiano 2019 per dati 2018 per ripartizioni geografiche e Toscana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</si>
  <si>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È data dal rapporto tra la superficie totale percorsa dal fuoco e il numero di incendi.</t>
    </r>
  </si>
  <si>
    <r>
      <rPr>
        <b/>
        <sz val="10"/>
        <rFont val="Arial"/>
        <family val="2"/>
      </rPr>
      <t xml:space="preserve">Tavola 11 - Volumi di acqua ad uso potabile per ripartizione geografica nel 2015. 
                  Toscana - anni 2005, 2008, 2012 e 2015 </t>
    </r>
    <r>
      <rPr>
        <i/>
        <sz val="10"/>
        <rFont val="Arial"/>
        <family val="2"/>
      </rPr>
      <t>(migliaia di metri cubi).</t>
    </r>
  </si>
  <si>
    <t>ANNO
RIPARTIZIONE GEOGRAFICA</t>
  </si>
  <si>
    <t>Acqua  prelevata</t>
  </si>
  <si>
    <t>Acqua  immessa  nelle reti di distribuzione</t>
  </si>
  <si>
    <t xml:space="preserve"> Acqua erogata</t>
  </si>
  <si>
    <t>ANNO 2015 - PER RIPARTIZIONE GEOGRAFICA</t>
  </si>
  <si>
    <t>Fonte: Istat, Rilevazione sui servizi idrici</t>
  </si>
  <si>
    <r>
      <rPr>
        <b/>
        <sz val="10"/>
        <rFont val="Arial"/>
        <family val="2"/>
      </rPr>
      <t>Tavola 12 - Impianti di depurazione delle acque reflue urbane in esercizio e abitanti equivalenti effettivi (Aes) (</t>
    </r>
    <r>
      <rPr>
        <b/>
        <vertAlign val="superscript"/>
        <sz val="12"/>
        <rFont val="Arial"/>
        <family val="2"/>
      </rPr>
      <t>a</t>
    </r>
    <r>
      <rPr>
        <b/>
        <sz val="10"/>
        <rFont val="Arial"/>
        <family val="2"/>
      </rPr>
      <t>) 
                  per tipologia di trattamento e ripartizione geografica nel 2015. Toscana - anni 2005, 2008, 2012 e 2015.</t>
    </r>
  </si>
  <si>
    <t>ANNO 
RIPARTIZIONE GEOGRAFICA</t>
  </si>
  <si>
    <t xml:space="preserve">IMPIANTI PER TIPOLOGIA DI TRATTAMENTO </t>
  </si>
  <si>
    <t>Primario</t>
  </si>
  <si>
    <t>Secondario</t>
  </si>
  <si>
    <t>Terziario</t>
  </si>
  <si>
    <r>
      <rPr>
        <sz val="8"/>
        <rFont val="Arial"/>
        <family val="2"/>
      </rPr>
      <t>Imhoff 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</t>
    </r>
  </si>
  <si>
    <t>Numero</t>
  </si>
  <si>
    <t>Aes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</si>
  <si>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Gli abitanti equivalenti effettivi riportati in tabella, esprimono il carico inquinante veicolato nelle acque reflue urbane definite come acque reflue domestiche o il miscuglio di acque reflue domestiche, acque reflue industriali e/o meteoriche di dilavamento, ai sensi della direttiva 91/271/CEE.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</si>
  <si>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 Vasche settiche che consentono la chiarificazione dei liquami domestici provenienti da insediamenti civili di ridotte dimensioni</t>
    </r>
  </si>
  <si>
    <r>
      <rPr>
        <b/>
        <sz val="10"/>
        <rFont val="Arial"/>
        <family val="2"/>
      </rPr>
      <t>Tavola 13 - Qualità delle acque superficiali destinate alla produzione di acqua potabile 
                  per provincia toscana - anni 2016-2018 e 2017-2019 (</t>
    </r>
    <r>
      <rPr>
        <b/>
        <vertAlign val="superscript"/>
        <sz val="12"/>
        <rFont val="Arial"/>
        <family val="2"/>
      </rPr>
      <t>a</t>
    </r>
    <r>
      <rPr>
        <b/>
        <sz val="10"/>
        <rFont val="Arial"/>
        <family val="2"/>
      </rPr>
      <t>).</t>
    </r>
  </si>
  <si>
    <t>ANNO
PROVINCIA</t>
  </si>
  <si>
    <r>
      <rPr>
        <sz val="8"/>
        <rFont val="Arial"/>
        <family val="2"/>
      </rPr>
      <t>CATEGORIE DEI CORPI IDRICI (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</si>
  <si>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A1 (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>)</t>
    </r>
  </si>
  <si>
    <t>A2</t>
  </si>
  <si>
    <t>A3</t>
  </si>
  <si>
    <t>sub A3</t>
  </si>
  <si>
    <t>n.c.</t>
  </si>
  <si>
    <t>2012-2014</t>
  </si>
  <si>
    <t>2013-2015</t>
  </si>
  <si>
    <t>2014-2016</t>
  </si>
  <si>
    <t>2015-2017</t>
  </si>
  <si>
    <t>2016-2018</t>
  </si>
  <si>
    <t>2017-2019</t>
  </si>
  <si>
    <t>ANNI 2016-2018 PER PROVINCIA</t>
  </si>
  <si>
    <t>ANNI 2017-2019 PER PROVINCIA</t>
  </si>
  <si>
    <t>Fonte: annuario ARPAT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</si>
  <si>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Le rilevazioni e le reletive pubblicazioni ARPAT sono annuali, ma vengono considerati solo i dati pubblicati triennali per una maggiore rappresentatività statistica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</si>
  <si>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 Le acque dei corpi idrici monitorati sono classificate con una proposta di classificazione che ARPAT presenta alla Regione Toscana effettuata ai sensi della parte III All 2 del D.Lgs 152/06 (con la sola eccezione dell’elaborazione dei dati triennali) in categorie di livello qualitativo decrescente: da A1, A2, A3, fino a subA3 attraverso l’analisi di specifici parametri chimico-fisici. Le acque così classificate subiscono un trattamento di potabilizzazione adeguato alle loro caratteristiche, che è più o meno intenso a seconda della categoria di appartenenza. Nella colonna n.c. gli esiti che non risultano classifcati nelle categorie indicate.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</si>
  <si>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2"/>
      </rPr>
      <t>) dal 2004 in poi nessun corpo idrico ha raggiunto la classificazione A1</t>
    </r>
  </si>
  <si>
    <r>
      <rPr>
        <b/>
        <sz val="10"/>
        <color indexed="8"/>
        <rFont val="Arial"/>
        <family val="2"/>
      </rPr>
      <t>Tavola 14 - Famiglie che denunciano irregolarità nell'erogazione dell'acqua (</t>
    </r>
    <r>
      <rPr>
        <b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>) per Toscana
                  e ripartizione geografica, anni 2012-2019</t>
    </r>
    <r>
      <rPr>
        <i/>
        <sz val="10"/>
        <color indexed="8"/>
        <rFont val="Arial"/>
        <family val="2"/>
      </rPr>
      <t xml:space="preserve"> (percentuale sul totale famiglie).</t>
    </r>
  </si>
  <si>
    <t>ANNI</t>
  </si>
  <si>
    <t>24,,0</t>
  </si>
  <si>
    <t>Fonte: Elaborazioni su dati Istat, Indagine Multiscopo sulle Famiglie "Aspetti della vita quotidiana"</t>
  </si>
  <si>
    <r>
      <rPr>
        <sz val="8"/>
        <color indexed="8"/>
        <rFont val="Arial"/>
        <family val="2"/>
      </rPr>
      <t>(</t>
    </r>
    <r>
      <rPr>
        <vertAlign val="superscript"/>
        <sz val="10"/>
        <color indexed="8"/>
        <rFont val="Arial"/>
        <family val="2"/>
      </rPr>
      <t>a</t>
    </r>
    <r>
      <rPr>
        <sz val="8"/>
        <color indexed="8"/>
        <rFont val="Arial"/>
        <family val="2"/>
      </rPr>
      <t>) Eventuali differenze tra i valori di questa tavola e dati analoghi presenti in altre pubblicazioni Istat sono imputabili a problemi di arrotondamento.</t>
    </r>
  </si>
  <si>
    <r>
      <rPr>
        <b/>
        <sz val="10"/>
        <rFont val="Arial"/>
        <family val="2"/>
      </rPr>
      <t xml:space="preserve">Tavola 15 - Emissioni delle principali sostanze inquinanti per regione, anni 1990 e 2015 </t>
    </r>
    <r>
      <rPr>
        <i/>
        <sz val="10"/>
        <rFont val="Arial"/>
        <family val="2"/>
      </rPr>
      <t>(kilotonnellate/anno).</t>
    </r>
  </si>
  <si>
    <t>REGIONE</t>
  </si>
  <si>
    <r>
      <rPr>
        <sz val="8"/>
        <rFont val="Arial"/>
        <family val="2"/>
      </rPr>
      <t>CO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</si>
  <si>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COVNM 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</si>
  <si>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NO</t>
    </r>
    <r>
      <rPr>
        <sz val="6"/>
        <rFont val="Arial"/>
        <family val="2"/>
      </rPr>
      <t xml:space="preserve">x </t>
    </r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</si>
  <si>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(</t>
    </r>
    <r>
      <rPr>
        <vertAlign val="superscript"/>
        <sz val="10"/>
        <rFont val="Arial"/>
        <family val="2"/>
      </rPr>
      <t>d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</si>
  <si>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SO</t>
    </r>
    <r>
      <rPr>
        <sz val="6"/>
        <rFont val="Arial"/>
        <family val="2"/>
      </rPr>
      <t xml:space="preserve">x </t>
    </r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e</t>
    </r>
    <r>
      <rPr>
        <sz val="8"/>
        <rFont val="Arial"/>
        <family val="2"/>
      </rPr>
      <t>)</t>
    </r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</si>
  <si>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</si>
  <si>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</si>
  <si>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</si>
  <si>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</si>
  <si>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</si>
  <si>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</si>
  <si>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</si>
  <si>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</si>
  <si>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</si>
  <si>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</si>
  <si>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</si>
  <si>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</si>
  <si>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</si>
  <si>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</si>
  <si>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</si>
  <si>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</si>
  <si>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</si>
  <si>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</si>
  <si>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</si>
  <si>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rPr>
        <b/>
        <sz val="8"/>
        <rFont val="Arial"/>
        <family val="2"/>
      </rPr>
      <t>ITALIA (</t>
    </r>
    <r>
      <rPr>
        <b/>
        <vertAlign val="superscript"/>
        <sz val="10"/>
        <rFont val="Arial"/>
        <family val="2"/>
      </rPr>
      <t>f</t>
    </r>
    <r>
      <rPr>
        <b/>
        <sz val="8"/>
        <rFont val="Arial"/>
        <family val="2"/>
      </rPr>
      <t>)</t>
    </r>
  </si>
  <si>
    <t>Fonte: ISPRA - Annuario dei dati ambientali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</si>
  <si>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CO = monossido di carbonio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</si>
  <si>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 COVNM = composti organici volatili non metanici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</si>
  <si>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2"/>
      </rPr>
      <t>) NO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= ossidi di azoto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</si>
  <si>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d</t>
    </r>
    <r>
      <rPr>
        <sz val="8"/>
        <rFont val="Arial"/>
        <family val="2"/>
      </rPr>
      <t>) PM</t>
    </r>
    <r>
      <rPr>
        <sz val="5"/>
        <rFont val="Arial"/>
        <family val="2"/>
      </rPr>
      <t xml:space="preserve">10 </t>
    </r>
    <r>
      <rPr>
        <sz val="8"/>
        <rFont val="Arial"/>
        <family val="2"/>
      </rPr>
      <t>= particolato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</si>
  <si>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e</t>
    </r>
    <r>
      <rPr>
        <sz val="8"/>
        <rFont val="Arial"/>
        <family val="2"/>
      </rPr>
      <t>) SO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= ossidi di zolfo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</si>
  <si>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f</t>
    </r>
    <r>
      <rPr>
        <sz val="8"/>
        <rFont val="Arial"/>
        <family val="2"/>
      </rPr>
      <t xml:space="preserve">) I dati disaggregati per regioni danno un dato nazionale leggeremente diverso da quello riportato che rappresenta il più recente aggiornamento </t>
    </r>
  </si>
  <si>
    <r>
      <rPr>
        <b/>
        <sz val="10"/>
        <rFont val="Arial"/>
        <family val="2"/>
      </rPr>
      <t xml:space="preserve">Tavola 16 - Emissioni regionali di gas serra totali in CO2 equivalente, anni 1990, 1995, 2000, 2005, 2010, 2015 e 2017 
                 </t>
    </r>
    <r>
      <rPr>
        <i/>
        <sz val="10"/>
        <rFont val="Arial"/>
        <family val="2"/>
      </rPr>
      <t>(kilotonnellate/anno).</t>
    </r>
  </si>
  <si>
    <t>KT CO2 EQ/A</t>
  </si>
  <si>
    <t xml:space="preserve">VARIAZIONE 1990 – 2017   (%) </t>
  </si>
  <si>
    <r>
      <rPr>
        <sz val="8"/>
        <rFont val="Arial"/>
        <family val="2"/>
      </rPr>
      <t xml:space="preserve">ANNO 2017            PRO-CAPITE </t>
    </r>
    <r>
      <rPr>
        <i/>
        <sz val="8"/>
        <rFont val="Arial"/>
        <family val="2"/>
      </rPr>
      <t>(tCO2/abitante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</si>
  <si>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ITALIA (</t>
    </r>
    <r>
      <rPr>
        <b/>
        <vertAlign val="superscript"/>
        <sz val="10"/>
        <rFont val="Arial"/>
        <family val="2"/>
      </rPr>
      <t>a</t>
    </r>
    <r>
      <rPr>
        <b/>
        <sz val="8"/>
        <rFont val="Arial"/>
        <family val="2"/>
      </rPr>
      <t>)</t>
    </r>
  </si>
  <si>
    <t>-15,75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</si>
  <si>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 xml:space="preserve">) I dati disaggregati per regioni danno un dato nazionale leggermente diverso da quello riportato che rappresenta il più recente aggiornamento </t>
    </r>
  </si>
  <si>
    <r>
      <rPr>
        <b/>
        <sz val="10"/>
        <rFont val="Arial"/>
        <family val="2"/>
      </rPr>
      <t xml:space="preserve">Tavola 17 - Consumi di energia elettrica per categoria di utilizzatori e per provincia. 
                  Toscana, Italia - anno 2019 </t>
    </r>
    <r>
      <rPr>
        <i/>
        <sz val="10"/>
        <rFont val="Arial"/>
        <family val="2"/>
      </rPr>
      <t>(Gwh).</t>
    </r>
  </si>
  <si>
    <t>CATEGORIA UTILIZZATORI</t>
  </si>
  <si>
    <r>
      <rPr>
        <sz val="8"/>
        <rFont val="Arial"/>
        <family val="2"/>
      </rPr>
      <t>Agricoltura</t>
    </r>
    <r>
      <rPr>
        <vertAlign val="superscript"/>
        <sz val="10"/>
        <color indexed="9"/>
        <rFont val="Arial"/>
        <family val="2"/>
      </rPr>
      <t>.</t>
    </r>
  </si>
  <si>
    <r>
      <rPr>
        <sz val="8"/>
        <rFont val="Arial"/>
        <family val="2"/>
      </rPr>
      <t>Industria</t>
    </r>
    <r>
      <rPr>
        <vertAlign val="superscript"/>
        <sz val="10"/>
        <color indexed="9"/>
        <rFont val="Arial"/>
        <family val="2"/>
      </rPr>
      <t>.</t>
    </r>
  </si>
  <si>
    <r>
      <rPr>
        <sz val="8"/>
        <rFont val="Arial"/>
        <family val="2"/>
      </rPr>
      <t>Terziario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</si>
  <si>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Domestico</t>
    </r>
    <r>
      <rPr>
        <vertAlign val="superscript"/>
        <sz val="10"/>
        <color indexed="9"/>
        <rFont val="Arial"/>
        <family val="2"/>
      </rPr>
      <t>.</t>
    </r>
  </si>
  <si>
    <r>
      <rPr>
        <sz val="8"/>
        <rFont val="Arial"/>
        <family val="2"/>
      </rPr>
      <t>Totale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</si>
  <si>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t>Fonte: Terna SpA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</si>
  <si>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I totali regionali possono non coincidere con la somma dei dati provinciali a causa dei consumi FS per trazione non ripartibili per provincia.</t>
    </r>
  </si>
  <si>
    <r>
      <rPr>
        <b/>
        <sz val="10"/>
        <rFont val="Arial"/>
        <family val="2"/>
      </rPr>
      <t xml:space="preserve">Tavola 18 - Consumi di energia elettrica per settore merceologico. Toscana, anni 2012 – 2018 </t>
    </r>
    <r>
      <rPr>
        <i/>
        <sz val="10"/>
        <rFont val="Arial"/>
        <family val="2"/>
      </rPr>
      <t>(mln KWh)</t>
    </r>
    <r>
      <rPr>
        <sz val="10"/>
        <rFont val="Arial"/>
        <family val="2"/>
      </rPr>
      <t>.</t>
    </r>
  </si>
  <si>
    <t>TIPO ATTIVITA'</t>
  </si>
  <si>
    <t>AGRICOLTURA</t>
  </si>
  <si>
    <t xml:space="preserve">INDUSTRIA </t>
  </si>
  <si>
    <t xml:space="preserve">Manifatturiera di base </t>
  </si>
  <si>
    <t xml:space="preserve"> Siderurgica </t>
  </si>
  <si>
    <t xml:space="preserve"> Metalli non Ferrosi </t>
  </si>
  <si>
    <t xml:space="preserve"> Chimica </t>
  </si>
  <si>
    <t xml:space="preserve">  - di cui fibre </t>
  </si>
  <si>
    <t xml:space="preserve"> Materiali da costruzione </t>
  </si>
  <si>
    <t>718,9</t>
  </si>
  <si>
    <t xml:space="preserve">  - estrazione da cava </t>
  </si>
  <si>
    <t>54,0</t>
  </si>
  <si>
    <t xml:space="preserve">  - ceramiche e vetrarie </t>
  </si>
  <si>
    <t>259,1</t>
  </si>
  <si>
    <t xml:space="preserve">  - cemento, calce e gesso </t>
  </si>
  <si>
    <t>118,7</t>
  </si>
  <si>
    <t xml:space="preserve">  - laterizi </t>
  </si>
  <si>
    <t>28,4</t>
  </si>
  <si>
    <t xml:space="preserve">  - manufatti in cemento </t>
  </si>
  <si>
    <t>26,9</t>
  </si>
  <si>
    <t xml:space="preserve">  - altre lavorazioni </t>
  </si>
  <si>
    <t>231,8</t>
  </si>
  <si>
    <t xml:space="preserve">  Cartaria </t>
  </si>
  <si>
    <t>1.873,8</t>
  </si>
  <si>
    <t xml:space="preserve">  - di cui carta e cartotecnica </t>
  </si>
  <si>
    <t>1.825,6</t>
  </si>
  <si>
    <t xml:space="preserve">Manifatturiera non di base </t>
  </si>
  <si>
    <t>2.670,6</t>
  </si>
  <si>
    <t xml:space="preserve"> Alimentare </t>
  </si>
  <si>
    <t>434,2</t>
  </si>
  <si>
    <t xml:space="preserve"> Tessile, abbigl. e calzature </t>
  </si>
  <si>
    <t>817,6</t>
  </si>
  <si>
    <t xml:space="preserve"> - tessile </t>
  </si>
  <si>
    <t>484,3</t>
  </si>
  <si>
    <t xml:space="preserve"> - vestiario e abbigliamento </t>
  </si>
  <si>
    <t>84,4</t>
  </si>
  <si>
    <t xml:space="preserve"> - pelli e cuoio </t>
  </si>
  <si>
    <t>179,6</t>
  </si>
  <si>
    <t xml:space="preserve"> - calzature </t>
  </si>
  <si>
    <t>69,3</t>
  </si>
  <si>
    <t xml:space="preserve"> Meccanica </t>
  </si>
  <si>
    <t>690,5</t>
  </si>
  <si>
    <t xml:space="preserve"> - di cui apparecch. elett. ed elettron. </t>
  </si>
  <si>
    <t>172,3</t>
  </si>
  <si>
    <t xml:space="preserve"> Mezzi di Trasporto </t>
  </si>
  <si>
    <t>140,6</t>
  </si>
  <si>
    <t xml:space="preserve"> - di cui mezzi di trasporto terrestri </t>
  </si>
  <si>
    <t>103,2</t>
  </si>
  <si>
    <t xml:space="preserve"> Lavoraz. Plastica e Gomma </t>
  </si>
  <si>
    <t>324,0</t>
  </si>
  <si>
    <t xml:space="preserve"> - di cui articoli in mat. plastiche </t>
  </si>
  <si>
    <t>301,8</t>
  </si>
  <si>
    <t xml:space="preserve"> Legno e Mobilio </t>
  </si>
  <si>
    <t>104,3</t>
  </si>
  <si>
    <t xml:space="preserve"> Altre Manifatturiere </t>
  </si>
  <si>
    <t>159,4</t>
  </si>
  <si>
    <t xml:space="preserve">Costruzioni </t>
  </si>
  <si>
    <t>80,4</t>
  </si>
  <si>
    <t xml:space="preserve">Energia ed acqua </t>
  </si>
  <si>
    <t>752,5</t>
  </si>
  <si>
    <t xml:space="preserve"> Estrazione Combustibili </t>
  </si>
  <si>
    <t>2,7</t>
  </si>
  <si>
    <t xml:space="preserve"> Raffinazione e Cokerie </t>
  </si>
  <si>
    <t>291,3</t>
  </si>
  <si>
    <t xml:space="preserve"> Elettricità e Gas </t>
  </si>
  <si>
    <t>53,9</t>
  </si>
  <si>
    <t xml:space="preserve"> Acquedotti </t>
  </si>
  <si>
    <t>404,6</t>
  </si>
  <si>
    <t xml:space="preserve">TERZIARIO </t>
  </si>
  <si>
    <t>6.743,4</t>
  </si>
  <si>
    <t xml:space="preserve">Servizi vendibili </t>
  </si>
  <si>
    <t>5.372,4</t>
  </si>
  <si>
    <t xml:space="preserve"> Trasporti </t>
  </si>
  <si>
    <t xml:space="preserve"> Comunicazioni </t>
  </si>
  <si>
    <t>211,4</t>
  </si>
  <si>
    <t xml:space="preserve"> Commercio </t>
  </si>
  <si>
    <t>1.475,1</t>
  </si>
  <si>
    <t xml:space="preserve"> Alberghi, Ristoranti e Bar </t>
  </si>
  <si>
    <t>857,7</t>
  </si>
  <si>
    <t xml:space="preserve"> Credito ed assicurazioni </t>
  </si>
  <si>
    <t>163,6</t>
  </si>
  <si>
    <t xml:space="preserve"> Altri Servizi Vendibili </t>
  </si>
  <si>
    <t>2.370,0</t>
  </si>
  <si>
    <t xml:space="preserve">Servizi non vendibili </t>
  </si>
  <si>
    <t>1.371,0</t>
  </si>
  <si>
    <t xml:space="preserve"> Pubblica amministrazione </t>
  </si>
  <si>
    <t>229,5</t>
  </si>
  <si>
    <t xml:space="preserve"> Illuminazione pubblica </t>
  </si>
  <si>
    <t>359,5</t>
  </si>
  <si>
    <t xml:space="preserve"> Altri Servizi non Vendibili </t>
  </si>
  <si>
    <t>782,0</t>
  </si>
  <si>
    <t xml:space="preserve">DOMESTICO </t>
  </si>
  <si>
    <t>4.082,1</t>
  </si>
  <si>
    <t xml:space="preserve"> - di cui serv. gen. edifici </t>
  </si>
  <si>
    <t>254,5</t>
  </si>
  <si>
    <t xml:space="preserve">TOTALE </t>
  </si>
  <si>
    <t xml:space="preserve">Fonte: Terna SpA </t>
  </si>
  <si>
    <r>
      <rPr>
        <b/>
        <sz val="10"/>
        <rFont val="Arial"/>
        <family val="2"/>
      </rPr>
      <t xml:space="preserve">Tavola 19 - Consumi annuali pro-capite di energia elettrica per Toscana, 
                  Centro e Italia. Anni 1988 – 2019 </t>
    </r>
    <r>
      <rPr>
        <i/>
        <sz val="10"/>
        <rFont val="Arial"/>
        <family val="2"/>
      </rPr>
      <t>(valori in Kwh e valori percentuali).</t>
    </r>
  </si>
  <si>
    <t>TERRITORIO</t>
  </si>
  <si>
    <t>Italia</t>
  </si>
  <si>
    <t>Variazione        1988-2019      (%)</t>
  </si>
  <si>
    <t>Variazione        1998-2019      (%)</t>
  </si>
  <si>
    <t>Variazione        2008-2019      (%)</t>
  </si>
  <si>
    <t>Fonte: dati e elaborazioni da sito TERNA S.p.A.</t>
  </si>
  <si>
    <t>IMPIANTI</t>
  </si>
  <si>
    <t>Unità di misura</t>
  </si>
  <si>
    <t>Produttori</t>
  </si>
  <si>
    <r>
      <rPr>
        <sz val="8"/>
        <rFont val="Arial"/>
        <family val="2"/>
      </rPr>
      <t>Autoproduttori     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</si>
  <si>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t>Impianti idroelettrici</t>
  </si>
  <si>
    <t>Impianti</t>
  </si>
  <si>
    <t>n.</t>
  </si>
  <si>
    <t>Potenza efficiente lorda</t>
  </si>
  <si>
    <t>MW</t>
  </si>
  <si>
    <t>Potenza efficiente netta</t>
  </si>
  <si>
    <t>Producibilità media annua</t>
  </si>
  <si>
    <t>GWh</t>
  </si>
  <si>
    <r>
      <rPr>
        <b/>
        <sz val="8"/>
        <rFont val="Arial"/>
        <family val="2"/>
      </rPr>
      <t>Impianti termoelettrici (</t>
    </r>
    <r>
      <rPr>
        <b/>
        <vertAlign val="superscript"/>
        <sz val="10"/>
        <rFont val="Arial"/>
        <family val="2"/>
      </rPr>
      <t>b</t>
    </r>
    <r>
      <rPr>
        <b/>
        <sz val="8"/>
        <rFont val="Arial"/>
        <family val="2"/>
      </rPr>
      <t>)</t>
    </r>
  </si>
  <si>
    <t>(34)</t>
  </si>
  <si>
    <t>Sezioni</t>
  </si>
  <si>
    <t>(36)</t>
  </si>
  <si>
    <t>(813,1)</t>
  </si>
  <si>
    <t>(767,2)</t>
  </si>
  <si>
    <t>Impianti eolici</t>
  </si>
  <si>
    <r>
      <rPr>
        <b/>
        <sz val="8"/>
        <rFont val="Arial"/>
        <family val="2"/>
      </rPr>
      <t>Impianti fotovoltaici (</t>
    </r>
    <r>
      <rPr>
        <b/>
        <vertAlign val="superscript"/>
        <sz val="10"/>
        <rFont val="Arial"/>
        <family val="2"/>
      </rPr>
      <t>c</t>
    </r>
    <r>
      <rPr>
        <b/>
        <sz val="8"/>
        <rFont val="Arial"/>
        <family val="2"/>
      </rPr>
      <t>)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</si>
  <si>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 xml:space="preserve">) Ai sensi del Dlgs 79/99, art.2, comma 2 ”Autoproduttore è la persona fisica o giuridica che produce energia elettrica e la utilizza in misura non inferiore al 70% annuo per uso proprio ovvero per uso delle società controllate, della società controllante e delle società controllate dalla medesima controllante, nonché per uso dei soci delle società cooperative di produzione e distribuzione dell'energia elettrica di cui all'articolo 4, numero 8, della legge 6 dicembre 1962, n. 1643, degli appartenenti ai consorzi o società consortili costituiti per la produzione di 
energia elettrica da fonti energetiche rinnovabili e per gli usi di fornitura autorizzati nei siti industriali anteriormente alla data di entrata in vigore del presente decreto”. 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</si>
  <si>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 Tra parentesi sono indicati i valori relativi agli impianti geotermici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</si>
  <si>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2"/>
      </rPr>
      <t>) Dal 2007 sono inclusi gli impianti fotovoltaici incentivati attraverso il "Conto Energia" gestito dal gestore servizi elettrici</t>
    </r>
  </si>
  <si>
    <r>
      <rPr>
        <b/>
        <sz val="10"/>
        <rFont val="Arial"/>
        <family val="2"/>
      </rPr>
      <t>Tavola 21 - Bilancio di energia elettrica in Toscana e in Italia, anno 2018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(GWh).</t>
    </r>
  </si>
  <si>
    <t>BILANCIO ENERGETICO</t>
  </si>
  <si>
    <t>Operatori</t>
  </si>
  <si>
    <t>Autoproduttori</t>
  </si>
  <si>
    <t>Produzione lorda</t>
  </si>
  <si>
    <t>Idroelettrica</t>
  </si>
  <si>
    <t>Termoelettrica tradizionale</t>
  </si>
  <si>
    <t>Geotermoelettrica</t>
  </si>
  <si>
    <t>Eolica</t>
  </si>
  <si>
    <t>Fotovoltaica</t>
  </si>
  <si>
    <t>Produzione lorda totale</t>
  </si>
  <si>
    <t>Servizi ausiliari alla produzione</t>
  </si>
  <si>
    <t>Produzione netta</t>
  </si>
  <si>
    <t>Produzione netta totale</t>
  </si>
  <si>
    <t>Destinata ai pompaggi</t>
  </si>
  <si>
    <t>Produzione destinata al consumo</t>
  </si>
  <si>
    <t>Cessione autoproduttori agli operatori</t>
  </si>
  <si>
    <t>+83,2</t>
  </si>
  <si>
    <t>-83,2</t>
  </si>
  <si>
    <t>+2271,2</t>
  </si>
  <si>
    <t>-2271,2</t>
  </si>
  <si>
    <t>Saldo Regionale</t>
  </si>
  <si>
    <t>Saldo Estero</t>
  </si>
  <si>
    <t>-265,9</t>
  </si>
  <si>
    <t>+43898,8</t>
  </si>
  <si>
    <t>Energia elettrica richiesta</t>
  </si>
  <si>
    <t>Perdite</t>
  </si>
  <si>
    <t>Consumi</t>
  </si>
  <si>
    <r>
      <rPr>
        <b/>
        <sz val="10"/>
        <color indexed="8"/>
        <rFont val="Arial"/>
        <family val="2"/>
      </rPr>
      <t xml:space="preserve">Tavola 22 - Famiglie molto o abbastanza soddisfatte per alcuni fattori di qualità del servizio 
                  di fornitura di energia elettrica per ripartizioni geografiche negli anni 2018-2019 e in 
                  Toscana negli anni 2015-2019 </t>
    </r>
    <r>
      <rPr>
        <i/>
        <sz val="10"/>
        <color indexed="8"/>
        <rFont val="Arial"/>
        <family val="2"/>
      </rPr>
      <t>(valori per 100 famiglie della stessa zona).</t>
    </r>
  </si>
  <si>
    <t>ANNO 
RIPARTIZIONE GEOGRAFICA</t>
  </si>
  <si>
    <t>FATTORI DI QUALITA' DEL SERVIZIO DI FORNITURA DI ENERGIA ELETTRICA</t>
  </si>
  <si>
    <t xml:space="preserve">Servizio 
nel complesso  </t>
  </si>
  <si>
    <t>Continuità 
del servizio</t>
  </si>
  <si>
    <t>Stabilità 
della tensione</t>
  </si>
  <si>
    <t>Comprensibilità display 
contatore elettronico</t>
  </si>
  <si>
    <t>Comprensibilità 
della bolletta</t>
  </si>
  <si>
    <t>Informazione 
sul servizio</t>
  </si>
  <si>
    <t xml:space="preserve">Toscana                </t>
  </si>
  <si>
    <t xml:space="preserve">ITALIA                 </t>
  </si>
  <si>
    <t>ANNO 2019 - PER RIPARTIZIONE GEOGRAFICA</t>
  </si>
  <si>
    <t xml:space="preserve">Fonte: Istat, Indagine multiscopo sulle famiglie "Aspetti della vita quotidiana" </t>
  </si>
  <si>
    <r>
      <rPr>
        <b/>
        <sz val="10"/>
        <rFont val="Arial"/>
        <family val="2"/>
      </rPr>
      <t>Tavola 23 - Rifiuti urbani totali, indifferenziati e differenziati prodotti. 
                  Toscana, anni 2011 – 2019</t>
    </r>
    <r>
      <rPr>
        <i/>
        <sz val="10"/>
        <rFont val="Arial"/>
        <family val="2"/>
      </rPr>
      <t xml:space="preserve"> (valori assoluti e pro-capite).</t>
    </r>
  </si>
  <si>
    <t>RIFIUTI URBANI PER TIPOLOGIA</t>
  </si>
  <si>
    <t>Rifiuti indifferenziati</t>
  </si>
  <si>
    <t>Rifiuti differenziati</t>
  </si>
  <si>
    <t>Rifiuti urbani totali</t>
  </si>
  <si>
    <r>
      <rPr>
        <sz val="8"/>
        <rFont val="Arial"/>
        <family val="2"/>
      </rPr>
      <t xml:space="preserve">VALORI ASSOLUTI </t>
    </r>
    <r>
      <rPr>
        <i/>
        <sz val="8"/>
        <rFont val="Arial"/>
        <family val="2"/>
      </rPr>
      <t>(Tonnellate)</t>
    </r>
  </si>
  <si>
    <r>
      <rPr>
        <sz val="8"/>
        <rFont val="Arial"/>
        <family val="2"/>
      </rPr>
      <t xml:space="preserve">PRO-CAPITE </t>
    </r>
    <r>
      <rPr>
        <i/>
        <sz val="8"/>
        <rFont val="Arial"/>
        <family val="2"/>
      </rPr>
      <t>(Kg/abitante) e</t>
    </r>
    <r>
      <rPr>
        <sz val="8"/>
        <rFont val="Arial"/>
        <family val="2"/>
      </rPr>
      <t xml:space="preserve"> RACCOLTA DIFFERENZIATA (</t>
    </r>
    <r>
      <rPr>
        <i/>
        <sz val="8"/>
        <rFont val="Arial"/>
        <family val="2"/>
      </rPr>
      <t>%</t>
    </r>
    <r>
      <rPr>
        <sz val="8"/>
        <rFont val="Arial"/>
        <family val="2"/>
      </rPr>
      <t>)</t>
    </r>
  </si>
  <si>
    <t>Fonte: Elaborazioni su dati Ispra</t>
  </si>
  <si>
    <r>
      <rPr>
        <b/>
        <sz val="10"/>
        <rFont val="Arial"/>
        <family val="2"/>
      </rPr>
      <t>Tavola 24 - Rifiuti urbani totali, indifferenziati e differenziati prodotti</t>
    </r>
    <r>
      <rPr>
        <sz val="10"/>
        <rFont val="Arial"/>
        <family val="2"/>
      </rPr>
      <t xml:space="preserve"> (tonnellate)</t>
    </r>
    <r>
      <rPr>
        <b/>
        <sz val="10"/>
        <rFont val="Arial"/>
        <family val="2"/>
      </rPr>
      <t xml:space="preserve">, percentuale di raccolta 
                  differenziata e rifiuti urbani pro-capite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Kg/ab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per provincia in Toscana nel 2019.</t>
    </r>
  </si>
  <si>
    <t>RACCOLTA DIFFERENZIATA (%)</t>
  </si>
  <si>
    <t>RIFIUTI URBANI PRO-CAPITE</t>
  </si>
  <si>
    <t>Rifiuti urbani indifferenziati</t>
  </si>
  <si>
    <t>Rifiuti urbani differenziati</t>
  </si>
  <si>
    <t xml:space="preserve">   Massa-Carrara</t>
  </si>
  <si>
    <t>Fonte: Elaborazioni ARRR (Agenzia Regionale Recupero Risorse)</t>
  </si>
  <si>
    <r>
      <rPr>
        <b/>
        <sz val="10"/>
        <rFont val="Arial"/>
        <family val="2"/>
      </rPr>
      <t>Tavola 25 - Raccolta differenziata dei rifiuti urbani per frazione merceologica e ripartizione 
                  geografica nel 2019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(valori assoluti in tonnellate). </t>
    </r>
  </si>
  <si>
    <t>FRAZIONE MERCEOLOGICA</t>
  </si>
  <si>
    <t>Nord</t>
  </si>
  <si>
    <t xml:space="preserve">Centro </t>
  </si>
  <si>
    <t xml:space="preserve">   Frazione Organica</t>
  </si>
  <si>
    <t>Ingombranti  misti</t>
  </si>
  <si>
    <t>Carta e cartone</t>
  </si>
  <si>
    <t>Legno</t>
  </si>
  <si>
    <t>Metallo</t>
  </si>
  <si>
    <t>Plastica</t>
  </si>
  <si>
    <r>
      <t>Tavola 9 - Rete Natura 2000 (</t>
    </r>
    <r>
      <rPr>
        <b/>
        <vertAlign val="superscript"/>
        <sz val="12"/>
        <rFont val="Arial"/>
        <family val="2"/>
      </rPr>
      <t>a</t>
    </r>
    <r>
      <rPr>
        <b/>
        <sz val="10"/>
        <rFont val="Arial"/>
        <family val="2"/>
      </rPr>
      <t xml:space="preserve">): numero, estensione e percentuale delle ZPS, dei SIC, delle ZSC e dei 
                 siti di tipo C (SIC-ZSC coincidenti con ZPS). Toscana, Italia - maggio 2017 - dicembre 2020 </t>
    </r>
    <r>
      <rPr>
        <i/>
        <sz val="10"/>
        <rFont val="Arial"/>
        <family val="2"/>
      </rPr>
      <t>(valori assoluti e percentuali)</t>
    </r>
  </si>
  <si>
    <t>TOSCANA - MAGGIO 2017</t>
  </si>
  <si>
    <r>
      <t>Natura 2000 (</t>
    </r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>)</t>
    </r>
  </si>
  <si>
    <t>ITALIA - MAGGIO 2017</t>
  </si>
  <si>
    <t>TOSCANA - DICEMBRE 2020</t>
  </si>
  <si>
    <t>ITALIA - DICEMBRE 2020</t>
  </si>
  <si>
    <t>Tavola 9 - Rete Natura 2000: numero, estensione e percentuale delle ZPS, dei SIC, delle ZSC e dei siti di tipo C (SIC-ZSC coincidenti con ZPS). Toscana, Italia - maggio 2017 - dicembre 2020.</t>
  </si>
  <si>
    <t xml:space="preserve">RAEE (Rifiuti da apparecchiature Elettriche ed Elettroniche) </t>
  </si>
  <si>
    <t>Selettiva (monomateriale)</t>
  </si>
  <si>
    <t>Tessili</t>
  </si>
  <si>
    <t>Vetro</t>
  </si>
  <si>
    <t>Rifiuti da Costruzione e demolizione</t>
  </si>
  <si>
    <t>Pulizia stradale a recupero</t>
  </si>
  <si>
    <t>Altro RD</t>
  </si>
  <si>
    <t>Totale raccolta differenziata</t>
  </si>
  <si>
    <t>Ingombranti  a smaltimento</t>
  </si>
  <si>
    <t>Rifiuti Indifferenziati e Spazzamento</t>
  </si>
  <si>
    <t>TOTALE RIFIUTI URBANI</t>
  </si>
  <si>
    <t>Fonte: ISPRA, Catasto rifiuti</t>
  </si>
  <si>
    <r>
      <rPr>
        <b/>
        <sz val="10"/>
        <rFont val="Arial"/>
        <family val="2"/>
      </rPr>
      <t xml:space="preserve">Tavola 26 - Produzione rifiuti speciali pericolosi, non pericolosi e totali per ripartizione geografica 
                  nel 2018 e in Toscana anni 2014-2018 </t>
    </r>
    <r>
      <rPr>
        <i/>
        <sz val="10"/>
        <rFont val="Arial"/>
        <family val="2"/>
      </rPr>
      <t>(tonnellate).</t>
    </r>
  </si>
  <si>
    <t>TIPOLOGIA DI RIFIUTI SPECIALI</t>
  </si>
  <si>
    <t>Rifiuti speciali pericolosi</t>
  </si>
  <si>
    <t>Rifiuti speciali non pericolosi</t>
  </si>
  <si>
    <t>Rifiuti speciali con codice dei rifiuti non determinato</t>
  </si>
  <si>
    <t>Rifiuti speciali totali</t>
  </si>
  <si>
    <t>Fonte: Elaborazione ISPRA, Catasto Rifiuti</t>
  </si>
  <si>
    <r>
      <rPr>
        <b/>
        <sz val="10"/>
        <rFont val="Arial"/>
        <family val="2"/>
      </rPr>
      <t>Tavola 27 - Gestione dei rifiuti speciali pericolosi e non pericolosi per tipologia di operazioni (</t>
    </r>
    <r>
      <rPr>
        <b/>
        <vertAlign val="superscript"/>
        <sz val="12"/>
        <rFont val="Arial"/>
        <family val="2"/>
      </rPr>
      <t>a</t>
    </r>
    <r>
      <rPr>
        <b/>
        <sz val="10"/>
        <rFont val="Arial"/>
        <family val="2"/>
      </rPr>
      <t>) e  
                   ripartizione geografica nel 2018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e in Toscana negli anni 2014-2018</t>
    </r>
    <r>
      <rPr>
        <i/>
        <sz val="10"/>
        <rFont val="Arial"/>
        <family val="2"/>
      </rPr>
      <t xml:space="preserve"> (tonnellate).</t>
    </r>
  </si>
  <si>
    <t>TIPOLOGIA DI OPERAZIONI</t>
  </si>
  <si>
    <t>Operazioni di recupero 
(R1-R12)</t>
  </si>
  <si>
    <t>Messa in riserva al 31/12 (R13)</t>
  </si>
  <si>
    <t xml:space="preserve">Totale operazioni di recupero 
(R1-R13)  </t>
  </si>
  <si>
    <t>Operazioni di smaltimento (D1-D14)</t>
  </si>
  <si>
    <t>Deposito preliminare al 31/12 (D15)</t>
  </si>
  <si>
    <t>Totale operazioni di smaltimento 
(D1-D15)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</si>
  <si>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 R1: Utilizzazione principale come combustibile o come altro mezzo per produrre energia</t>
    </r>
  </si>
  <si>
    <t xml:space="preserve">      R2: Rigenerazione/recupero di solventi</t>
  </si>
  <si>
    <t xml:space="preserve">      R3: Riciclo/recupero delle sostanze organiche non utilizzate come solventi (comprese le operazioni di compostaggio 
             e altre trasformazioni biologiche)</t>
  </si>
  <si>
    <t xml:space="preserve">      R4: Riciclo/recupero dei metalli e dei composti metallici</t>
  </si>
  <si>
    <t xml:space="preserve">      R5: Riciclo/recupero di altre sostanze inorganiche</t>
  </si>
  <si>
    <t xml:space="preserve">      R6: Rigenerazione degli acidi o delle basi</t>
  </si>
  <si>
    <t xml:space="preserve">      R7: Recupero dei prodotti che servono a captare gli inquinanti</t>
  </si>
  <si>
    <t xml:space="preserve">      R8: Recupero dei prodotti provenienti dai catalizzator, </t>
  </si>
  <si>
    <t xml:space="preserve">      R9: Rigenerazione o altri reimpieghi degli oli, R10: Spandimento sul suolo a beneficio dell'agricoltura o dell'ecologia </t>
  </si>
  <si>
    <t xml:space="preserve">      R11: Utilizzazione di rifiuti ottenuti da una delle operazioni indicate da R1 a R10</t>
  </si>
  <si>
    <t xml:space="preserve">      R12:Scambio di rifiuti per sottoporli a una delle operazioni indicate da R1 a R11</t>
  </si>
  <si>
    <t xml:space="preserve">      R13: Messa in riserva</t>
  </si>
  <si>
    <t xml:space="preserve">      D1: Deposito sul o nel suolo (a esempio discarica) </t>
  </si>
  <si>
    <t xml:space="preserve">      D2: Trattamento in ambiente terrestre (ad esempio biodegradazione dei rifiuti liquidi o fanghi sui suoli)</t>
  </si>
  <si>
    <t xml:space="preserve">      D4: Lagunaggio (ad esempio scarico di rifuti liquidi o di fanghi in pozzi, stagni o lagune ecc.)</t>
  </si>
  <si>
    <t xml:space="preserve">      D8: Trattamento biologico non specificato altrove nel presente allegato, che dia origine a composti o a miscugli che vengono 
            eliminati secondo uno dei procedimenti elencati nei punti da D1 a D12</t>
  </si>
  <si>
    <t xml:space="preserve">      D9: Trattamento fisico-chimico non specificato altrove nel presente allegato che dia origine a composti o a miscugli eliminati 
            secondo uno dei procedimenti elencati nei punti da D1 a D12 (a esempio evaporazione, essiccazione, calcinazione, ecc.)</t>
  </si>
  <si>
    <t xml:space="preserve">      D10: Incenerimento a terra</t>
  </si>
  <si>
    <t xml:space="preserve">      D13: Raggruppamento preliminare prima di una delle operazioni di cui ai punti da D1 a D12</t>
  </si>
  <si>
    <t xml:space="preserve">      D14: Ricondizionamento preliminare prima di una delle operazioni di cui ai punti da D1 a D13</t>
  </si>
  <si>
    <t xml:space="preserve">      D15: Deposito preliminare</t>
  </si>
  <si>
    <r>
      <rPr>
        <b/>
        <sz val="10"/>
        <rFont val="Arial"/>
        <family val="2"/>
      </rPr>
      <t xml:space="preserve">Tavola 28 - Persone di 14 anni e oltre che esprimono preoccupazione per alcuni problemi ambientali per ripartizione geografica nel 2018 e in 
</t>
    </r>
    <r>
      <rPr>
        <i/>
        <sz val="10"/>
        <rFont val="Arial"/>
        <family val="2"/>
      </rPr>
      <t xml:space="preserve">                 </t>
    </r>
    <r>
      <rPr>
        <b/>
        <sz val="10"/>
        <rFont val="Arial"/>
        <family val="2"/>
      </rPr>
      <t>Toscana anni 2015-2018</t>
    </r>
    <r>
      <rPr>
        <i/>
        <sz val="10"/>
        <rFont val="Arial"/>
        <family val="2"/>
      </rPr>
      <t xml:space="preserve"> (valori per 100 persone di 14 anni e più con le stesse caratteristiche).</t>
    </r>
  </si>
  <si>
    <t>INQUINAMENTO</t>
  </si>
  <si>
    <t>Dissesto idrogeologico</t>
  </si>
  <si>
    <t>acustico</t>
  </si>
  <si>
    <t>dell'aria</t>
  </si>
  <si>
    <t>del suolo</t>
  </si>
  <si>
    <t>di fiumi, mari, ecc.</t>
  </si>
  <si>
    <t>elettromagnetico</t>
  </si>
  <si>
    <t>Catastrofi provocate dall'uomo</t>
  </si>
  <si>
    <t>Distruzione delle foreste</t>
  </si>
  <si>
    <t>Rovina del paesaggio</t>
  </si>
  <si>
    <t xml:space="preserve">Esaurimento delle risorse naturali
</t>
  </si>
  <si>
    <t>Effetto serra, buco dell'ozono</t>
  </si>
  <si>
    <t>Estinzione di alcune specie vegetali/animali</t>
  </si>
  <si>
    <t>Cambiamenti climatici</t>
  </si>
  <si>
    <t>Produzione e smaltimento di rifiuti</t>
  </si>
  <si>
    <t xml:space="preserve">ITALIA </t>
  </si>
  <si>
    <t>Fonte: Istat, Indagine multiscopo sulle famiglie "Aspetti della vita quotidiana"</t>
  </si>
  <si>
    <t>Tavola 29 - Siti di attività di cave e miniere per ripartizione geografica negli anni 2017-2018 e in Toscana 
                   anni 2014-2018.</t>
  </si>
  <si>
    <t>ANNO
RIPARTIZIONE GEOGRAFICA</t>
  </si>
  <si>
    <t>CAVE</t>
  </si>
  <si>
    <t>MINIERE</t>
  </si>
  <si>
    <r>
      <rPr>
        <sz val="8"/>
        <rFont val="Arial"/>
        <family val="2"/>
      </rPr>
      <t>Attivo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</si>
  <si>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Attivo produttivo 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</si>
  <si>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Non attivo 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2"/>
      </rPr>
      <t>)</t>
    </r>
  </si>
  <si>
    <t>Totale cave</t>
  </si>
  <si>
    <r>
      <rPr>
        <sz val="8"/>
        <rFont val="Arial"/>
        <family val="2"/>
      </rPr>
      <t>Non attivo           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2"/>
      </rPr>
      <t>)</t>
    </r>
  </si>
  <si>
    <t>Totale miniere</t>
  </si>
  <si>
    <t>ANNO 2017 - PER RIPARTIZIONE GEOGRAFICA</t>
  </si>
  <si>
    <t>Fonte: Istat, Rilevazione Pressione antropica e rischi naturali. Le attività estrattive da cave e miniere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</si>
  <si>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Attivo: sito il cui provvedimento di autorizzazione o concessione all’estrazione di minerali risulta in vigore.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</si>
  <si>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 Attivo produttivo: sito attivo in cui nell’anno di riferimento è stata estratta una quantità di minerali di prima o seconda categoria.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</si>
  <si>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2"/>
      </rPr>
      <t>) Non attivo: sito per il quale il provvedimento di autorizzazione o concessione o altri eventi determinano la cessazione dell’attività estrattiva:</t>
    </r>
  </si>
  <si>
    <t>i) Sito privo di un’autorizzazione o concessione in corso di validità per l’estrazione di minerale per scadenza dei termini previsti (cessazione)</t>
  </si>
  <si>
    <t>ii) Sito autorizzato che per l’intervento di un nuovo provvedimento risulta sospeso</t>
  </si>
  <si>
    <t>iii) Sito che non presenta alcuna attività per esaurimento dello scavo o per mancanza di attivazione in relazione a una nuova apertura</t>
  </si>
  <si>
    <r>
      <rPr>
        <b/>
        <sz val="10"/>
        <rFont val="Arial"/>
        <family val="2"/>
      </rPr>
      <t xml:space="preserve">Tavola 30 - Attività estrattiva di risorse minerali in cava per materiale per regione e ripartizione geografica, anni 2016 e 2017 
                  </t>
    </r>
    <r>
      <rPr>
        <i/>
        <sz val="10"/>
        <rFont val="Arial"/>
        <family val="2"/>
      </rPr>
      <t>(valori assoluti in migliaia di metri cubi e composizione percentuale).</t>
    </r>
  </si>
  <si>
    <t>RISORSE MINERALI DA CAVE</t>
  </si>
  <si>
    <r>
      <rPr>
        <sz val="8"/>
        <rFont val="Arial"/>
        <family val="0"/>
      </rPr>
      <t>Argilla              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0"/>
      </rPr>
      <t>)</t>
    </r>
  </si>
  <si>
    <r>
      <rPr>
        <sz val="8"/>
        <rFont val="Arial"/>
        <family val="0"/>
      </rPr>
      <t>Calcare, travertino, gesso e arenaria           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0"/>
      </rPr>
      <t>)</t>
    </r>
  </si>
  <si>
    <r>
      <rPr>
        <sz val="8"/>
        <rFont val="Arial"/>
        <family val="0"/>
      </rPr>
      <t>Sabbia e ghiaia 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0"/>
      </rPr>
      <t>)</t>
    </r>
  </si>
  <si>
    <r>
      <rPr>
        <sz val="8"/>
        <rFont val="Arial"/>
        <family val="0"/>
      </rPr>
      <t>Granito e altre rocce intrusive, scisti e gneiss        (</t>
    </r>
    <r>
      <rPr>
        <vertAlign val="superscript"/>
        <sz val="10"/>
        <rFont val="Arial"/>
        <family val="2"/>
      </rPr>
      <t>d</t>
    </r>
    <r>
      <rPr>
        <sz val="8"/>
        <rFont val="Arial"/>
        <family val="0"/>
      </rPr>
      <t>)</t>
    </r>
  </si>
  <si>
    <r>
      <rPr>
        <sz val="8"/>
        <rFont val="Arial"/>
        <family val="0"/>
      </rPr>
      <t>Marmo               (</t>
    </r>
    <r>
      <rPr>
        <vertAlign val="superscript"/>
        <sz val="10"/>
        <rFont val="Arial"/>
        <family val="2"/>
      </rPr>
      <t>e</t>
    </r>
    <r>
      <rPr>
        <sz val="8"/>
        <rFont val="Arial"/>
        <family val="0"/>
      </rPr>
      <t>)</t>
    </r>
  </si>
  <si>
    <r>
      <rPr>
        <sz val="8"/>
        <rFont val="Arial"/>
        <family val="0"/>
      </rPr>
      <t>Porfido, basalto, tufo e altre rocce vulcaniche            (</t>
    </r>
    <r>
      <rPr>
        <vertAlign val="superscript"/>
        <sz val="10"/>
        <rFont val="Arial"/>
        <family val="2"/>
      </rPr>
      <t>f</t>
    </r>
    <r>
      <rPr>
        <sz val="8"/>
        <rFont val="Arial"/>
        <family val="0"/>
      </rPr>
      <t>)</t>
    </r>
  </si>
  <si>
    <t>Tutte le voci</t>
  </si>
  <si>
    <t>Valori assoluti</t>
  </si>
  <si>
    <t>Comp. %</t>
  </si>
  <si>
    <t>Comp. % sul totale per regione</t>
  </si>
  <si>
    <t>Comp. % sul totale Italia</t>
  </si>
  <si>
    <t>ANNO 2016 - PER REGIONE E RIPARTIZIONE GEOGRAFICA</t>
  </si>
  <si>
    <t xml:space="preserve">    Piemonte</t>
  </si>
  <si>
    <t xml:space="preserve">    Valle d'Aosta</t>
  </si>
  <si>
    <t xml:space="preserve">    Liguria</t>
  </si>
  <si>
    <t xml:space="preserve">    Lombardia</t>
  </si>
  <si>
    <t xml:space="preserve">    Trentino Alto Adige</t>
  </si>
  <si>
    <t xml:space="preserve">    Provincia Autonoma Bolzano / Bozen</t>
  </si>
  <si>
    <t xml:space="preserve">    Provincia Autonoma Trento</t>
  </si>
  <si>
    <t xml:space="preserve">    Veneto</t>
  </si>
  <si>
    <t xml:space="preserve">    Friuli-Venezia Giulia</t>
  </si>
  <si>
    <t xml:space="preserve">    Emilia-Romagna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</si>
  <si>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</si>
  <si>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</si>
  <si>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</si>
  <si>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</si>
  <si>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</si>
  <si>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</si>
  <si>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</si>
  <si>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</si>
  <si>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</si>
  <si>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</si>
  <si>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  Sicilia</t>
  </si>
  <si>
    <t xml:space="preserve">    Sardegna</t>
  </si>
  <si>
    <t>NORD-OVEST</t>
  </si>
  <si>
    <t>NORD-EST</t>
  </si>
  <si>
    <t>CENTRO</t>
  </si>
  <si>
    <t>SUD</t>
  </si>
  <si>
    <t>ISOLE</t>
  </si>
  <si>
    <t>ANNO 2017 - PER REGIONE E RIPARTIZIONE GEOGRAFICA</t>
  </si>
  <si>
    <r>
      <rPr>
        <sz val="8"/>
        <rFont val="Arial"/>
        <family val="0"/>
      </rPr>
      <t>… (</t>
    </r>
    <r>
      <rPr>
        <vertAlign val="superscript"/>
        <sz val="10"/>
        <rFont val="Arial"/>
        <family val="2"/>
      </rPr>
      <t>g</t>
    </r>
    <r>
      <rPr>
        <sz val="8"/>
        <rFont val="Arial"/>
        <family val="0"/>
      </rPr>
      <t>)</t>
    </r>
  </si>
  <si>
    <t>n.v.</t>
  </si>
  <si>
    <t>Fonte: Elaborazioni Settore "Sistemi Informativi e Tecnologie della conoscenza. Ufficio Regionale di Statistica" su dati Istat - Rilevazione Pressione antropica e rischi naturali. Le attività estrattive da cave e miniere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</si>
  <si>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L'aggregato "Argilla" comprende argilla e torba.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</si>
  <si>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 L'aggregato "Calcare, travertino, gesso e arenaria" comprende alabastro, arenaria, calcare, calcarenite, dolomia, gesso, marne, quarzarenite, travertino, tufo calcareo, verdello.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</si>
  <si>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2"/>
      </rPr>
      <t>) L'aggregato "Sabbia e ghiaia" comprende brecce, brecce e puddinghe, conglomerati, inerte, inerti alluvionali, misto di cava, pietrame, sabbia e ghiaia, sabbie silicee, tout venant.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</si>
  <si>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d</t>
    </r>
    <r>
      <rPr>
        <sz val="8"/>
        <rFont val="Arial"/>
        <family val="2"/>
      </rPr>
      <t>) L'aggregato "Granito e altre rocce intrusive, scisti e gneiss" comprende ardesia, beola, calcescisto, diabase, diaspri e scisti, diorite, gneiss, granito, repen, serpentina, quarzo.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</si>
  <si>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e</t>
    </r>
    <r>
      <rPr>
        <sz val="8"/>
        <rFont val="Arial"/>
        <family val="2"/>
      </rPr>
      <t>) L'aggregato "Marmo" comprende marmo, marmo bianco, marmo colorato, marmorino.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</si>
  <si>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f</t>
    </r>
    <r>
      <rPr>
        <sz val="8"/>
        <rFont val="Arial"/>
        <family val="2"/>
      </rPr>
      <t>) L'aggregato "Porfido, basalto, tufo e altre rocce vulcaniche" comprende basalto, lapillo, lave e basalti, peperino, pomice, porfido, pozzolana, trachite, tufo, tufo vulcanico.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</si>
  <si>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g</t>
    </r>
    <r>
      <rPr>
        <sz val="8"/>
        <rFont val="Arial"/>
        <family val="2"/>
      </rPr>
      <t>) Il dato non viene riportato da Istat perché non raggiunge la metà della cifra minima considerata.</t>
    </r>
  </si>
  <si>
    <r>
      <rPr>
        <b/>
        <sz val="10"/>
        <rFont val="Arial"/>
        <family val="2"/>
      </rPr>
      <t>Tavola 31 - Estrazioni di acque minerali utilizzate a fini di produzione per ripartizione geografica e 
                Toscana. Anni 2015-2018</t>
    </r>
    <r>
      <rPr>
        <i/>
        <sz val="10"/>
        <rFont val="Arial"/>
        <family val="2"/>
      </rPr>
      <t xml:space="preserve"> (valori in metri cubi e metri cubi per Kmq e variazioni assolute e percentuali).</t>
    </r>
  </si>
  <si>
    <t>RIPARTIZIONI GEOGRAFICHE</t>
  </si>
  <si>
    <t>ACQUE MINERALI</t>
  </si>
  <si>
    <t>Anni</t>
  </si>
  <si>
    <t>Intensità di estrazione (mc/Kmq)</t>
  </si>
  <si>
    <t>Variazioni 
2015 - 2018</t>
  </si>
  <si>
    <t>Assolute</t>
  </si>
  <si>
    <t>Percentuali</t>
  </si>
  <si>
    <r>
      <rPr>
        <b/>
        <sz val="8"/>
        <rFont val="Arial"/>
        <family val="2"/>
      </rPr>
      <t>Toscana(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>) (</t>
    </r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>)</t>
    </r>
  </si>
  <si>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 Per alcune regioni come la Toscana i dati relativi agli anni 2015 e 2016 sono frutto di elaborazioni Istat su dati forniti dal Ministero dell'Economia e delle Finanze - Dipartimento del Tesoro Rilevazione "Concessioni - Patrimonio della PA" anni 2015 e 2016:  Toscana (anni 2015-2016), Marche e Abruzzo (anno 2015).</t>
    </r>
  </si>
  <si>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 Per il 2017 sono riportati i dati relativi al 2016 (Fonte MEF-DT).</t>
    </r>
  </si>
  <si>
    <r>
      <rPr>
        <b/>
        <sz val="10"/>
        <color indexed="8"/>
        <rFont val="Arial"/>
        <family val="2"/>
      </rPr>
      <t xml:space="preserve">Tavola 32 - Famiglie molto o abbastanza soddisfatte per alcuni fattori di qualità del servizio di fornitura
                  di gas per ripartizioni geografiche negli anni 2018-2019 e in Toscana anni 2015-2019 
                 </t>
    </r>
    <r>
      <rPr>
        <i/>
        <sz val="10"/>
        <color indexed="8"/>
        <rFont val="Arial"/>
        <family val="2"/>
      </rPr>
      <t xml:space="preserve"> (valori per 100 famiglie della stessa zona).</t>
    </r>
  </si>
  <si>
    <r>
      <rPr>
        <sz val="8"/>
        <color indexed="8"/>
        <rFont val="Arial"/>
        <family val="2"/>
      </rPr>
      <t>FATTORI DI QUALITA' DEL SERVIZIO DI FORNITURA DI GAS (</t>
    </r>
    <r>
      <rPr>
        <vertAlign val="superscript"/>
        <sz val="10"/>
        <color indexed="8"/>
        <rFont val="Arial"/>
        <family val="2"/>
      </rPr>
      <t>a</t>
    </r>
    <r>
      <rPr>
        <sz val="8"/>
        <color indexed="8"/>
        <rFont val="Arial"/>
        <family val="2"/>
      </rPr>
      <t>)</t>
    </r>
  </si>
  <si>
    <t xml:space="preserve">Servizio nel complesso  </t>
  </si>
  <si>
    <t>Assenza di sbalzi di pressione</t>
  </si>
  <si>
    <t>Frequenza di lettura dei contatori</t>
  </si>
  <si>
    <t>Comprensibilità della bolletta</t>
  </si>
  <si>
    <t>Informazione sul servizio</t>
  </si>
  <si>
    <t>Sicurezza della rete esterna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</si>
  <si>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Dal 2014 l'informazione sulla Sicurezza dell'impianto domestico non è più rilevata</t>
    </r>
  </si>
  <si>
    <t>Fonte: Ministero dell'ambiente e della tutela del territorio e del mare.</t>
  </si>
  <si>
    <r>
      <t>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 Numero ed estensione dei siti Natura 2000 per Regione è stato calcolato escludendo le sovrapposizioni fra i SIC-ZSC e le ZPS</t>
    </r>
  </si>
  <si>
    <r>
      <t>Natura 2000 (</t>
    </r>
    <r>
      <rPr>
        <b/>
        <vertAlign val="superscript"/>
        <sz val="10"/>
        <rFont val="Arial"/>
        <family val="2"/>
      </rPr>
      <t>b</t>
    </r>
    <r>
      <rPr>
        <b/>
        <sz val="8"/>
        <rFont val="Arial"/>
        <family val="2"/>
      </rPr>
      <t>)</t>
    </r>
  </si>
  <si>
    <t>INDICE</t>
  </si>
  <si>
    <t>Tavola 1 - Comuni per ripartizioni geografiche italiane e per provincia toscana al 01/01, anni 2013-2020.</t>
  </si>
  <si>
    <t>Tavola 2 - Superficie, popolazione e densità di popolazione per provincia al 31.12.2019. Toscana, anni 2013-2019.</t>
  </si>
  <si>
    <t xml:space="preserve">Tavola 3 – Comuni, superficie territoriale, popolazione residente e densità di popolazione per grado di urbanizzazione dei comuni per ripartizione geografica nel 2018. Toscana, anni 2014-2018.  </t>
  </si>
  <si>
    <t>Tavola 4 – Comuni, superficie territoriale, popolazione residente e densità di popolazione per classe di ampiezza demografica per ripartizione geografica nel 2018. Toscana, anni 2014 – 2018.</t>
  </si>
  <si>
    <t>Tavola 5 - Comuni per provincia e zona altimetrica al 31.12.2019.</t>
  </si>
  <si>
    <t>Tavola 6 - Popolazione per zona altimetrica e provincia al 31.12.2019. Toscana, anni 2012-2019.</t>
  </si>
  <si>
    <t>Tavola 7 - Zone sismiche: comuni e relativa popolazione per provincia al 31.12.2019.</t>
  </si>
  <si>
    <t>Tavola 8 - Classificazione comunale per zona e fascia altimetrica, zona sismica e rischio sismico, perimetro e area comunale, popolazione, densità di popolazione e grado di urbanizzazione. Toscana - anno 2018.</t>
  </si>
  <si>
    <t>Tavola 10 - Incendi forestali e superficie forestale percorsa dal fuoco per tipologia, per ripartizione geografica nel 2018 e per provincia toscana nel 2019.</t>
  </si>
  <si>
    <t>Tavola 11 - Volumi di acqua ad uso potabile per ripartizione geografica nel 2015. Toscana - anni 2005, 2008, 2012 e 2015.</t>
  </si>
  <si>
    <t>Tavola 12 - Impianti di depurazione delle acque reflue urbane in esercizio e abitanti equivalenti effettivi (Aes) per tipologia di trattamento e ripartizione geografica nel 2015. Toscana - anni 2005, 2008, 2012 e 2015.</t>
  </si>
  <si>
    <t>Tavola 13 - Qualità delle acque superficiali destinate alla produzione di acqua potabile per provincia toscana - anni 2016-2018 e 2017-2019.</t>
  </si>
  <si>
    <t>Tavola 14 - Famiglie che denunciano irregolarità nell'erogazione dell'acqua per Toscana e ripartizione geografica, anni 2012-2019.</t>
  </si>
  <si>
    <t>Tavola 15 - Emissioni delle principali sostanze inquinanti per regione, anni 1990 e 2015.</t>
  </si>
  <si>
    <t>Tavola 16 - Emissioni regionali di gas serra totali in CO2 equivalente, anni 1990, 1995, 2000, 2005, 2010, 2015 e 2017.</t>
  </si>
  <si>
    <t>Tavola 17 - Consumi di energia elettrica per categoria di utilizzatori e per provincia. Toscana, Italia - anno 2019.</t>
  </si>
  <si>
    <t>Tavola 18 - Consumi di energia elettrica per settore merceologico. Toscana, anni 2012 - 2018.</t>
  </si>
  <si>
    <t>Tavola 19 - Consumi annuali pro-capite di energia elettrica per Toscana, Centro e Italia. Anni 1988 - 2019.</t>
  </si>
  <si>
    <t>Tavola 20 - Situazione impianti al 31.12.2018 in Toscana.</t>
  </si>
  <si>
    <t>Tavola 21 - Bilancio di energia elettrica in Toscana e in Italia, anno 2018.</t>
  </si>
  <si>
    <t>Tavola 22 - Famiglie molto o abbastanza soddisfatte per alcuni fattori di qualità del servizio di fornitura di energia elettrica per ripartizioni geografiche negli anni 2018-2019 e in Toscana negli anni 2015-2019.</t>
  </si>
  <si>
    <t>Tavola 23 - Rifiuti urbani totali, indifferenziati e differenziati prodotti. Toscana, anni 2011 – 2019.</t>
  </si>
  <si>
    <t>Tavola 24 - Rifiuti urbani totali, indifferenziati e differenziati prodotti, percentuale di raccolta differenziata e rifiuti urbani pro-capite per provincia in Toscana nel 2019.</t>
  </si>
  <si>
    <t>Tavola 25 - Raccolta differenziata dei rifiuti urbani per frazione merceologica e ripartizione geografica nel 2019.</t>
  </si>
  <si>
    <t>Tavola 26 - Produzione rifiuti speciali pericolosi, non pericolosi e totali per ripartizione geografica nel 2018 e in Toscana anni 2014-2018.</t>
  </si>
  <si>
    <t>Tavola 27 - Gestione dei rifiuti speciali pericolosi e non pericolosi per tipologia di operazioni e ripartizione geografica nel 2018 e in Toscana negli anni 2014-2018.</t>
  </si>
  <si>
    <t>Tavola 28 - Persone di 14 anni e oltre che esprimono preoccupazione per alcuni problemi ambientali per ripartizione geografica nel 2018 e in Toscana anni 2015-2018.</t>
  </si>
  <si>
    <t>Tavola 29 - Siti di attività di cave e miniere per ripartizione geografica negli anni 2017-2018 e in Toscana anni 2014-2018.</t>
  </si>
  <si>
    <t>Tavola 30 - Attività estrattiva di risorse minerali in cava per materiale per regione e ripartizione geografica, anni 2016 e 2017.</t>
  </si>
  <si>
    <t>Tavola 31 - Estrazioni di acque minerali utilizzate a fini di produzione per ripartizione geografica e Toscana. Anni 2015-2018.</t>
  </si>
  <si>
    <t>Tavola 32 - Famiglie molto o abbastanza soddisfatte per alcuni fattori di qualità del servizio di fornitura di gas per ripartizioni geografiche negli anni 2018-2019 e in Toscana anni 2015-2019.</t>
  </si>
  <si>
    <r>
      <rPr>
        <b/>
        <sz val="10"/>
        <rFont val="Arial"/>
        <family val="2"/>
      </rPr>
      <t>Tavola 1 - Comuni per ripartizioni geografiche italiane e per provincia toscana al 01/01 (</t>
    </r>
    <r>
      <rPr>
        <b/>
        <vertAlign val="superscript"/>
        <sz val="12"/>
        <rFont val="Arial"/>
        <family val="2"/>
      </rPr>
      <t>a</t>
    </r>
    <r>
      <rPr>
        <b/>
        <sz val="10"/>
        <rFont val="Arial"/>
        <family val="2"/>
      </rPr>
      <t xml:space="preserve">), anni 2013-2020
                 </t>
    </r>
    <r>
      <rPr>
        <i/>
        <sz val="10"/>
        <rFont val="Arial"/>
        <family val="2"/>
      </rPr>
      <t>(valori assoluti e percentuali).</t>
    </r>
  </si>
  <si>
    <t>Ritorna all'Indice</t>
  </si>
  <si>
    <t>RIPARTIZIONE GEOGRAFICA
PROVINCIA</t>
  </si>
  <si>
    <t>ANNO</t>
  </si>
  <si>
    <t>VARIAZIONI  2013/2020</t>
  </si>
  <si>
    <t>assolute</t>
  </si>
  <si>
    <t>percentuali</t>
  </si>
  <si>
    <t>RIPARTIZIONE GEOGRAFICA</t>
  </si>
  <si>
    <t>Nord-ovest</t>
  </si>
  <si>
    <t>Nord-est</t>
  </si>
  <si>
    <t>Centro</t>
  </si>
  <si>
    <t>Sud</t>
  </si>
  <si>
    <t>Isole</t>
  </si>
  <si>
    <t>ITALIA</t>
  </si>
  <si>
    <t>PROVINCIA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</si>
  <si>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</si>
  <si>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</si>
  <si>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</si>
  <si>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</si>
  <si>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</si>
  <si>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</si>
  <si>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</si>
  <si>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</si>
  <si>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</si>
  <si>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</si>
  <si>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</si>
  <si>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Fonte: Elaborazioni su dati Istat, Variazioni territoriali, denominazione dei comuni, calcolo delle superfici comunali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</si>
  <si>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 xml:space="preserve">) I processi di fusione dei Comuni sono stati regolamentati con la Legge 56/2014, incentivati a livello nazionale dal D.L 95/2012 e i cui incentivi in Toscana si sono aggiunti alla L.R. 68/2011 </t>
    </r>
  </si>
  <si>
    <t>Tavola 2 - Superficie, popolazione e densità di popolazione per provincia
                 al 31.12.2019. Toscana, anni 2013-2019.</t>
  </si>
  <si>
    <t xml:space="preserve">ANNO
PROVINCIA  </t>
  </si>
  <si>
    <r>
      <rPr>
        <sz val="8"/>
        <rFont val="Arial"/>
        <family val="2"/>
      </rPr>
      <t>SUPERFICIE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</si>
  <si>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POPOLAZIONE                   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</si>
  <si>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DENSITA' DI POPOLAZIONE                   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</t>
    </r>
  </si>
  <si>
    <t>TOSCANA</t>
  </si>
  <si>
    <t>ANNO 2019 - PER PROVINCIA</t>
  </si>
  <si>
    <t>Fonte: Elaborazioni su dati Istat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</si>
  <si>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I dati di popolazione sono di fonte http://demo.istat.it</t>
    </r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</si>
  <si>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 La densità di popolazione è data dal rapporto tra la popolazione residente e la superficie in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</si>
  <si>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rPr>
        <b/>
        <sz val="10"/>
        <rFont val="Arial"/>
        <family val="2"/>
      </rPr>
      <t xml:space="preserve">Tavola 3 – Comuni, superficie territoriale, popolazione residente e densità di popolazione per grado di urbanizzazione 
                 dei comuni per ripartizione geografica nel 2018. Toscana, anni 2014-2018 </t>
    </r>
    <r>
      <rPr>
        <i/>
        <sz val="10"/>
        <rFont val="Arial"/>
        <family val="2"/>
      </rPr>
      <t>(valori percentuali sul rispettivo totale).</t>
    </r>
  </si>
  <si>
    <t>ANNO RIPARTIZIONE GEOGRAFICA</t>
  </si>
  <si>
    <r>
      <rPr>
        <sz val="8"/>
        <rFont val="Arial"/>
        <family val="2"/>
      </rPr>
      <t>GRADO DI URBANIZZAZIONE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</si>
  <si>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t>Città</t>
  </si>
  <si>
    <t>Piccole città e sobborghi</t>
  </si>
  <si>
    <t>Zone rurali</t>
  </si>
  <si>
    <t>Comuni (%)</t>
  </si>
  <si>
    <t>Superficie (%)</t>
  </si>
  <si>
    <t>Popolazione (%)</t>
  </si>
  <si>
    <r>
      <rPr>
        <sz val="8"/>
        <rFont val="Arial"/>
        <family val="2"/>
      </rPr>
      <t>Densità di popolazione 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</t>
    </r>
  </si>
  <si>
    <t>ANNO 2018 - PER RIPARTIZIONE GEOGRAFICA</t>
  </si>
  <si>
    <t>Fonte: Istat, Movimento e calcolo della popolazione residente annuale; Variazioni territoriali, denominazione dei comuni, calcolo delle superfici comunali; Eurostat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</si>
  <si>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Il grado di urbanizzazione (DEGURBA) dei comuni è una classificazione armonizzata introdotta da Eurostat basata sul criterio della contiguità geografica e su soglie di popolazione minima della griglia regolare con celle da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 Istat ha effettuato l’aggiornamento dei valori della classificazione per i comuni italiani vigenti dal 1/1/2018. I gradi di urbanizzazione che sono tre: 1 = "Città" o "Zone densamente popolate"; 2 = "Piccole città e sobborghi" o "Zone a densità intermedia di popolazione"; 3 = "Zone rurali" o "Zone scarsamente popolate".</t>
    </r>
  </si>
  <si>
    <r>
      <rPr>
        <b/>
        <sz val="10"/>
        <rFont val="Arial"/>
        <family val="2"/>
      </rPr>
      <t xml:space="preserve">Tavola 4 – Comuni, superficie territoriale, popolazione residente e densità di popolazione per classe di ampiezza demografica  
                 per ripartizione geografica nel 2018. Toscana, anni 2014 – 2018 </t>
    </r>
    <r>
      <rPr>
        <i/>
        <sz val="10"/>
        <rFont val="Arial"/>
        <family val="2"/>
      </rPr>
      <t>(valori assoluti e percentuali).</t>
    </r>
  </si>
  <si>
    <t>CLASSE DI AMPIEZZA DEMOGRAFICA</t>
  </si>
  <si>
    <t>Piccoli -  fino a 5.000 abitanti</t>
  </si>
  <si>
    <t>Medi - da 5.001 a 250.000 abitanti</t>
  </si>
  <si>
    <t>Grandi - oltre 250.000 abitanti</t>
  </si>
  <si>
    <t>Comuni</t>
  </si>
  <si>
    <t xml:space="preserve">Superficie (%) </t>
  </si>
  <si>
    <r>
      <rPr>
        <sz val="8"/>
        <rFont val="Arial"/>
        <family val="2"/>
      </rPr>
      <t>Densità di popolazione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</si>
  <si>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t>26.9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</si>
  <si>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La densità di popolazione è data dal rapporto tra la popolazione residente e la superficie in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</si>
  <si>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rPr>
        <b/>
        <sz val="10"/>
        <rFont val="Arial"/>
        <family val="2"/>
      </rPr>
      <t xml:space="preserve">Tavola 5 - Comuni per provincia e zona altimetrica al 31.12.2019 </t>
    </r>
    <r>
      <rPr>
        <i/>
        <sz val="10"/>
        <rFont val="Arial"/>
        <family val="2"/>
      </rPr>
      <t>(valori assoluti e percentuali).</t>
    </r>
  </si>
  <si>
    <r>
      <rPr>
        <sz val="8"/>
        <rFont val="Arial"/>
        <family val="2"/>
      </rPr>
      <t>ZONA ALTIMETRICA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</si>
  <si>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t>TOTALE</t>
  </si>
  <si>
    <t>Montagna</t>
  </si>
  <si>
    <t>Collina</t>
  </si>
  <si>
    <t>Pianura</t>
  </si>
  <si>
    <t>VALORI ASSOLUTI</t>
  </si>
  <si>
    <t>VALORI PERCENTUALI</t>
  </si>
  <si>
    <t>Fonte: Istat, Variazioni territoriali, denominazione dei comuni, calcolo delle superfici comunali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</si>
  <si>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Ripartizione del territorio nazionale in zone omogenee derivanti dall'aggregazione di comuni contigui sulla base di valori soglia altimetrici. Si distinguono zone altimetriche di montagna, di collina e di pianura. Per maggiori approfondimenti si consulti la pubblicazione Istat "Circoscrizioni statistiche" - metodi e norme, serie C, n. 1, agosto 1958</t>
    </r>
  </si>
  <si>
    <r>
      <rPr>
        <b/>
        <sz val="10"/>
        <rFont val="Arial"/>
        <family val="2"/>
      </rPr>
      <t>Tavola 6 - Popolazione per zona altimetrica (</t>
    </r>
    <r>
      <rPr>
        <b/>
        <vertAlign val="superscript"/>
        <sz val="12"/>
        <rFont val="Arial"/>
        <family val="2"/>
      </rPr>
      <t>a</t>
    </r>
    <r>
      <rPr>
        <b/>
        <sz val="10"/>
        <rFont val="Arial"/>
        <family val="2"/>
      </rPr>
      <t>) e provincia al 31.12.2019. Toscana, anni 2012-2019.</t>
    </r>
  </si>
  <si>
    <t xml:space="preserve">ANNO 
PROVINCIA </t>
  </si>
  <si>
    <t>MONTAGNA</t>
  </si>
  <si>
    <t>COLLINA</t>
  </si>
  <si>
    <t>PIANURA</t>
  </si>
  <si>
    <t>Interna</t>
  </si>
  <si>
    <t>Litoranea</t>
  </si>
  <si>
    <t>Totale</t>
  </si>
  <si>
    <t>Fonte: Istat, Movimento anagrafico della popolazione residente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</si>
  <si>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Ripartizione del territorio nazionale in zone omogenee derivanti dall'aggregazione di comuni contigui sulla base di valori soglia altimetrici. Si distinguono zone altimetriche di montagna, di collina e di pianura. Le zone altimetriche di montagna e di collina sono state divise, per tener conto dell'azione moderatrice del mare sul clima, rispettivamente, in zone altimetriche di montagna interna e collina interna e di montagna litoranea e collina litoranea, comprendendo in queste ultime i territori, esclusi dalla zona di pianura, bagnati dal mare o in prossimità di esso. Per maggiori approfondimenti si consulti la pubblicazione Istat "Circoscrizioni statistiche" - metodi e norme, serie C, n. 1, agosto 1958</t>
    </r>
  </si>
  <si>
    <r>
      <rPr>
        <b/>
        <sz val="10"/>
        <rFont val="Arial"/>
        <family val="2"/>
      </rPr>
      <t xml:space="preserve">Tavola 7 - Zone sismiche: comuni e relativa popolazione per provincia al 31.12.2019 </t>
    </r>
    <r>
      <rPr>
        <i/>
        <sz val="10"/>
        <rFont val="Arial"/>
        <family val="2"/>
      </rPr>
      <t xml:space="preserve">(valori assoluti e percentuali). </t>
    </r>
  </si>
  <si>
    <r>
      <rPr>
        <sz val="8"/>
        <rFont val="Arial"/>
        <family val="2"/>
      </rPr>
      <t>ZONE SISMICHE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</si>
  <si>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t>TOTALE COMUNI</t>
  </si>
  <si>
    <t>TOTALE POPOLAZIONE</t>
  </si>
  <si>
    <t>Alta (zona 1)</t>
  </si>
  <si>
    <t>Media (zona 2)</t>
  </si>
  <si>
    <t>Bassa (zona 3)</t>
  </si>
  <si>
    <t>Molto bassa (zona 4)</t>
  </si>
  <si>
    <t>Popolazione</t>
  </si>
  <si>
    <t>Fonte: Elaborazioni su dati Regione Toscana - Istat, Movimento anagrafico della popolazione residente</t>
  </si>
  <si>
    <r>
      <rPr>
        <sz val="8"/>
        <rFont val="Arial"/>
        <family val="2"/>
      </rPr>
      <t>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 La classificazione delle zone sismiche in Toscana è stata definita dalla Del GRT 421/2014</t>
    </r>
  </si>
  <si>
    <r>
      <rPr>
        <b/>
        <sz val="10"/>
        <rFont val="Arial"/>
        <family val="2"/>
      </rPr>
      <t xml:space="preserve">Tavola 8 - Classificazione comunale per zona e fascia altimetrica, zona sismica e rischio sismico, perimetro e area comunale, popolazione, densità di popolazione e grado di 
                 urbanizzazione. Toscana - anno 2018 </t>
    </r>
    <r>
      <rPr>
        <i/>
        <sz val="10"/>
        <rFont val="Arial"/>
        <family val="2"/>
      </rPr>
      <t>(valori assoluti e percentuali)</t>
    </r>
  </si>
  <si>
    <t>COMUNE</t>
  </si>
  <si>
    <r>
      <rPr>
        <sz val="8"/>
        <rFont val="Arial"/>
        <family val="2"/>
      </rPr>
      <t>ZONA SISMICA (</t>
    </r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</si>
  <si>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RISCHIO SISMICO (</t>
    </r>
    <r>
      <rPr>
        <vertAlign val="superscript"/>
        <sz val="10"/>
        <rFont val="Arial"/>
        <family val="2"/>
      </rPr>
      <t>b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</si>
  <si>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ZONA ALTIMETRICA (</t>
    </r>
    <r>
      <rPr>
        <vertAlign val="superscript"/>
        <sz val="10"/>
        <rFont val="Arial"/>
        <family val="2"/>
      </rPr>
      <t>c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</si>
  <si>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FASCE ALTIMETRICHE (</t>
    </r>
    <r>
      <rPr>
        <vertAlign val="superscript"/>
        <sz val="10"/>
        <rFont val="Arial"/>
        <family val="2"/>
      </rPr>
      <t>d</t>
    </r>
    <r>
      <rPr>
        <sz val="8"/>
        <rFont val="Arial"/>
        <family val="2"/>
      </rPr>
      <t>)</t>
    </r>
  </si>
  <si>
    <t>PERIMETRO (km)</t>
  </si>
  <si>
    <r>
      <rPr>
        <sz val="8"/>
        <rFont val="Arial"/>
        <family val="2"/>
      </rPr>
      <t>AREA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</si>
  <si>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POPOLAZIONE (</t>
    </r>
    <r>
      <rPr>
        <vertAlign val="superscript"/>
        <sz val="10"/>
        <rFont val="Arial"/>
        <family val="2"/>
      </rPr>
      <t>e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</si>
  <si>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DENSITA' DI POPOLAZIONE      (</t>
    </r>
    <r>
      <rPr>
        <vertAlign val="superscript"/>
        <sz val="10"/>
        <rFont val="Arial"/>
        <family val="2"/>
      </rPr>
      <t>f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</si>
  <si>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GRADO DI URBANIZZAZIONE              (</t>
    </r>
    <r>
      <rPr>
        <vertAlign val="superscript"/>
        <sz val="10"/>
        <rFont val="Arial"/>
        <family val="2"/>
      </rPr>
      <t>g</t>
    </r>
    <r>
      <rPr>
        <sz val="8"/>
        <rFont val="Arial"/>
        <family val="2"/>
      </rPr>
      <t>)</t>
    </r>
  </si>
  <si>
    <t>0-299 (%)</t>
  </si>
  <si>
    <t>300-599 (%)</t>
  </si>
  <si>
    <t>600-899 (%)</t>
  </si>
  <si>
    <t>900-1199 (%)</t>
  </si>
  <si>
    <t>1200-1499 (%)</t>
  </si>
  <si>
    <t>1500-1999 (%)</t>
  </si>
  <si>
    <t>2000-2499 (%)</t>
  </si>
  <si>
    <t>&gt;=2500 (%)</t>
  </si>
  <si>
    <t>Totale (%)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</si>
  <si>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</si>
  <si>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</si>
  <si>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</si>
  <si>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</si>
  <si>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</si>
  <si>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</si>
  <si>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</si>
  <si>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</si>
  <si>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Castelfranco Piandiscò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</si>
  <si>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</si>
  <si>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</si>
  <si>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</si>
  <si>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</si>
  <si>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</si>
  <si>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</si>
  <si>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</si>
  <si>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</si>
  <si>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 Pergine Valdarno</t>
  </si>
  <si>
    <t>Loro Ciuffenna</t>
  </si>
  <si>
    <t>Lucignano</t>
  </si>
  <si>
    <t>Marciano della Chiana</t>
  </si>
  <si>
    <t>Monte San Savino</t>
  </si>
  <si>
    <t>Montemignaio</t>
  </si>
  <si>
    <t>Monterchi</t>
  </si>
  <si>
    <t>Montevarchi</t>
  </si>
  <si>
    <t>Ortignano Raggiolo</t>
  </si>
  <si>
    <t>Pieve Santo Stefano</t>
  </si>
  <si>
    <t>Poppi</t>
  </si>
  <si>
    <t>Pratovecchio Stia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</si>
  <si>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</si>
  <si>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</si>
  <si>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</si>
  <si>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</si>
  <si>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</si>
  <si>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</si>
  <si>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</si>
  <si>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</si>
  <si>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</si>
  <si>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</si>
  <si>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</si>
  <si>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</si>
  <si>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</si>
  <si>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</si>
  <si>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</si>
  <si>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</si>
  <si>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</si>
  <si>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</si>
  <si>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</si>
  <si>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e Incisa Valdarno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</si>
  <si>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</si>
  <si>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</si>
  <si>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</si>
  <si>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</si>
  <si>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</si>
  <si>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</si>
  <si>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</si>
  <si>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</si>
  <si>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</si>
  <si>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</si>
  <si>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</si>
  <si>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</si>
  <si>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</si>
  <si>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</si>
  <si>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</si>
  <si>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</si>
  <si>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</si>
  <si>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</si>
  <si>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</si>
  <si>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</si>
  <si>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Scarperia e San Piero</t>
  </si>
  <si>
    <t>Sesto Fiorentino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</si>
</sst>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€* #,##0.00_-;&quot;-€&quot;* #,##0.00_-;_-\€* \-??_-;_-@_-"/>
    <numFmt numFmtId="165" formatCode="_-* #,##0_-;\-* #,##0_-;_-* \-_-;_-@_-"/>
    <numFmt numFmtId="166" formatCode="_-* #,##0.00_-;\-* #,##0.00_-;_-* \-??_-;_-@_-"/>
    <numFmt numFmtId="167" formatCode="#,##0;&quot;- &quot;#,##0;_-&quot; - &quot;"/>
    <numFmt numFmtId="168" formatCode="#,##0.0_-"/>
    <numFmt numFmtId="169" formatCode="#,##0.00_-"/>
    <numFmt numFmtId="170" formatCode="#,##0_-"/>
    <numFmt numFmtId="171" formatCode="* #,##0;&quot;- &quot;#,##0;_*&quot; -&quot;"/>
    <numFmt numFmtId="172" formatCode="_-&quot;L. &quot;* #,##0_-;&quot;-L. &quot;* #,##0_-;_-&quot;L. &quot;* \-_-;_-@_-"/>
    <numFmt numFmtId="173" formatCode="#,##0.0"/>
    <numFmt numFmtId="174" formatCode="0.0"/>
    <numFmt numFmtId="175" formatCode="000000"/>
    <numFmt numFmtId="176" formatCode="_-* #,##0_-;\-* #,##0_-;_-* \-??_-;_-@_-"/>
    <numFmt numFmtId="177" formatCode="_-* #,##0.0_-;\-* #,##0.0_-;_-* \-??_-;_-@_-"/>
    <numFmt numFmtId="178" formatCode="_-* #,##0.0_-;\-* #,##0.0_-;_-* \-?_-;_-@_-"/>
    <numFmt numFmtId="179" formatCode="_-* #,##0.000_-;\-* #,##0.000_-;_-* \-??_-;_-@_-"/>
    <numFmt numFmtId="180" formatCode="0.0%"/>
    <numFmt numFmtId="181" formatCode="#,##0.00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Courier New"/>
      <family val="3"/>
    </font>
    <font>
      <b/>
      <sz val="11"/>
      <color indexed="63"/>
      <name val="Calibri"/>
      <family val="2"/>
    </font>
    <font>
      <i/>
      <sz val="8"/>
      <name val="Arial"/>
      <family val="2"/>
    </font>
    <font>
      <sz val="8"/>
      <name val="Arial Narrow"/>
      <family val="2"/>
    </font>
    <font>
      <i/>
      <sz val="8"/>
      <name val="Tahoma"/>
      <family val="2"/>
    </font>
    <font>
      <b/>
      <sz val="9"/>
      <color indexed="9"/>
      <name val="Arial Narrow"/>
      <family val="2"/>
    </font>
    <font>
      <b/>
      <i/>
      <sz val="8"/>
      <name val="Tahoma"/>
      <family val="2"/>
    </font>
    <font>
      <b/>
      <sz val="8"/>
      <color indexed="16"/>
      <name val="Tahoma"/>
      <family val="2"/>
    </font>
    <font>
      <b/>
      <i/>
      <sz val="10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3"/>
      <color indexed="12"/>
      <name val="MS Sans Serif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6"/>
      <color indexed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0"/>
    </font>
    <font>
      <i/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sz val="6"/>
      <name val="Arial"/>
      <family val="2"/>
    </font>
    <font>
      <vertAlign val="subscript"/>
      <sz val="8"/>
      <name val="Arial"/>
      <family val="2"/>
    </font>
    <font>
      <sz val="5"/>
      <name val="Arial"/>
      <family val="2"/>
    </font>
    <font>
      <vertAlign val="superscript"/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Courier New"/>
      <family val="3"/>
    </font>
    <font>
      <b/>
      <vertAlign val="superscript"/>
      <sz val="8"/>
      <name val="Arial"/>
      <family val="2"/>
    </font>
    <font>
      <sz val="9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167" fontId="0" fillId="0" borderId="0" applyFill="0" applyBorder="0" applyAlignment="0" applyProtection="0"/>
    <xf numFmtId="0" fontId="12" fillId="16" borderId="5" applyNumberFormat="0" applyAlignment="0" applyProtection="0"/>
    <xf numFmtId="9" fontId="0" fillId="0" borderId="0" applyFill="0" applyBorder="0" applyAlignment="0" applyProtection="0"/>
    <xf numFmtId="0" fontId="13" fillId="0" borderId="0">
      <alignment/>
      <protection/>
    </xf>
    <xf numFmtId="168" fontId="8" fillId="0" borderId="6">
      <alignment horizontal="right" vertical="center"/>
      <protection/>
    </xf>
    <xf numFmtId="168" fontId="8" fillId="0" borderId="6">
      <alignment horizontal="right" vertical="center"/>
      <protection/>
    </xf>
    <xf numFmtId="168" fontId="14" fillId="0" borderId="7">
      <alignment horizontal="right" vertical="center"/>
      <protection/>
    </xf>
    <xf numFmtId="169" fontId="14" fillId="0" borderId="7">
      <alignment horizontal="right" vertical="center"/>
      <protection/>
    </xf>
    <xf numFmtId="49" fontId="8" fillId="0" borderId="6">
      <alignment vertical="center" wrapText="1"/>
      <protection/>
    </xf>
    <xf numFmtId="49" fontId="8" fillId="0" borderId="6">
      <alignment vertical="center" wrapText="1"/>
      <protection/>
    </xf>
    <xf numFmtId="49" fontId="14" fillId="0" borderId="7">
      <alignment vertical="center" wrapText="1"/>
      <protection/>
    </xf>
    <xf numFmtId="0" fontId="15" fillId="0" borderId="0">
      <alignment horizontal="left" vertical="center"/>
      <protection/>
    </xf>
    <xf numFmtId="170" fontId="14" fillId="0" borderId="7">
      <alignment horizontal="right" vertical="center"/>
      <protection/>
    </xf>
    <xf numFmtId="49" fontId="16" fillId="24" borderId="8">
      <alignment horizontal="center" vertical="center" wrapText="1"/>
      <protection/>
    </xf>
    <xf numFmtId="49" fontId="17" fillId="23" borderId="9">
      <alignment horizontal="center" vertical="center" wrapText="1"/>
      <protection/>
    </xf>
    <xf numFmtId="49" fontId="17" fillId="23" borderId="9">
      <alignment horizontal="center" vertical="center" wrapText="1"/>
      <protection/>
    </xf>
    <xf numFmtId="0" fontId="14" fillId="23" borderId="8">
      <alignment horizontal="center" vertical="center" wrapText="1"/>
      <protection/>
    </xf>
    <xf numFmtId="49" fontId="18" fillId="23" borderId="9">
      <alignment horizontal="center" vertical="center" wrapText="1"/>
      <protection/>
    </xf>
    <xf numFmtId="49" fontId="19" fillId="0" borderId="0">
      <alignment horizontal="left" vertical="center"/>
      <protection/>
    </xf>
    <xf numFmtId="49" fontId="19" fillId="0" borderId="0">
      <alignment horizontal="left" vertical="center"/>
      <protection/>
    </xf>
    <xf numFmtId="49" fontId="20" fillId="0" borderId="0">
      <alignment horizontal="left" vertical="center"/>
      <protection/>
    </xf>
    <xf numFmtId="49" fontId="21" fillId="0" borderId="0">
      <alignment horizontal="left" vertical="center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171" fontId="29" fillId="0" borderId="0">
      <alignment/>
      <protection/>
    </xf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</cellStyleXfs>
  <cellXfs count="605">
    <xf numFmtId="0" fontId="0" fillId="0" borderId="0" xfId="0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wrapText="1"/>
    </xf>
    <xf numFmtId="0" fontId="0" fillId="25" borderId="0" xfId="0" applyFill="1" applyAlignment="1">
      <alignment/>
    </xf>
    <xf numFmtId="0" fontId="33" fillId="25" borderId="0" xfId="36" applyNumberFormat="1" applyFont="1" applyFill="1" applyBorder="1" applyAlignment="1" applyProtection="1">
      <alignment vertical="center" wrapText="1"/>
      <protection/>
    </xf>
    <xf numFmtId="0" fontId="34" fillId="25" borderId="0" xfId="0" applyFont="1" applyFill="1" applyAlignment="1">
      <alignment vertical="center" wrapText="1"/>
    </xf>
    <xf numFmtId="0" fontId="35" fillId="25" borderId="0" xfId="0" applyFont="1" applyFill="1" applyAlignment="1">
      <alignment wrapText="1"/>
    </xf>
    <xf numFmtId="0" fontId="0" fillId="25" borderId="0" xfId="36" applyNumberFormat="1" applyFont="1" applyFill="1" applyBorder="1" applyAlignment="1" applyProtection="1">
      <alignment vertical="center" wrapText="1"/>
      <protection/>
    </xf>
    <xf numFmtId="0" fontId="36" fillId="4" borderId="0" xfId="36" applyNumberFormat="1" applyFont="1" applyFill="1" applyBorder="1" applyAlignment="1" applyProtection="1">
      <alignment vertical="center" wrapText="1"/>
      <protection/>
    </xf>
    <xf numFmtId="0" fontId="0" fillId="25" borderId="0" xfId="0" applyFont="1" applyFill="1" applyAlignment="1">
      <alignment vertical="center"/>
    </xf>
    <xf numFmtId="0" fontId="36" fillId="25" borderId="0" xfId="36" applyNumberFormat="1" applyFont="1" applyFill="1" applyBorder="1" applyAlignment="1" applyProtection="1">
      <alignment vertical="center" wrapText="1"/>
      <protection/>
    </xf>
    <xf numFmtId="0" fontId="33" fillId="25" borderId="0" xfId="0" applyFont="1" applyFill="1" applyAlignment="1">
      <alignment vertical="center"/>
    </xf>
    <xf numFmtId="0" fontId="36" fillId="0" borderId="0" xfId="36" applyNumberFormat="1" applyFont="1" applyFill="1" applyBorder="1" applyAlignment="1" applyProtection="1">
      <alignment/>
      <protection/>
    </xf>
    <xf numFmtId="0" fontId="37" fillId="25" borderId="0" xfId="36" applyNumberFormat="1" applyFont="1" applyFill="1" applyBorder="1" applyAlignment="1" applyProtection="1">
      <alignment vertical="center" wrapText="1"/>
      <protection/>
    </xf>
    <xf numFmtId="0" fontId="36" fillId="4" borderId="0" xfId="36" applyNumberFormat="1" applyFont="1" applyFill="1" applyBorder="1" applyAlignment="1" applyProtection="1">
      <alignment horizontal="left" wrapText="1"/>
      <protection/>
    </xf>
    <xf numFmtId="0" fontId="36" fillId="25" borderId="0" xfId="36" applyNumberFormat="1" applyFont="1" applyFill="1" applyBorder="1" applyAlignment="1" applyProtection="1">
      <alignment wrapText="1"/>
      <protection/>
    </xf>
    <xf numFmtId="0" fontId="41" fillId="25" borderId="0" xfId="36" applyNumberFormat="1" applyFont="1" applyFill="1" applyBorder="1" applyAlignment="1" applyProtection="1">
      <alignment vertical="center"/>
      <protection/>
    </xf>
    <xf numFmtId="0" fontId="42" fillId="25" borderId="0" xfId="0" applyFont="1" applyFill="1" applyBorder="1" applyAlignment="1">
      <alignment vertical="center"/>
    </xf>
    <xf numFmtId="0" fontId="42" fillId="25" borderId="14" xfId="0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horizontal="right" vertical="center"/>
    </xf>
    <xf numFmtId="0" fontId="42" fillId="25" borderId="15" xfId="0" applyFont="1" applyFill="1" applyBorder="1" applyAlignment="1">
      <alignment vertical="center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vertical="center" wrapText="1"/>
    </xf>
    <xf numFmtId="3" fontId="42" fillId="25" borderId="0" xfId="0" applyNumberFormat="1" applyFont="1" applyFill="1" applyBorder="1" applyAlignment="1">
      <alignment/>
    </xf>
    <xf numFmtId="173" fontId="42" fillId="25" borderId="0" xfId="0" applyNumberFormat="1" applyFont="1" applyFill="1" applyBorder="1" applyAlignment="1">
      <alignment/>
    </xf>
    <xf numFmtId="3" fontId="0" fillId="25" borderId="0" xfId="0" applyNumberFormat="1" applyFill="1" applyAlignment="1">
      <alignment/>
    </xf>
    <xf numFmtId="0" fontId="42" fillId="25" borderId="0" xfId="0" applyFont="1" applyFill="1" applyBorder="1" applyAlignment="1">
      <alignment/>
    </xf>
    <xf numFmtId="165" fontId="42" fillId="25" borderId="0" xfId="0" applyNumberFormat="1" applyFont="1" applyFill="1" applyBorder="1" applyAlignment="1">
      <alignment/>
    </xf>
    <xf numFmtId="0" fontId="43" fillId="25" borderId="0" xfId="0" applyFont="1" applyFill="1" applyBorder="1" applyAlignment="1">
      <alignment vertical="center" wrapText="1"/>
    </xf>
    <xf numFmtId="3" fontId="43" fillId="25" borderId="0" xfId="0" applyNumberFormat="1" applyFont="1" applyFill="1" applyBorder="1" applyAlignment="1">
      <alignment/>
    </xf>
    <xf numFmtId="173" fontId="43" fillId="25" borderId="0" xfId="0" applyNumberFormat="1" applyFont="1" applyFill="1" applyBorder="1" applyAlignment="1">
      <alignment/>
    </xf>
    <xf numFmtId="174" fontId="0" fillId="25" borderId="0" xfId="0" applyNumberFormat="1" applyFill="1" applyAlignment="1">
      <alignment/>
    </xf>
    <xf numFmtId="1" fontId="42" fillId="25" borderId="0" xfId="0" applyNumberFormat="1" applyFont="1" applyFill="1" applyAlignment="1">
      <alignment/>
    </xf>
    <xf numFmtId="0" fontId="42" fillId="25" borderId="0" xfId="0" applyFont="1" applyFill="1" applyBorder="1" applyAlignment="1">
      <alignment horizontal="right"/>
    </xf>
    <xf numFmtId="1" fontId="42" fillId="25" borderId="0" xfId="0" applyNumberFormat="1" applyFont="1" applyFill="1" applyBorder="1" applyAlignment="1">
      <alignment/>
    </xf>
    <xf numFmtId="1" fontId="42" fillId="25" borderId="0" xfId="0" applyNumberFormat="1" applyFont="1" applyFill="1" applyBorder="1" applyAlignment="1">
      <alignment vertical="center"/>
    </xf>
    <xf numFmtId="0" fontId="42" fillId="25" borderId="0" xfId="0" applyFont="1" applyFill="1" applyBorder="1" applyAlignment="1">
      <alignment horizontal="right" vertical="center"/>
    </xf>
    <xf numFmtId="3" fontId="42" fillId="25" borderId="0" xfId="0" applyNumberFormat="1" applyFont="1" applyFill="1" applyBorder="1" applyAlignment="1">
      <alignment vertical="center"/>
    </xf>
    <xf numFmtId="173" fontId="42" fillId="25" borderId="0" xfId="0" applyNumberFormat="1" applyFont="1" applyFill="1" applyBorder="1" applyAlignment="1">
      <alignment vertical="center"/>
    </xf>
    <xf numFmtId="1" fontId="43" fillId="25" borderId="16" xfId="0" applyNumberFormat="1" applyFont="1" applyFill="1" applyBorder="1" applyAlignment="1">
      <alignment vertical="center"/>
    </xf>
    <xf numFmtId="0" fontId="43" fillId="25" borderId="16" xfId="0" applyFont="1" applyFill="1" applyBorder="1" applyAlignment="1">
      <alignment horizontal="right" vertical="center"/>
    </xf>
    <xf numFmtId="3" fontId="43" fillId="25" borderId="16" xfId="0" applyNumberFormat="1" applyFont="1" applyFill="1" applyBorder="1" applyAlignment="1">
      <alignment vertical="center"/>
    </xf>
    <xf numFmtId="173" fontId="43" fillId="25" borderId="16" xfId="0" applyNumberFormat="1" applyFont="1" applyFill="1" applyBorder="1" applyAlignment="1">
      <alignment vertical="center"/>
    </xf>
    <xf numFmtId="1" fontId="13" fillId="25" borderId="0" xfId="0" applyNumberFormat="1" applyFont="1" applyFill="1" applyBorder="1" applyAlignment="1">
      <alignment/>
    </xf>
    <xf numFmtId="0" fontId="42" fillId="25" borderId="0" xfId="0" applyFont="1" applyFill="1" applyAlignment="1">
      <alignment/>
    </xf>
    <xf numFmtId="49" fontId="0" fillId="25" borderId="0" xfId="0" applyNumberFormat="1" applyFont="1" applyFill="1" applyAlignment="1">
      <alignment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0" xfId="64" applyFont="1" applyFill="1" applyBorder="1" applyAlignment="1">
      <alignment horizontal="left" vertical="center" wrapText="1"/>
      <protection/>
    </xf>
    <xf numFmtId="4" fontId="42" fillId="25" borderId="0" xfId="0" applyNumberFormat="1" applyFont="1" applyFill="1" applyAlignment="1">
      <alignment/>
    </xf>
    <xf numFmtId="3" fontId="42" fillId="25" borderId="0" xfId="64" applyNumberFormat="1" applyFont="1" applyFill="1">
      <alignment/>
      <protection/>
    </xf>
    <xf numFmtId="174" fontId="42" fillId="25" borderId="0" xfId="0" applyNumberFormat="1" applyFont="1" applyFill="1" applyAlignment="1">
      <alignment/>
    </xf>
    <xf numFmtId="0" fontId="42" fillId="25" borderId="0" xfId="0" applyFont="1" applyFill="1" applyBorder="1" applyAlignment="1">
      <alignment horizontal="center" vertical="center"/>
    </xf>
    <xf numFmtId="0" fontId="43" fillId="25" borderId="18" xfId="0" applyFont="1" applyFill="1" applyBorder="1" applyAlignment="1">
      <alignment/>
    </xf>
    <xf numFmtId="4" fontId="43" fillId="25" borderId="18" xfId="0" applyNumberFormat="1" applyFont="1" applyFill="1" applyBorder="1" applyAlignment="1">
      <alignment/>
    </xf>
    <xf numFmtId="3" fontId="43" fillId="25" borderId="18" xfId="0" applyNumberFormat="1" applyFont="1" applyFill="1" applyBorder="1" applyAlignment="1">
      <alignment/>
    </xf>
    <xf numFmtId="174" fontId="43" fillId="25" borderId="0" xfId="0" applyNumberFormat="1" applyFont="1" applyFill="1" applyAlignment="1">
      <alignment/>
    </xf>
    <xf numFmtId="0" fontId="43" fillId="25" borderId="16" xfId="0" applyFont="1" applyFill="1" applyBorder="1" applyAlignment="1">
      <alignment vertical="center"/>
    </xf>
    <xf numFmtId="4" fontId="43" fillId="25" borderId="16" xfId="0" applyNumberFormat="1" applyFont="1" applyFill="1" applyBorder="1" applyAlignment="1">
      <alignment horizontal="right" vertical="center"/>
    </xf>
    <xf numFmtId="3" fontId="43" fillId="25" borderId="16" xfId="0" applyNumberFormat="1" applyFont="1" applyFill="1" applyBorder="1" applyAlignment="1">
      <alignment horizontal="right" vertical="center"/>
    </xf>
    <xf numFmtId="174" fontId="43" fillId="25" borderId="19" xfId="0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0" fontId="46" fillId="25" borderId="0" xfId="0" applyFont="1" applyFill="1" applyBorder="1" applyAlignment="1">
      <alignment/>
    </xf>
    <xf numFmtId="0" fontId="42" fillId="25" borderId="0" xfId="0" applyFont="1" applyFill="1" applyBorder="1" applyAlignment="1">
      <alignment wrapText="1"/>
    </xf>
    <xf numFmtId="0" fontId="42" fillId="25" borderId="15" xfId="0" applyFont="1" applyFill="1" applyBorder="1" applyAlignment="1">
      <alignment horizontal="right" vertical="center" wrapText="1"/>
    </xf>
    <xf numFmtId="0" fontId="42" fillId="25" borderId="20" xfId="0" applyFont="1" applyFill="1" applyBorder="1" applyAlignment="1">
      <alignment horizontal="right" vertical="center" wrapText="1"/>
    </xf>
    <xf numFmtId="0" fontId="42" fillId="25" borderId="0" xfId="0" applyFont="1" applyFill="1" applyBorder="1" applyAlignment="1">
      <alignment horizontal="left" wrapText="1"/>
    </xf>
    <xf numFmtId="174" fontId="42" fillId="25" borderId="0" xfId="0" applyNumberFormat="1" applyFont="1" applyFill="1" applyAlignment="1">
      <alignment horizontal="right" wrapText="1"/>
    </xf>
    <xf numFmtId="174" fontId="42" fillId="25" borderId="0" xfId="0" applyNumberFormat="1" applyFont="1" applyFill="1" applyBorder="1" applyAlignment="1">
      <alignment horizontal="center" wrapText="1"/>
    </xf>
    <xf numFmtId="173" fontId="42" fillId="25" borderId="0" xfId="0" applyNumberFormat="1" applyFont="1" applyFill="1" applyAlignment="1">
      <alignment horizontal="right" wrapText="1"/>
    </xf>
    <xf numFmtId="0" fontId="43" fillId="25" borderId="0" xfId="0" applyFont="1" applyFill="1" applyAlignment="1">
      <alignment wrapText="1"/>
    </xf>
    <xf numFmtId="174" fontId="43" fillId="25" borderId="0" xfId="0" applyNumberFormat="1" applyFont="1" applyFill="1" applyAlignment="1">
      <alignment horizontal="right" wrapText="1"/>
    </xf>
    <xf numFmtId="173" fontId="43" fillId="25" borderId="0" xfId="0" applyNumberFormat="1" applyFont="1" applyFill="1" applyAlignment="1">
      <alignment horizontal="right" wrapText="1"/>
    </xf>
    <xf numFmtId="0" fontId="42" fillId="25" borderId="0" xfId="0" applyFont="1" applyFill="1" applyAlignment="1">
      <alignment wrapText="1"/>
    </xf>
    <xf numFmtId="0" fontId="43" fillId="25" borderId="16" xfId="0" applyFont="1" applyFill="1" applyBorder="1" applyAlignment="1">
      <alignment vertical="top" wrapText="1"/>
    </xf>
    <xf numFmtId="174" fontId="43" fillId="25" borderId="16" xfId="0" applyNumberFormat="1" applyFont="1" applyFill="1" applyBorder="1" applyAlignment="1">
      <alignment horizontal="right" vertical="top" wrapText="1"/>
    </xf>
    <xf numFmtId="173" fontId="43" fillId="25" borderId="16" xfId="0" applyNumberFormat="1" applyFont="1" applyFill="1" applyBorder="1" applyAlignment="1">
      <alignment horizontal="right" vertical="top" wrapText="1"/>
    </xf>
    <xf numFmtId="0" fontId="32" fillId="25" borderId="0" xfId="36" applyNumberFormat="1" applyFill="1" applyBorder="1" applyAlignment="1" applyProtection="1">
      <alignment/>
      <protection/>
    </xf>
    <xf numFmtId="0" fontId="42" fillId="25" borderId="15" xfId="0" applyFont="1" applyFill="1" applyBorder="1" applyAlignment="1">
      <alignment horizontal="right" wrapText="1"/>
    </xf>
    <xf numFmtId="0" fontId="42" fillId="25" borderId="20" xfId="0" applyFont="1" applyFill="1" applyBorder="1" applyAlignment="1">
      <alignment horizontal="right" vertical="top" wrapText="1"/>
    </xf>
    <xf numFmtId="1" fontId="42" fillId="25" borderId="0" xfId="0" applyNumberFormat="1" applyFont="1" applyFill="1" applyAlignment="1">
      <alignment horizontal="right" wrapText="1"/>
    </xf>
    <xf numFmtId="1" fontId="43" fillId="25" borderId="0" xfId="0" applyNumberFormat="1" applyFont="1" applyFill="1" applyAlignment="1">
      <alignment horizontal="right" wrapText="1"/>
    </xf>
    <xf numFmtId="3" fontId="42" fillId="25" borderId="0" xfId="0" applyNumberFormat="1" applyFont="1" applyFill="1" applyAlignment="1">
      <alignment horizontal="right" wrapText="1"/>
    </xf>
    <xf numFmtId="3" fontId="43" fillId="25" borderId="16" xfId="0" applyNumberFormat="1" applyFont="1" applyFill="1" applyBorder="1" applyAlignment="1">
      <alignment horizontal="right" vertical="top" wrapText="1"/>
    </xf>
    <xf numFmtId="1" fontId="43" fillId="25" borderId="16" xfId="0" applyNumberFormat="1" applyFont="1" applyFill="1" applyBorder="1" applyAlignment="1">
      <alignment horizontal="right" vertical="top" wrapText="1"/>
    </xf>
    <xf numFmtId="0" fontId="42" fillId="25" borderId="15" xfId="0" applyFont="1" applyFill="1" applyBorder="1" applyAlignment="1">
      <alignment vertical="center" wrapText="1"/>
    </xf>
    <xf numFmtId="0" fontId="42" fillId="25" borderId="0" xfId="0" applyFont="1" applyFill="1" applyAlignment="1">
      <alignment horizontal="center"/>
    </xf>
    <xf numFmtId="1" fontId="42" fillId="25" borderId="15" xfId="0" applyNumberFormat="1" applyFont="1" applyFill="1" applyBorder="1" applyAlignment="1">
      <alignment horizontal="center" vertical="center"/>
    </xf>
    <xf numFmtId="0" fontId="0" fillId="25" borderId="15" xfId="0" applyFill="1" applyBorder="1" applyAlignment="1">
      <alignment/>
    </xf>
    <xf numFmtId="0" fontId="42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5" borderId="0" xfId="0" applyFill="1" applyBorder="1" applyAlignment="1">
      <alignment/>
    </xf>
    <xf numFmtId="0" fontId="47" fillId="25" borderId="0" xfId="0" applyFont="1" applyFill="1" applyBorder="1" applyAlignment="1" applyProtection="1">
      <alignment wrapText="1"/>
      <protection/>
    </xf>
    <xf numFmtId="176" fontId="42" fillId="25" borderId="0" xfId="0" applyNumberFormat="1" applyFont="1" applyFill="1" applyBorder="1" applyAlignment="1">
      <alignment vertical="center"/>
    </xf>
    <xf numFmtId="176" fontId="42" fillId="25" borderId="0" xfId="0" applyNumberFormat="1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/>
    </xf>
    <xf numFmtId="0" fontId="1" fillId="25" borderId="0" xfId="67" applyFill="1" applyBorder="1">
      <alignment/>
      <protection/>
    </xf>
    <xf numFmtId="1" fontId="49" fillId="25" borderId="0" xfId="0" applyNumberFormat="1" applyFont="1" applyFill="1" applyBorder="1" applyAlignment="1">
      <alignment horizontal="center"/>
    </xf>
    <xf numFmtId="0" fontId="38" fillId="25" borderId="0" xfId="0" applyFont="1" applyFill="1" applyBorder="1" applyAlignment="1">
      <alignment/>
    </xf>
    <xf numFmtId="0" fontId="38" fillId="25" borderId="0" xfId="0" applyFont="1" applyFill="1" applyBorder="1" applyAlignment="1">
      <alignment horizontal="left"/>
    </xf>
    <xf numFmtId="1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center"/>
    </xf>
    <xf numFmtId="0" fontId="51" fillId="25" borderId="0" xfId="0" applyFont="1" applyFill="1" applyBorder="1" applyAlignment="1" applyProtection="1">
      <alignment wrapText="1"/>
      <protection/>
    </xf>
    <xf numFmtId="176" fontId="43" fillId="25" borderId="0" xfId="0" applyNumberFormat="1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177" fontId="42" fillId="25" borderId="0" xfId="0" applyNumberFormat="1" applyFont="1" applyFill="1" applyAlignment="1">
      <alignment/>
    </xf>
    <xf numFmtId="177" fontId="42" fillId="25" borderId="0" xfId="0" applyNumberFormat="1" applyFont="1" applyFill="1" applyAlignment="1">
      <alignment/>
    </xf>
    <xf numFmtId="0" fontId="0" fillId="25" borderId="0" xfId="0" applyFill="1" applyBorder="1" applyAlignment="1">
      <alignment horizontal="center"/>
    </xf>
    <xf numFmtId="1" fontId="38" fillId="25" borderId="0" xfId="0" applyNumberFormat="1" applyFont="1" applyFill="1" applyBorder="1" applyAlignment="1">
      <alignment horizontal="center"/>
    </xf>
    <xf numFmtId="0" fontId="51" fillId="25" borderId="16" xfId="0" applyFont="1" applyFill="1" applyBorder="1" applyAlignment="1" applyProtection="1">
      <alignment vertical="top" wrapText="1"/>
      <protection/>
    </xf>
    <xf numFmtId="177" fontId="43" fillId="25" borderId="16" xfId="0" applyNumberFormat="1" applyFont="1" applyFill="1" applyBorder="1" applyAlignment="1">
      <alignment vertical="top"/>
    </xf>
    <xf numFmtId="0" fontId="13" fillId="25" borderId="0" xfId="0" applyFont="1" applyFill="1" applyAlignment="1">
      <alignment/>
    </xf>
    <xf numFmtId="0" fontId="42" fillId="25" borderId="0" xfId="64" applyFont="1" applyFill="1" applyAlignment="1">
      <alignment wrapText="1"/>
      <protection/>
    </xf>
    <xf numFmtId="0" fontId="42" fillId="25" borderId="0" xfId="64" applyFont="1" applyFill="1">
      <alignment/>
      <protection/>
    </xf>
    <xf numFmtId="0" fontId="38" fillId="25" borderId="16" xfId="64" applyFont="1" applyFill="1" applyBorder="1" applyAlignment="1">
      <alignment vertical="center"/>
      <protection/>
    </xf>
    <xf numFmtId="0" fontId="42" fillId="25" borderId="16" xfId="64" applyFont="1" applyFill="1" applyBorder="1">
      <alignment/>
      <protection/>
    </xf>
    <xf numFmtId="0" fontId="42" fillId="25" borderId="0" xfId="64" applyFont="1" applyFill="1" applyBorder="1" applyAlignment="1">
      <alignment horizontal="center"/>
      <protection/>
    </xf>
    <xf numFmtId="0" fontId="42" fillId="25" borderId="15" xfId="64" applyFont="1" applyFill="1" applyBorder="1" applyAlignment="1">
      <alignment horizontal="center"/>
      <protection/>
    </xf>
    <xf numFmtId="0" fontId="42" fillId="25" borderId="0" xfId="64" applyFont="1" applyFill="1" applyBorder="1" applyAlignment="1">
      <alignment horizontal="right" vertical="center" wrapText="1"/>
      <protection/>
    </xf>
    <xf numFmtId="0" fontId="42" fillId="25" borderId="0" xfId="64" applyFont="1" applyFill="1" applyBorder="1" applyAlignment="1">
      <alignment horizontal="left" wrapText="1"/>
      <protection/>
    </xf>
    <xf numFmtId="3" fontId="42" fillId="25" borderId="0" xfId="64" applyNumberFormat="1" applyFont="1" applyFill="1" applyAlignment="1">
      <alignment/>
      <protection/>
    </xf>
    <xf numFmtId="0" fontId="42" fillId="25" borderId="0" xfId="64" applyFont="1" applyFill="1" applyBorder="1" applyAlignment="1">
      <alignment/>
      <protection/>
    </xf>
    <xf numFmtId="0" fontId="42" fillId="25" borderId="0" xfId="64" applyFont="1" applyFill="1" applyBorder="1" applyAlignment="1">
      <alignment vertical="center"/>
      <protection/>
    </xf>
    <xf numFmtId="3" fontId="42" fillId="25" borderId="0" xfId="64" applyNumberFormat="1" applyFont="1" applyFill="1" applyBorder="1" applyAlignment="1">
      <alignment horizontal="right" vertical="center"/>
      <protection/>
    </xf>
    <xf numFmtId="176" fontId="42" fillId="25" borderId="0" xfId="45" applyNumberFormat="1" applyFont="1" applyFill="1" applyBorder="1" applyAlignment="1" applyProtection="1">
      <alignment/>
      <protection/>
    </xf>
    <xf numFmtId="0" fontId="42" fillId="25" borderId="0" xfId="64" applyFont="1" applyFill="1" applyAlignment="1">
      <alignment/>
      <protection/>
    </xf>
    <xf numFmtId="176" fontId="42" fillId="25" borderId="0" xfId="45" applyNumberFormat="1" applyFont="1" applyFill="1" applyBorder="1" applyAlignment="1" applyProtection="1">
      <alignment horizontal="right"/>
      <protection/>
    </xf>
    <xf numFmtId="166" fontId="42" fillId="25" borderId="0" xfId="64" applyNumberFormat="1" applyFont="1" applyFill="1">
      <alignment/>
      <protection/>
    </xf>
    <xf numFmtId="3" fontId="42" fillId="25" borderId="0" xfId="64" applyNumberFormat="1" applyFont="1" applyFill="1" applyBorder="1" applyAlignment="1">
      <alignment/>
      <protection/>
    </xf>
    <xf numFmtId="0" fontId="43" fillId="25" borderId="16" xfId="64" applyFont="1" applyFill="1" applyBorder="1" applyAlignment="1">
      <alignment vertical="center"/>
      <protection/>
    </xf>
    <xf numFmtId="3" fontId="43" fillId="25" borderId="16" xfId="64" applyNumberFormat="1" applyFont="1" applyFill="1" applyBorder="1" applyAlignment="1">
      <alignment vertical="center"/>
      <protection/>
    </xf>
    <xf numFmtId="3" fontId="42" fillId="25" borderId="0" xfId="0" applyNumberFormat="1" applyFont="1" applyFill="1" applyAlignment="1">
      <alignment horizontal="right"/>
    </xf>
    <xf numFmtId="0" fontId="43" fillId="25" borderId="0" xfId="0" applyFont="1" applyFill="1" applyBorder="1" applyAlignment="1">
      <alignment/>
    </xf>
    <xf numFmtId="176" fontId="43" fillId="25" borderId="0" xfId="45" applyNumberFormat="1" applyFont="1" applyFill="1" applyBorder="1" applyAlignment="1" applyProtection="1">
      <alignment/>
      <protection/>
    </xf>
    <xf numFmtId="176" fontId="42" fillId="25" borderId="0" xfId="0" applyNumberFormat="1" applyFont="1" applyFill="1" applyAlignment="1">
      <alignment/>
    </xf>
    <xf numFmtId="0" fontId="43" fillId="25" borderId="0" xfId="0" applyFont="1" applyFill="1" applyAlignment="1">
      <alignment/>
    </xf>
    <xf numFmtId="177" fontId="0" fillId="25" borderId="0" xfId="0" applyNumberFormat="1" applyFill="1" applyAlignment="1">
      <alignment/>
    </xf>
    <xf numFmtId="178" fontId="42" fillId="25" borderId="0" xfId="0" applyNumberFormat="1" applyFont="1" applyFill="1" applyBorder="1" applyAlignment="1">
      <alignment/>
    </xf>
    <xf numFmtId="178" fontId="42" fillId="25" borderId="0" xfId="0" applyNumberFormat="1" applyFont="1" applyFill="1" applyAlignment="1">
      <alignment/>
    </xf>
    <xf numFmtId="176" fontId="43" fillId="25" borderId="16" xfId="0" applyNumberFormat="1" applyFont="1" applyFill="1" applyBorder="1" applyAlignment="1">
      <alignment vertical="center"/>
    </xf>
    <xf numFmtId="177" fontId="43" fillId="25" borderId="16" xfId="0" applyNumberFormat="1" applyFont="1" applyFill="1" applyBorder="1" applyAlignment="1">
      <alignment/>
    </xf>
    <xf numFmtId="174" fontId="43" fillId="25" borderId="16" xfId="0" applyNumberFormat="1" applyFont="1" applyFill="1" applyBorder="1" applyAlignment="1">
      <alignment vertical="center"/>
    </xf>
    <xf numFmtId="0" fontId="13" fillId="25" borderId="0" xfId="0" applyFont="1" applyFill="1" applyBorder="1" applyAlignment="1">
      <alignment horizontal="left"/>
    </xf>
    <xf numFmtId="0" fontId="42" fillId="25" borderId="15" xfId="0" applyFont="1" applyFill="1" applyBorder="1" applyAlignment="1">
      <alignment horizontal="center" vertical="center"/>
    </xf>
    <xf numFmtId="1" fontId="42" fillId="25" borderId="15" xfId="0" applyNumberFormat="1" applyFont="1" applyFill="1" applyBorder="1" applyAlignment="1">
      <alignment horizontal="center" vertical="center" wrapText="1"/>
    </xf>
    <xf numFmtId="0" fontId="52" fillId="25" borderId="0" xfId="0" applyFont="1" applyFill="1" applyAlignment="1" applyProtection="1">
      <alignment horizontal="left"/>
      <protection/>
    </xf>
    <xf numFmtId="49" fontId="42" fillId="25" borderId="0" xfId="0" applyNumberFormat="1" applyFont="1" applyFill="1" applyBorder="1" applyAlignment="1">
      <alignment vertical="center"/>
    </xf>
    <xf numFmtId="1" fontId="42" fillId="25" borderId="0" xfId="0" applyNumberFormat="1" applyFont="1" applyFill="1" applyBorder="1" applyAlignment="1">
      <alignment horizontal="center"/>
    </xf>
    <xf numFmtId="179" fontId="42" fillId="25" borderId="0" xfId="45" applyNumberFormat="1" applyFont="1" applyFill="1" applyBorder="1" applyAlignment="1" applyProtection="1">
      <alignment horizontal="right" vertical="center" wrapText="1"/>
      <protection/>
    </xf>
    <xf numFmtId="177" fontId="42" fillId="25" borderId="0" xfId="0" applyNumberFormat="1" applyFont="1" applyFill="1" applyBorder="1" applyAlignment="1">
      <alignment vertical="center"/>
    </xf>
    <xf numFmtId="177" fontId="42" fillId="25" borderId="0" xfId="45" applyNumberFormat="1" applyFont="1" applyFill="1" applyBorder="1" applyAlignment="1" applyProtection="1">
      <alignment horizontal="right" vertical="center" wrapText="1"/>
      <protection/>
    </xf>
    <xf numFmtId="166" fontId="42" fillId="25" borderId="0" xfId="0" applyNumberFormat="1" applyFont="1" applyFill="1" applyAlignment="1">
      <alignment/>
    </xf>
    <xf numFmtId="166" fontId="42" fillId="25" borderId="0" xfId="0" applyNumberFormat="1" applyFont="1" applyFill="1" applyBorder="1" applyAlignment="1">
      <alignment vertical="center"/>
    </xf>
    <xf numFmtId="0" fontId="42" fillId="25" borderId="0" xfId="0" applyFont="1" applyFill="1" applyAlignment="1" applyProtection="1">
      <alignment horizontal="left"/>
      <protection/>
    </xf>
    <xf numFmtId="0" fontId="42" fillId="25" borderId="0" xfId="0" applyNumberFormat="1" applyFont="1" applyFill="1" applyBorder="1" applyAlignment="1">
      <alignment vertical="center"/>
    </xf>
    <xf numFmtId="0" fontId="42" fillId="25" borderId="0" xfId="0" applyFont="1" applyFill="1" applyBorder="1" applyAlignment="1">
      <alignment horizontal="center"/>
    </xf>
    <xf numFmtId="1" fontId="42" fillId="25" borderId="16" xfId="0" applyNumberFormat="1" applyFont="1" applyFill="1" applyBorder="1" applyAlignment="1">
      <alignment/>
    </xf>
    <xf numFmtId="49" fontId="42" fillId="25" borderId="16" xfId="0" applyNumberFormat="1" applyFont="1" applyFill="1" applyBorder="1" applyAlignment="1">
      <alignment vertical="center"/>
    </xf>
    <xf numFmtId="0" fontId="42" fillId="25" borderId="16" xfId="0" applyFont="1" applyFill="1" applyBorder="1" applyAlignment="1">
      <alignment horizontal="center"/>
    </xf>
    <xf numFmtId="1" fontId="42" fillId="25" borderId="16" xfId="0" applyNumberFormat="1" applyFont="1" applyFill="1" applyBorder="1" applyAlignment="1">
      <alignment horizontal="center"/>
    </xf>
    <xf numFmtId="166" fontId="42" fillId="25" borderId="16" xfId="0" applyNumberFormat="1" applyFont="1" applyFill="1" applyBorder="1" applyAlignment="1">
      <alignment/>
    </xf>
    <xf numFmtId="166" fontId="42" fillId="25" borderId="16" xfId="0" applyNumberFormat="1" applyFont="1" applyFill="1" applyBorder="1" applyAlignment="1">
      <alignment vertical="center"/>
    </xf>
    <xf numFmtId="177" fontId="42" fillId="25" borderId="16" xfId="45" applyNumberFormat="1" applyFont="1" applyFill="1" applyBorder="1" applyAlignment="1" applyProtection="1">
      <alignment horizontal="right" vertical="center" wrapText="1"/>
      <protection/>
    </xf>
    <xf numFmtId="176" fontId="42" fillId="25" borderId="16" xfId="0" applyNumberFormat="1" applyFont="1" applyFill="1" applyBorder="1" applyAlignment="1">
      <alignment vertical="center"/>
    </xf>
    <xf numFmtId="0" fontId="0" fillId="25" borderId="16" xfId="0" applyFill="1" applyBorder="1" applyAlignment="1">
      <alignment/>
    </xf>
    <xf numFmtId="0" fontId="0" fillId="0" borderId="0" xfId="0" applyBorder="1" applyAlignment="1">
      <alignment/>
    </xf>
    <xf numFmtId="0" fontId="42" fillId="25" borderId="0" xfId="0" applyFont="1" applyFill="1" applyBorder="1" applyAlignment="1">
      <alignment horizontal="right" vertical="center" wrapText="1"/>
    </xf>
    <xf numFmtId="0" fontId="13" fillId="25" borderId="0" xfId="0" applyFont="1" applyFill="1" applyBorder="1" applyAlignment="1">
      <alignment horizontal="left" vertical="center" wrapText="1"/>
    </xf>
    <xf numFmtId="0" fontId="42" fillId="25" borderId="0" xfId="0" applyFont="1" applyFill="1" applyBorder="1" applyAlignment="1">
      <alignment horizontal="left" vertical="center" wrapText="1"/>
    </xf>
    <xf numFmtId="3" fontId="42" fillId="25" borderId="0" xfId="63" applyNumberFormat="1" applyFont="1" applyFill="1" applyBorder="1" applyAlignment="1">
      <alignment vertical="center" wrapText="1"/>
      <protection/>
    </xf>
    <xf numFmtId="2" fontId="42" fillId="25" borderId="0" xfId="0" applyNumberFormat="1" applyFont="1" applyFill="1" applyBorder="1" applyAlignment="1">
      <alignment horizontal="right" vertical="center" wrapText="1"/>
    </xf>
    <xf numFmtId="3" fontId="42" fillId="25" borderId="0" xfId="0" applyNumberFormat="1" applyFont="1" applyFill="1" applyBorder="1" applyAlignment="1">
      <alignment horizontal="right" vertical="center" wrapText="1"/>
    </xf>
    <xf numFmtId="0" fontId="43" fillId="25" borderId="0" xfId="0" applyFont="1" applyFill="1" applyBorder="1" applyAlignment="1">
      <alignment horizontal="left" vertical="center" wrapText="1"/>
    </xf>
    <xf numFmtId="0" fontId="43" fillId="25" borderId="0" xfId="0" applyFont="1" applyFill="1" applyBorder="1" applyAlignment="1">
      <alignment horizontal="right" vertical="center" wrapText="1"/>
    </xf>
    <xf numFmtId="3" fontId="43" fillId="25" borderId="0" xfId="63" applyNumberFormat="1" applyFont="1" applyFill="1" applyBorder="1" applyAlignment="1">
      <alignment vertical="center" wrapText="1"/>
      <protection/>
    </xf>
    <xf numFmtId="0" fontId="42" fillId="25" borderId="0" xfId="0" applyFont="1" applyFill="1" applyBorder="1" applyAlignment="1">
      <alignment horizontal="center" vertical="center" wrapText="1"/>
    </xf>
    <xf numFmtId="3" fontId="42" fillId="25" borderId="0" xfId="63" applyNumberFormat="1" applyFont="1" applyFill="1" applyBorder="1" applyAlignment="1">
      <alignment horizontal="right" vertical="center" wrapText="1"/>
      <protection/>
    </xf>
    <xf numFmtId="4" fontId="42" fillId="25" borderId="0" xfId="63" applyNumberFormat="1" applyFont="1" applyFill="1" applyBorder="1" applyAlignment="1">
      <alignment horizontal="right" vertical="center" wrapText="1"/>
      <protection/>
    </xf>
    <xf numFmtId="0" fontId="43" fillId="25" borderId="16" xfId="0" applyFont="1" applyFill="1" applyBorder="1" applyAlignment="1">
      <alignment horizontal="left" vertical="top" wrapText="1"/>
    </xf>
    <xf numFmtId="3" fontId="43" fillId="25" borderId="16" xfId="63" applyNumberFormat="1" applyFont="1" applyFill="1" applyBorder="1" applyAlignment="1">
      <alignment horizontal="right" vertical="top" wrapText="1"/>
      <protection/>
    </xf>
    <xf numFmtId="3" fontId="43" fillId="25" borderId="16" xfId="63" applyNumberFormat="1" applyFont="1" applyFill="1" applyBorder="1" applyAlignment="1">
      <alignment vertical="top" wrapText="1"/>
      <protection/>
    </xf>
    <xf numFmtId="0" fontId="43" fillId="25" borderId="16" xfId="0" applyFont="1" applyFill="1" applyBorder="1" applyAlignment="1">
      <alignment horizontal="right" vertical="top" wrapText="1"/>
    </xf>
    <xf numFmtId="0" fontId="13" fillId="25" borderId="0" xfId="63" applyFont="1" applyFill="1" applyBorder="1">
      <alignment/>
      <protection/>
    </xf>
    <xf numFmtId="0" fontId="42" fillId="25" borderId="0" xfId="63" applyFont="1" applyFill="1" applyBorder="1">
      <alignment/>
      <protection/>
    </xf>
    <xf numFmtId="0" fontId="42" fillId="25" borderId="0" xfId="63" applyFont="1" applyFill="1" applyBorder="1" applyAlignment="1">
      <alignment wrapText="1"/>
      <protection/>
    </xf>
    <xf numFmtId="0" fontId="42" fillId="25" borderId="0" xfId="57" applyFont="1" applyFill="1" applyAlignment="1">
      <alignment wrapText="1"/>
      <protection/>
    </xf>
    <xf numFmtId="0" fontId="42" fillId="25" borderId="0" xfId="57" applyFont="1" applyFill="1">
      <alignment/>
      <protection/>
    </xf>
    <xf numFmtId="0" fontId="42" fillId="25" borderId="21" xfId="57" applyFont="1" applyFill="1" applyBorder="1" applyAlignment="1">
      <alignment horizontal="right" vertical="center" wrapText="1"/>
      <protection/>
    </xf>
    <xf numFmtId="0" fontId="42" fillId="25" borderId="0" xfId="57" applyFont="1" applyFill="1" applyBorder="1">
      <alignment/>
      <protection/>
    </xf>
    <xf numFmtId="0" fontId="42" fillId="25" borderId="15" xfId="57" applyFont="1" applyFill="1" applyBorder="1">
      <alignment/>
      <protection/>
    </xf>
    <xf numFmtId="0" fontId="42" fillId="25" borderId="15" xfId="57" applyFont="1" applyFill="1" applyBorder="1" applyAlignment="1">
      <alignment horizontal="center" vertical="center" wrapText="1"/>
      <protection/>
    </xf>
    <xf numFmtId="0" fontId="42" fillId="25" borderId="15" xfId="57" applyFont="1" applyFill="1" applyBorder="1" applyAlignment="1">
      <alignment horizontal="center" vertical="center"/>
      <protection/>
    </xf>
    <xf numFmtId="0" fontId="13" fillId="25" borderId="0" xfId="57" applyFont="1" applyFill="1" applyBorder="1" applyAlignment="1">
      <alignment horizontal="left" vertical="center" wrapText="1"/>
      <protection/>
    </xf>
    <xf numFmtId="0" fontId="42" fillId="25" borderId="0" xfId="57" applyFont="1" applyFill="1" applyBorder="1" applyAlignment="1">
      <alignment horizontal="center" vertical="center"/>
      <protection/>
    </xf>
    <xf numFmtId="0" fontId="43" fillId="25" borderId="0" xfId="57" applyFont="1" applyFill="1" applyBorder="1" applyAlignment="1">
      <alignment horizontal="left"/>
      <protection/>
    </xf>
    <xf numFmtId="3" fontId="43" fillId="25" borderId="0" xfId="57" applyNumberFormat="1" applyFont="1" applyFill="1" applyBorder="1" applyAlignment="1">
      <alignment horizontal="right"/>
      <protection/>
    </xf>
    <xf numFmtId="174" fontId="43" fillId="25" borderId="0" xfId="57" applyNumberFormat="1" applyFont="1" applyFill="1" applyBorder="1">
      <alignment/>
      <protection/>
    </xf>
    <xf numFmtId="0" fontId="42" fillId="25" borderId="0" xfId="57" applyFont="1" applyFill="1" applyBorder="1" applyAlignment="1">
      <alignment horizontal="right" vertical="center" wrapText="1"/>
      <protection/>
    </xf>
    <xf numFmtId="3" fontId="42" fillId="25" borderId="0" xfId="57" applyNumberFormat="1" applyFont="1" applyFill="1" applyBorder="1" applyAlignment="1">
      <alignment horizontal="right" vertical="center" wrapText="1"/>
      <protection/>
    </xf>
    <xf numFmtId="174" fontId="42" fillId="25" borderId="0" xfId="57" applyNumberFormat="1" applyFont="1" applyFill="1" applyBorder="1" applyAlignment="1">
      <alignment horizontal="right" vertical="center" wrapText="1"/>
      <protection/>
    </xf>
    <xf numFmtId="174" fontId="42" fillId="25" borderId="0" xfId="57" applyNumberFormat="1" applyFont="1" applyFill="1">
      <alignment/>
      <protection/>
    </xf>
    <xf numFmtId="0" fontId="43" fillId="25" borderId="0" xfId="57" applyFont="1" applyFill="1" applyBorder="1">
      <alignment/>
      <protection/>
    </xf>
    <xf numFmtId="174" fontId="43" fillId="25" borderId="0" xfId="57" applyNumberFormat="1" applyFont="1" applyFill="1" applyBorder="1" applyAlignment="1">
      <alignment horizontal="right"/>
      <protection/>
    </xf>
    <xf numFmtId="0" fontId="42" fillId="25" borderId="0" xfId="57" applyFont="1" applyFill="1" applyBorder="1" applyAlignment="1">
      <alignment horizontal="center" vertical="center" wrapText="1"/>
      <protection/>
    </xf>
    <xf numFmtId="176" fontId="42" fillId="25" borderId="0" xfId="45" applyNumberFormat="1" applyFont="1" applyFill="1" applyBorder="1" applyAlignment="1" applyProtection="1">
      <alignment horizontal="right" vertical="center" wrapText="1"/>
      <protection/>
    </xf>
    <xf numFmtId="177" fontId="42" fillId="25" borderId="0" xfId="45" applyNumberFormat="1" applyFont="1" applyFill="1" applyBorder="1" applyAlignment="1" applyProtection="1">
      <alignment/>
      <protection/>
    </xf>
    <xf numFmtId="177" fontId="42" fillId="25" borderId="0" xfId="45" applyNumberFormat="1" applyFont="1" applyFill="1" applyBorder="1" applyAlignment="1" applyProtection="1">
      <alignment vertical="center"/>
      <protection/>
    </xf>
    <xf numFmtId="0" fontId="43" fillId="25" borderId="16" xfId="57" applyFont="1" applyFill="1" applyBorder="1" applyAlignment="1">
      <alignment horizontal="left" vertical="center"/>
      <protection/>
    </xf>
    <xf numFmtId="176" fontId="43" fillId="25" borderId="16" xfId="45" applyNumberFormat="1" applyFont="1" applyFill="1" applyBorder="1" applyAlignment="1" applyProtection="1">
      <alignment horizontal="right" vertical="center"/>
      <protection/>
    </xf>
    <xf numFmtId="177" fontId="43" fillId="25" borderId="16" xfId="45" applyNumberFormat="1" applyFont="1" applyFill="1" applyBorder="1" applyAlignment="1" applyProtection="1">
      <alignment horizontal="right" vertical="center"/>
      <protection/>
    </xf>
    <xf numFmtId="0" fontId="38" fillId="25" borderId="0" xfId="0" applyFont="1" applyFill="1" applyAlignment="1">
      <alignment vertical="center" wrapText="1"/>
    </xf>
    <xf numFmtId="0" fontId="42" fillId="25" borderId="0" xfId="62" applyFont="1" applyFill="1" applyBorder="1" applyAlignment="1">
      <alignment vertical="center" wrapText="1"/>
      <protection/>
    </xf>
    <xf numFmtId="165" fontId="42" fillId="25" borderId="0" xfId="47" applyFont="1" applyFill="1" applyBorder="1" applyAlignment="1" applyProtection="1">
      <alignment horizontal="right"/>
      <protection/>
    </xf>
    <xf numFmtId="0" fontId="42" fillId="25" borderId="0" xfId="0" applyFont="1" applyFill="1" applyAlignment="1">
      <alignment/>
    </xf>
    <xf numFmtId="176" fontId="42" fillId="25" borderId="0" xfId="45" applyNumberFormat="1" applyFont="1" applyFill="1" applyBorder="1" applyAlignment="1" applyProtection="1">
      <alignment horizontal="left"/>
      <protection/>
    </xf>
    <xf numFmtId="0" fontId="42" fillId="25" borderId="0" xfId="57" applyFont="1" applyFill="1" applyBorder="1" applyAlignment="1">
      <alignment vertical="center" wrapText="1"/>
      <protection/>
    </xf>
    <xf numFmtId="165" fontId="43" fillId="25" borderId="0" xfId="47" applyFont="1" applyFill="1" applyBorder="1" applyAlignment="1" applyProtection="1">
      <alignment horizontal="right"/>
      <protection/>
    </xf>
    <xf numFmtId="176" fontId="43" fillId="25" borderId="16" xfId="45" applyNumberFormat="1" applyFont="1" applyFill="1" applyBorder="1" applyAlignment="1" applyProtection="1">
      <alignment horizontal="left" vertical="center"/>
      <protection/>
    </xf>
    <xf numFmtId="0" fontId="13" fillId="25" borderId="0" xfId="0" applyFont="1" applyFill="1" applyAlignment="1">
      <alignment/>
    </xf>
    <xf numFmtId="176" fontId="55" fillId="25" borderId="0" xfId="45" applyNumberFormat="1" applyFont="1" applyFill="1" applyBorder="1" applyAlignment="1" applyProtection="1">
      <alignment/>
      <protection/>
    </xf>
    <xf numFmtId="0" fontId="38" fillId="25" borderId="0" xfId="0" applyFont="1" applyFill="1" applyBorder="1" applyAlignment="1">
      <alignment horizontal="left" vertical="center" wrapText="1"/>
    </xf>
    <xf numFmtId="0" fontId="38" fillId="25" borderId="0" xfId="0" applyFont="1" applyFill="1" applyBorder="1" applyAlignment="1">
      <alignment vertical="center" wrapText="1"/>
    </xf>
    <xf numFmtId="0" fontId="42" fillId="25" borderId="17" xfId="62" applyFont="1" applyFill="1" applyBorder="1" applyAlignment="1">
      <alignment horizontal="center" vertical="center"/>
      <protection/>
    </xf>
    <xf numFmtId="0" fontId="42" fillId="25" borderId="15" xfId="62" applyFont="1" applyFill="1" applyBorder="1" applyAlignment="1">
      <alignment horizontal="center" vertical="center"/>
      <protection/>
    </xf>
    <xf numFmtId="0" fontId="42" fillId="25" borderId="0" xfId="62" applyFont="1" applyFill="1" applyBorder="1" applyAlignment="1">
      <alignment horizontal="center" vertical="center"/>
      <protection/>
    </xf>
    <xf numFmtId="0" fontId="42" fillId="25" borderId="0" xfId="62" applyFont="1" applyFill="1" applyBorder="1" applyAlignment="1">
      <alignment vertical="center"/>
      <protection/>
    </xf>
    <xf numFmtId="0" fontId="42" fillId="25" borderId="15" xfId="62" applyFont="1" applyFill="1" applyBorder="1" applyAlignment="1">
      <alignment horizontal="right" vertical="center"/>
      <protection/>
    </xf>
    <xf numFmtId="0" fontId="42" fillId="25" borderId="0" xfId="62" applyFont="1" applyFill="1" applyBorder="1" applyAlignment="1">
      <alignment horizontal="right" vertical="center"/>
      <protection/>
    </xf>
    <xf numFmtId="165" fontId="42" fillId="25" borderId="0" xfId="0" applyNumberFormat="1" applyFont="1" applyFill="1" applyAlignment="1">
      <alignment/>
    </xf>
    <xf numFmtId="176" fontId="43" fillId="25" borderId="0" xfId="45" applyNumberFormat="1" applyFont="1" applyFill="1" applyBorder="1" applyAlignment="1" applyProtection="1">
      <alignment horizontal="left"/>
      <protection/>
    </xf>
    <xf numFmtId="176" fontId="56" fillId="25" borderId="0" xfId="45" applyNumberFormat="1" applyFont="1" applyFill="1" applyBorder="1" applyAlignment="1" applyProtection="1">
      <alignment vertical="center"/>
      <protection/>
    </xf>
    <xf numFmtId="176" fontId="57" fillId="25" borderId="0" xfId="45" applyNumberFormat="1" applyFont="1" applyFill="1" applyBorder="1" applyAlignment="1" applyProtection="1">
      <alignment/>
      <protection/>
    </xf>
    <xf numFmtId="0" fontId="13" fillId="25" borderId="0" xfId="0" applyFont="1" applyFill="1" applyBorder="1" applyAlignment="1">
      <alignment/>
    </xf>
    <xf numFmtId="0" fontId="57" fillId="25" borderId="0" xfId="0" applyFont="1" applyFill="1" applyBorder="1" applyAlignment="1">
      <alignment vertical="center"/>
    </xf>
    <xf numFmtId="0" fontId="10" fillId="25" borderId="0" xfId="62" applyFill="1" applyBorder="1">
      <alignment/>
      <protection/>
    </xf>
    <xf numFmtId="1" fontId="43" fillId="25" borderId="0" xfId="0" applyNumberFormat="1" applyFont="1" applyFill="1" applyBorder="1" applyAlignment="1">
      <alignment vertical="center"/>
    </xf>
    <xf numFmtId="0" fontId="43" fillId="25" borderId="0" xfId="0" applyNumberFormat="1" applyFont="1" applyFill="1" applyBorder="1" applyAlignment="1">
      <alignment/>
    </xf>
    <xf numFmtId="176" fontId="43" fillId="25" borderId="16" xfId="45" applyNumberFormat="1" applyFont="1" applyFill="1" applyBorder="1" applyAlignment="1" applyProtection="1">
      <alignment horizontal="right" vertical="center" wrapText="1"/>
      <protection/>
    </xf>
    <xf numFmtId="177" fontId="43" fillId="25" borderId="16" xfId="45" applyNumberFormat="1" applyFont="1" applyFill="1" applyBorder="1" applyAlignment="1" applyProtection="1">
      <alignment horizontal="right" vertical="center" wrapText="1"/>
      <protection/>
    </xf>
    <xf numFmtId="0" fontId="43" fillId="25" borderId="16" xfId="0" applyFont="1" applyFill="1" applyBorder="1" applyAlignment="1">
      <alignment/>
    </xf>
    <xf numFmtId="0" fontId="51" fillId="25" borderId="0" xfId="0" applyFont="1" applyFill="1" applyBorder="1" applyAlignment="1">
      <alignment/>
    </xf>
    <xf numFmtId="174" fontId="51" fillId="25" borderId="0" xfId="0" applyNumberFormat="1" applyFont="1" applyFill="1" applyAlignment="1">
      <alignment/>
    </xf>
    <xf numFmtId="0" fontId="47" fillId="25" borderId="0" xfId="0" applyFont="1" applyFill="1" applyBorder="1" applyAlignment="1">
      <alignment/>
    </xf>
    <xf numFmtId="174" fontId="42" fillId="25" borderId="0" xfId="0" applyNumberFormat="1" applyFont="1" applyFill="1" applyAlignment="1">
      <alignment horizontal="right"/>
    </xf>
    <xf numFmtId="0" fontId="51" fillId="25" borderId="16" xfId="0" applyFont="1" applyFill="1" applyBorder="1" applyAlignment="1">
      <alignment vertical="center"/>
    </xf>
    <xf numFmtId="174" fontId="51" fillId="25" borderId="16" xfId="0" applyNumberFormat="1" applyFont="1" applyFill="1" applyBorder="1" applyAlignment="1">
      <alignment vertical="center"/>
    </xf>
    <xf numFmtId="0" fontId="53" fillId="25" borderId="0" xfId="0" applyFont="1" applyFill="1" applyBorder="1" applyAlignment="1">
      <alignment/>
    </xf>
    <xf numFmtId="0" fontId="47" fillId="25" borderId="0" xfId="0" applyFont="1" applyFill="1" applyBorder="1" applyAlignment="1">
      <alignment horizontal="left" wrapText="1"/>
    </xf>
    <xf numFmtId="0" fontId="62" fillId="25" borderId="0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176" fontId="42" fillId="25" borderId="0" xfId="49" applyNumberFormat="1" applyFont="1" applyFill="1" applyBorder="1" applyAlignment="1" applyProtection="1">
      <alignment/>
      <protection/>
    </xf>
    <xf numFmtId="166" fontId="42" fillId="25" borderId="0" xfId="49" applyNumberFormat="1" applyFont="1" applyFill="1" applyBorder="1" applyAlignment="1" applyProtection="1">
      <alignment/>
      <protection/>
    </xf>
    <xf numFmtId="0" fontId="43" fillId="25" borderId="0" xfId="0" applyFont="1" applyFill="1" applyBorder="1" applyAlignment="1">
      <alignment wrapText="1"/>
    </xf>
    <xf numFmtId="176" fontId="43" fillId="25" borderId="0" xfId="49" applyNumberFormat="1" applyFont="1" applyFill="1" applyBorder="1" applyAlignment="1" applyProtection="1">
      <alignment/>
      <protection/>
    </xf>
    <xf numFmtId="166" fontId="43" fillId="25" borderId="0" xfId="49" applyNumberFormat="1" applyFont="1" applyFill="1" applyBorder="1" applyAlignment="1" applyProtection="1">
      <alignment/>
      <protection/>
    </xf>
    <xf numFmtId="0" fontId="42" fillId="25" borderId="15" xfId="0" applyFont="1" applyFill="1" applyBorder="1" applyAlignment="1">
      <alignment wrapText="1"/>
    </xf>
    <xf numFmtId="166" fontId="42" fillId="25" borderId="15" xfId="49" applyNumberFormat="1" applyFont="1" applyFill="1" applyBorder="1" applyAlignment="1" applyProtection="1">
      <alignment/>
      <protection/>
    </xf>
    <xf numFmtId="0" fontId="43" fillId="25" borderId="16" xfId="0" applyFont="1" applyFill="1" applyBorder="1" applyAlignment="1">
      <alignment horizontal="left" vertical="center"/>
    </xf>
    <xf numFmtId="176" fontId="43" fillId="25" borderId="22" xfId="49" applyNumberFormat="1" applyFont="1" applyFill="1" applyBorder="1" applyAlignment="1" applyProtection="1">
      <alignment vertical="center"/>
      <protection/>
    </xf>
    <xf numFmtId="166" fontId="43" fillId="25" borderId="22" xfId="49" applyNumberFormat="1" applyFont="1" applyFill="1" applyBorder="1" applyAlignment="1" applyProtection="1">
      <alignment vertical="center"/>
      <protection/>
    </xf>
    <xf numFmtId="176" fontId="42" fillId="25" borderId="0" xfId="0" applyNumberFormat="1" applyFont="1" applyFill="1" applyBorder="1" applyAlignment="1">
      <alignment/>
    </xf>
    <xf numFmtId="176" fontId="43" fillId="25" borderId="0" xfId="49" applyNumberFormat="1" applyFont="1" applyFill="1" applyBorder="1" applyAlignment="1" applyProtection="1">
      <alignment vertical="center"/>
      <protection/>
    </xf>
    <xf numFmtId="166" fontId="43" fillId="25" borderId="0" xfId="49" applyNumberFormat="1" applyFont="1" applyFill="1" applyBorder="1" applyAlignment="1" applyProtection="1">
      <alignment vertical="center"/>
      <protection/>
    </xf>
    <xf numFmtId="166" fontId="42" fillId="25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2" fillId="25" borderId="14" xfId="0" applyFont="1" applyFill="1" applyBorder="1" applyAlignment="1">
      <alignment horizontal="center"/>
    </xf>
    <xf numFmtId="0" fontId="42" fillId="25" borderId="15" xfId="0" applyFont="1" applyFill="1" applyBorder="1" applyAlignment="1">
      <alignment horizontal="right"/>
    </xf>
    <xf numFmtId="0" fontId="13" fillId="25" borderId="0" xfId="0" applyFont="1" applyFill="1" applyBorder="1" applyAlignment="1">
      <alignment horizontal="left" vertical="center"/>
    </xf>
    <xf numFmtId="0" fontId="42" fillId="25" borderId="0" xfId="0" applyFont="1" applyFill="1" applyBorder="1" applyAlignment="1">
      <alignment horizontal="left" vertical="center"/>
    </xf>
    <xf numFmtId="4" fontId="42" fillId="25" borderId="0" xfId="0" applyNumberFormat="1" applyFont="1" applyFill="1" applyBorder="1" applyAlignment="1">
      <alignment horizontal="right"/>
    </xf>
    <xf numFmtId="2" fontId="42" fillId="25" borderId="0" xfId="0" applyNumberFormat="1" applyFont="1" applyFill="1" applyBorder="1" applyAlignment="1">
      <alignment horizontal="right"/>
    </xf>
    <xf numFmtId="0" fontId="43" fillId="25" borderId="0" xfId="0" applyFont="1" applyFill="1" applyBorder="1" applyAlignment="1">
      <alignment horizontal="left" vertical="center"/>
    </xf>
    <xf numFmtId="4" fontId="43" fillId="25" borderId="0" xfId="0" applyNumberFormat="1" applyFont="1" applyFill="1" applyBorder="1" applyAlignment="1">
      <alignment horizontal="right"/>
    </xf>
    <xf numFmtId="2" fontId="43" fillId="25" borderId="0" xfId="0" applyNumberFormat="1" applyFont="1" applyFill="1" applyBorder="1" applyAlignment="1">
      <alignment horizontal="right"/>
    </xf>
    <xf numFmtId="0" fontId="42" fillId="25" borderId="15" xfId="0" applyFont="1" applyFill="1" applyBorder="1" applyAlignment="1">
      <alignment horizontal="left" vertical="center"/>
    </xf>
    <xf numFmtId="4" fontId="42" fillId="25" borderId="15" xfId="0" applyNumberFormat="1" applyFont="1" applyFill="1" applyBorder="1" applyAlignment="1">
      <alignment horizontal="right"/>
    </xf>
    <xf numFmtId="2" fontId="42" fillId="25" borderId="15" xfId="0" applyNumberFormat="1" applyFont="1" applyFill="1" applyBorder="1" applyAlignment="1">
      <alignment horizontal="right"/>
    </xf>
    <xf numFmtId="4" fontId="43" fillId="25" borderId="16" xfId="0" applyNumberFormat="1" applyFont="1" applyFill="1" applyBorder="1" applyAlignment="1">
      <alignment horizontal="right"/>
    </xf>
    <xf numFmtId="2" fontId="43" fillId="25" borderId="16" xfId="0" applyNumberFormat="1" applyFont="1" applyFill="1" applyBorder="1" applyAlignment="1">
      <alignment horizontal="right"/>
    </xf>
    <xf numFmtId="4" fontId="42" fillId="25" borderId="0" xfId="0" applyNumberFormat="1" applyFont="1" applyFill="1" applyBorder="1" applyAlignment="1">
      <alignment/>
    </xf>
    <xf numFmtId="0" fontId="42" fillId="25" borderId="0" xfId="0" applyFont="1" applyFill="1" applyAlignment="1">
      <alignment horizontal="right"/>
    </xf>
    <xf numFmtId="3" fontId="42" fillId="25" borderId="0" xfId="0" applyNumberFormat="1" applyFont="1" applyFill="1" applyBorder="1" applyAlignment="1">
      <alignment wrapText="1"/>
    </xf>
    <xf numFmtId="173" fontId="42" fillId="25" borderId="0" xfId="0" applyNumberFormat="1" applyFont="1" applyFill="1" applyBorder="1" applyAlignment="1">
      <alignment horizontal="right"/>
    </xf>
    <xf numFmtId="3" fontId="42" fillId="25" borderId="0" xfId="0" applyNumberFormat="1" applyFont="1" applyFill="1" applyBorder="1" applyAlignment="1">
      <alignment vertical="center" wrapText="1"/>
    </xf>
    <xf numFmtId="0" fontId="42" fillId="25" borderId="0" xfId="66" applyFont="1" applyFill="1" applyBorder="1" applyAlignment="1">
      <alignment vertical="center" wrapText="1"/>
      <protection/>
    </xf>
    <xf numFmtId="173" fontId="42" fillId="25" borderId="15" xfId="0" applyNumberFormat="1" applyFont="1" applyFill="1" applyBorder="1" applyAlignment="1">
      <alignment horizontal="right"/>
    </xf>
    <xf numFmtId="3" fontId="43" fillId="25" borderId="22" xfId="0" applyNumberFormat="1" applyFont="1" applyFill="1" applyBorder="1" applyAlignment="1">
      <alignment vertical="center"/>
    </xf>
    <xf numFmtId="174" fontId="43" fillId="25" borderId="22" xfId="65" applyNumberFormat="1" applyFont="1" applyFill="1" applyBorder="1" applyAlignment="1" applyProtection="1">
      <alignment horizontal="right"/>
      <protection locked="0"/>
    </xf>
    <xf numFmtId="173" fontId="43" fillId="25" borderId="0" xfId="0" applyNumberFormat="1" applyFont="1" applyFill="1" applyBorder="1" applyAlignment="1">
      <alignment horizontal="right"/>
    </xf>
    <xf numFmtId="0" fontId="43" fillId="25" borderId="19" xfId="0" applyFont="1" applyFill="1" applyBorder="1" applyAlignment="1">
      <alignment horizontal="left" vertical="center"/>
    </xf>
    <xf numFmtId="173" fontId="43" fillId="25" borderId="19" xfId="0" applyNumberFormat="1" applyFont="1" applyFill="1" applyBorder="1" applyAlignment="1">
      <alignment horizontal="right" vertical="center"/>
    </xf>
    <xf numFmtId="173" fontId="43" fillId="25" borderId="19" xfId="0" applyNumberFormat="1" applyFont="1" applyFill="1" applyBorder="1" applyAlignment="1">
      <alignment vertical="center"/>
    </xf>
    <xf numFmtId="173" fontId="42" fillId="25" borderId="0" xfId="0" applyNumberFormat="1" applyFont="1" applyFill="1" applyAlignment="1">
      <alignment/>
    </xf>
    <xf numFmtId="0" fontId="13" fillId="25" borderId="0" xfId="0" applyFont="1" applyFill="1" applyAlignment="1">
      <alignment horizontal="left"/>
    </xf>
    <xf numFmtId="0" fontId="0" fillId="25" borderId="0" xfId="0" applyFill="1" applyBorder="1" applyAlignment="1">
      <alignment horizontal="right"/>
    </xf>
    <xf numFmtId="177" fontId="43" fillId="25" borderId="0" xfId="45" applyNumberFormat="1" applyFont="1" applyFill="1" applyBorder="1" applyAlignment="1" applyProtection="1">
      <alignment horizontal="right"/>
      <protection/>
    </xf>
    <xf numFmtId="177" fontId="43" fillId="25" borderId="0" xfId="45" applyNumberFormat="1" applyFont="1" applyFill="1" applyBorder="1" applyAlignment="1" applyProtection="1">
      <alignment/>
      <protection/>
    </xf>
    <xf numFmtId="0" fontId="42" fillId="25" borderId="0" xfId="0" applyFont="1" applyFill="1" applyBorder="1" applyAlignment="1">
      <alignment horizontal="left" indent="1"/>
    </xf>
    <xf numFmtId="177" fontId="42" fillId="25" borderId="0" xfId="45" applyNumberFormat="1" applyFont="1" applyFill="1" applyBorder="1" applyAlignment="1" applyProtection="1">
      <alignment horizontal="right"/>
      <protection/>
    </xf>
    <xf numFmtId="0" fontId="42" fillId="25" borderId="15" xfId="0" applyFont="1" applyFill="1" applyBorder="1" applyAlignment="1">
      <alignment horizontal="left" indent="1"/>
    </xf>
    <xf numFmtId="177" fontId="42" fillId="25" borderId="15" xfId="45" applyNumberFormat="1" applyFont="1" applyFill="1" applyBorder="1" applyAlignment="1" applyProtection="1">
      <alignment horizontal="right"/>
      <protection/>
    </xf>
    <xf numFmtId="4" fontId="43" fillId="25" borderId="16" xfId="0" applyNumberFormat="1" applyFont="1" applyFill="1" applyBorder="1" applyAlignment="1">
      <alignment horizontal="left" vertical="center"/>
    </xf>
    <xf numFmtId="177" fontId="43" fillId="25" borderId="0" xfId="45" applyNumberFormat="1" applyFont="1" applyFill="1" applyBorder="1" applyAlignment="1" applyProtection="1">
      <alignment horizontal="right" vertical="center"/>
      <protection/>
    </xf>
    <xf numFmtId="0" fontId="42" fillId="25" borderId="0" xfId="0" applyFont="1" applyFill="1" applyBorder="1" applyAlignment="1">
      <alignment horizontal="left"/>
    </xf>
    <xf numFmtId="3" fontId="42" fillId="25" borderId="0" xfId="0" applyNumberFormat="1" applyFont="1" applyFill="1" applyBorder="1" applyAlignment="1">
      <alignment horizontal="center"/>
    </xf>
    <xf numFmtId="0" fontId="0" fillId="25" borderId="0" xfId="0" applyFill="1" applyAlignment="1">
      <alignment vertical="top"/>
    </xf>
    <xf numFmtId="173" fontId="42" fillId="25" borderId="0" xfId="0" applyNumberFormat="1" applyFont="1" applyFill="1" applyBorder="1" applyAlignment="1">
      <alignment horizontal="center" vertical="center"/>
    </xf>
    <xf numFmtId="0" fontId="42" fillId="25" borderId="16" xfId="0" applyFont="1" applyFill="1" applyBorder="1" applyAlignment="1">
      <alignment horizontal="left" vertical="center" wrapText="1"/>
    </xf>
    <xf numFmtId="173" fontId="42" fillId="25" borderId="16" xfId="0" applyNumberFormat="1" applyFont="1" applyFill="1" applyBorder="1" applyAlignment="1">
      <alignment horizontal="center" vertical="center"/>
    </xf>
    <xf numFmtId="0" fontId="42" fillId="25" borderId="0" xfId="61" applyNumberFormat="1" applyFont="1" applyFill="1" applyBorder="1" applyAlignment="1" applyProtection="1">
      <alignment vertical="top"/>
      <protection/>
    </xf>
    <xf numFmtId="0" fontId="42" fillId="25" borderId="0" xfId="61" applyNumberFormat="1" applyFont="1" applyFill="1" applyBorder="1" applyAlignment="1" applyProtection="1">
      <alignment horizontal="left" vertical="top"/>
      <protection/>
    </xf>
    <xf numFmtId="0" fontId="42" fillId="25" borderId="0" xfId="61" applyNumberFormat="1" applyFont="1" applyFill="1" applyBorder="1" applyAlignment="1" applyProtection="1">
      <alignment horizontal="right" vertical="center" wrapText="1"/>
      <protection/>
    </xf>
    <xf numFmtId="0" fontId="42" fillId="25" borderId="15" xfId="61" applyNumberFormat="1" applyFont="1" applyFill="1" applyBorder="1" applyAlignment="1" applyProtection="1">
      <alignment horizontal="center" vertical="top" wrapText="1"/>
      <protection/>
    </xf>
    <xf numFmtId="0" fontId="42" fillId="25" borderId="15" xfId="61" applyNumberFormat="1" applyFont="1" applyFill="1" applyBorder="1" applyAlignment="1" applyProtection="1">
      <alignment horizontal="center" vertical="center" wrapText="1"/>
      <protection/>
    </xf>
    <xf numFmtId="0" fontId="42" fillId="25" borderId="15" xfId="61" applyNumberFormat="1" applyFont="1" applyFill="1" applyBorder="1" applyAlignment="1" applyProtection="1">
      <alignment horizontal="left" vertical="top"/>
      <protection/>
    </xf>
    <xf numFmtId="0" fontId="42" fillId="25" borderId="0" xfId="61" applyNumberFormat="1" applyFont="1" applyFill="1" applyBorder="1" applyAlignment="1" applyProtection="1">
      <alignment horizontal="right" vertical="top"/>
      <protection/>
    </xf>
    <xf numFmtId="0" fontId="43" fillId="25" borderId="0" xfId="61" applyNumberFormat="1" applyFont="1" applyFill="1" applyBorder="1" applyAlignment="1" applyProtection="1">
      <alignment horizontal="left" vertical="top"/>
      <protection/>
    </xf>
    <xf numFmtId="0" fontId="43" fillId="25" borderId="0" xfId="61" applyNumberFormat="1" applyFont="1" applyFill="1" applyBorder="1" applyAlignment="1" applyProtection="1">
      <alignment vertical="top"/>
      <protection/>
    </xf>
    <xf numFmtId="176" fontId="42" fillId="25" borderId="0" xfId="45" applyNumberFormat="1" applyFont="1" applyFill="1" applyBorder="1" applyAlignment="1" applyProtection="1">
      <alignment horizontal="right" vertical="top"/>
      <protection/>
    </xf>
    <xf numFmtId="176" fontId="42" fillId="25" borderId="0" xfId="45" applyNumberFormat="1" applyFont="1" applyFill="1" applyBorder="1" applyAlignment="1" applyProtection="1">
      <alignment horizontal="left" vertical="top"/>
      <protection/>
    </xf>
    <xf numFmtId="177" fontId="42" fillId="25" borderId="0" xfId="61" applyNumberFormat="1" applyFont="1" applyFill="1" applyBorder="1" applyAlignment="1" applyProtection="1">
      <alignment horizontal="right" vertical="top"/>
      <protection/>
    </xf>
    <xf numFmtId="177" fontId="42" fillId="25" borderId="0" xfId="45" applyNumberFormat="1" applyFont="1" applyFill="1" applyBorder="1" applyAlignment="1" applyProtection="1">
      <alignment horizontal="right" vertical="top"/>
      <protection/>
    </xf>
    <xf numFmtId="177" fontId="42" fillId="25" borderId="0" xfId="45" applyNumberFormat="1" applyFont="1" applyFill="1" applyBorder="1" applyAlignment="1" applyProtection="1">
      <alignment horizontal="left" vertical="top"/>
      <protection/>
    </xf>
    <xf numFmtId="176" fontId="43" fillId="25" borderId="0" xfId="45" applyNumberFormat="1" applyFont="1" applyFill="1" applyBorder="1" applyAlignment="1" applyProtection="1">
      <alignment horizontal="left" vertical="top"/>
      <protection/>
    </xf>
    <xf numFmtId="176" fontId="13" fillId="25" borderId="0" xfId="45" applyNumberFormat="1" applyFont="1" applyFill="1" applyBorder="1" applyAlignment="1" applyProtection="1">
      <alignment horizontal="left" vertical="top"/>
      <protection/>
    </xf>
    <xf numFmtId="0" fontId="42" fillId="25" borderId="0" xfId="60" applyNumberFormat="1" applyFont="1" applyFill="1" applyBorder="1" applyAlignment="1" applyProtection="1">
      <alignment vertical="top"/>
      <protection/>
    </xf>
    <xf numFmtId="177" fontId="13" fillId="25" borderId="0" xfId="45" applyNumberFormat="1" applyFont="1" applyFill="1" applyBorder="1" applyAlignment="1" applyProtection="1">
      <alignment horizontal="left" vertical="top"/>
      <protection/>
    </xf>
    <xf numFmtId="177" fontId="0" fillId="25" borderId="0" xfId="45" applyNumberFormat="1" applyFont="1" applyFill="1" applyBorder="1" applyAlignment="1" applyProtection="1">
      <alignment/>
      <protection/>
    </xf>
    <xf numFmtId="0" fontId="42" fillId="25" borderId="16" xfId="61" applyNumberFormat="1" applyFont="1" applyFill="1" applyBorder="1" applyAlignment="1" applyProtection="1">
      <alignment horizontal="left" vertical="top"/>
      <protection/>
    </xf>
    <xf numFmtId="0" fontId="42" fillId="25" borderId="16" xfId="61" applyNumberFormat="1" applyFont="1" applyFill="1" applyBorder="1" applyAlignment="1" applyProtection="1">
      <alignment horizontal="right" vertical="top"/>
      <protection/>
    </xf>
    <xf numFmtId="177" fontId="42" fillId="25" borderId="16" xfId="45" applyNumberFormat="1" applyFont="1" applyFill="1" applyBorder="1" applyAlignment="1" applyProtection="1">
      <alignment horizontal="right" vertical="top"/>
      <protection/>
    </xf>
    <xf numFmtId="177" fontId="42" fillId="25" borderId="16" xfId="45" applyNumberFormat="1" applyFont="1" applyFill="1" applyBorder="1" applyAlignment="1" applyProtection="1">
      <alignment horizontal="left" vertical="top"/>
      <protection/>
    </xf>
    <xf numFmtId="0" fontId="42" fillId="25" borderId="0" xfId="0" applyNumberFormat="1" applyFont="1" applyFill="1" applyBorder="1" applyAlignment="1" applyProtection="1">
      <alignment horizontal="right" vertical="top"/>
      <protection/>
    </xf>
    <xf numFmtId="173" fontId="42" fillId="25" borderId="0" xfId="60" applyNumberFormat="1" applyFont="1" applyFill="1" applyBorder="1" applyAlignment="1" applyProtection="1">
      <alignment vertical="top"/>
      <protection/>
    </xf>
    <xf numFmtId="173" fontId="42" fillId="25" borderId="0" xfId="60" applyNumberFormat="1" applyFont="1" applyFill="1" applyBorder="1" applyAlignment="1" applyProtection="1">
      <alignment horizontal="right" vertical="top"/>
      <protection/>
    </xf>
    <xf numFmtId="173" fontId="0" fillId="25" borderId="0" xfId="0" applyNumberFormat="1" applyFont="1" applyFill="1" applyAlignment="1">
      <alignment horizontal="right"/>
    </xf>
    <xf numFmtId="0" fontId="42" fillId="25" borderId="21" xfId="0" applyNumberFormat="1" applyFont="1" applyFill="1" applyBorder="1" applyAlignment="1" applyProtection="1">
      <alignment horizontal="center" vertical="center"/>
      <protection/>
    </xf>
    <xf numFmtId="0" fontId="42" fillId="25" borderId="0" xfId="0" applyNumberFormat="1" applyFont="1" applyFill="1" applyBorder="1" applyAlignment="1" applyProtection="1">
      <alignment horizontal="center" vertical="top"/>
      <protection/>
    </xf>
    <xf numFmtId="1" fontId="42" fillId="25" borderId="15" xfId="0" applyNumberFormat="1" applyFont="1" applyFill="1" applyBorder="1" applyAlignment="1" applyProtection="1">
      <alignment horizontal="right" vertical="center"/>
      <protection/>
    </xf>
    <xf numFmtId="1" fontId="42" fillId="25" borderId="15" xfId="0" applyNumberFormat="1" applyFont="1" applyFill="1" applyBorder="1" applyAlignment="1" applyProtection="1">
      <alignment horizontal="right" vertical="center" wrapText="1"/>
      <protection/>
    </xf>
    <xf numFmtId="1" fontId="42" fillId="25" borderId="15" xfId="60" applyNumberFormat="1" applyFont="1" applyFill="1" applyBorder="1" applyAlignment="1" applyProtection="1">
      <alignment horizontal="right" vertical="center"/>
      <protection/>
    </xf>
    <xf numFmtId="1" fontId="42" fillId="25" borderId="15" xfId="60" applyNumberFormat="1" applyFont="1" applyFill="1" applyBorder="1" applyAlignment="1" applyProtection="1">
      <alignment horizontal="center" vertical="center"/>
      <protection/>
    </xf>
    <xf numFmtId="1" fontId="42" fillId="25" borderId="0" xfId="60" applyNumberFormat="1" applyFont="1" applyFill="1" applyBorder="1" applyAlignment="1" applyProtection="1">
      <alignment horizontal="right" vertical="center"/>
      <protection/>
    </xf>
    <xf numFmtId="0" fontId="43" fillId="25" borderId="0" xfId="0" applyFont="1" applyFill="1" applyBorder="1" applyAlignment="1">
      <alignment horizontal="left"/>
    </xf>
    <xf numFmtId="1" fontId="42" fillId="25" borderId="0" xfId="0" applyNumberFormat="1" applyFont="1" applyFill="1" applyBorder="1" applyAlignment="1" applyProtection="1">
      <alignment horizontal="right" vertical="top"/>
      <protection/>
    </xf>
    <xf numFmtId="1" fontId="42" fillId="25" borderId="0" xfId="60" applyNumberFormat="1" applyFont="1" applyFill="1" applyBorder="1" applyAlignment="1" applyProtection="1">
      <alignment horizontal="center" vertical="top"/>
      <protection/>
    </xf>
    <xf numFmtId="1" fontId="42" fillId="25" borderId="0" xfId="60" applyNumberFormat="1" applyFont="1" applyFill="1" applyBorder="1" applyAlignment="1" applyProtection="1">
      <alignment horizontal="right" vertical="top"/>
      <protection/>
    </xf>
    <xf numFmtId="0" fontId="43" fillId="25" borderId="0" xfId="60" applyNumberFormat="1" applyFont="1" applyFill="1" applyBorder="1" applyAlignment="1" applyProtection="1">
      <alignment horizontal="left" vertical="top"/>
      <protection/>
    </xf>
    <xf numFmtId="0" fontId="43" fillId="25" borderId="0" xfId="0" applyNumberFormat="1" applyFont="1" applyFill="1" applyBorder="1" applyAlignment="1" applyProtection="1">
      <alignment horizontal="right" vertical="top"/>
      <protection/>
    </xf>
    <xf numFmtId="0" fontId="42" fillId="25" borderId="0" xfId="60" applyNumberFormat="1" applyFont="1" applyFill="1" applyBorder="1" applyAlignment="1" applyProtection="1">
      <alignment horizontal="left" vertical="top" indent="1"/>
      <protection/>
    </xf>
    <xf numFmtId="173" fontId="43" fillId="25" borderId="0" xfId="60" applyNumberFormat="1" applyFont="1" applyFill="1" applyBorder="1" applyAlignment="1" applyProtection="1">
      <alignment horizontal="right" vertical="top"/>
      <protection/>
    </xf>
    <xf numFmtId="173" fontId="43" fillId="25" borderId="0" xfId="0" applyNumberFormat="1" applyFont="1" applyFill="1" applyBorder="1" applyAlignment="1" applyProtection="1">
      <alignment horizontal="right" vertical="top"/>
      <protection/>
    </xf>
    <xf numFmtId="177" fontId="43" fillId="25" borderId="0" xfId="45" applyNumberFormat="1" applyFont="1" applyFill="1" applyBorder="1" applyAlignment="1" applyProtection="1">
      <alignment horizontal="right" vertical="top"/>
      <protection/>
    </xf>
    <xf numFmtId="176" fontId="43" fillId="25" borderId="0" xfId="45" applyNumberFormat="1" applyFont="1" applyFill="1" applyBorder="1" applyAlignment="1" applyProtection="1">
      <alignment horizontal="right" vertical="center" wrapText="1"/>
      <protection/>
    </xf>
    <xf numFmtId="0" fontId="43" fillId="25" borderId="16" xfId="60" applyNumberFormat="1" applyFont="1" applyFill="1" applyBorder="1" applyAlignment="1" applyProtection="1">
      <alignment horizontal="left" vertical="top"/>
      <protection/>
    </xf>
    <xf numFmtId="177" fontId="43" fillId="25" borderId="16" xfId="45" applyNumberFormat="1" applyFont="1" applyFill="1" applyBorder="1" applyAlignment="1" applyProtection="1">
      <alignment horizontal="right" vertical="top"/>
      <protection/>
    </xf>
    <xf numFmtId="174" fontId="42" fillId="25" borderId="0" xfId="0" applyNumberFormat="1" applyFont="1" applyFill="1" applyBorder="1" applyAlignment="1" applyProtection="1">
      <alignment vertical="top"/>
      <protection/>
    </xf>
    <xf numFmtId="174" fontId="42" fillId="25" borderId="0" xfId="0" applyNumberFormat="1" applyFont="1" applyFill="1" applyBorder="1" applyAlignment="1" applyProtection="1">
      <alignment horizontal="right" vertical="top"/>
      <protection/>
    </xf>
    <xf numFmtId="0" fontId="42" fillId="25" borderId="0" xfId="52" applyFont="1" applyFill="1" applyBorder="1" applyAlignment="1">
      <alignment vertical="center" wrapText="1"/>
      <protection/>
    </xf>
    <xf numFmtId="0" fontId="42" fillId="25" borderId="0" xfId="52" applyFont="1" applyFill="1" applyBorder="1" applyAlignment="1">
      <alignment horizontal="left" vertical="center" wrapText="1"/>
      <protection/>
    </xf>
    <xf numFmtId="0" fontId="43" fillId="25" borderId="0" xfId="52" applyFont="1" applyFill="1" applyAlignment="1">
      <alignment/>
      <protection/>
    </xf>
    <xf numFmtId="174" fontId="43" fillId="25" borderId="0" xfId="52" applyNumberFormat="1" applyFont="1" applyFill="1" applyAlignment="1">
      <alignment horizontal="right" wrapText="1"/>
      <protection/>
    </xf>
    <xf numFmtId="0" fontId="42" fillId="25" borderId="0" xfId="52" applyFont="1" applyFill="1" applyAlignment="1">
      <alignment horizontal="left" vertical="center"/>
      <protection/>
    </xf>
    <xf numFmtId="174" fontId="42" fillId="25" borderId="0" xfId="52" applyNumberFormat="1" applyFont="1" applyFill="1" applyAlignment="1">
      <alignment horizontal="right" vertical="center" wrapText="1"/>
      <protection/>
    </xf>
    <xf numFmtId="0" fontId="42" fillId="25" borderId="0" xfId="52" applyFont="1" applyFill="1" applyAlignment="1">
      <alignment vertical="center"/>
      <protection/>
    </xf>
    <xf numFmtId="0" fontId="43" fillId="25" borderId="0" xfId="52" applyFont="1" applyFill="1" applyBorder="1" applyAlignment="1">
      <alignment vertical="top"/>
      <protection/>
    </xf>
    <xf numFmtId="174" fontId="43" fillId="25" borderId="0" xfId="0" applyNumberFormat="1" applyFont="1" applyFill="1" applyBorder="1" applyAlignment="1">
      <alignment horizontal="right" vertical="top"/>
    </xf>
    <xf numFmtId="0" fontId="43" fillId="25" borderId="16" xfId="52" applyFont="1" applyFill="1" applyBorder="1" applyAlignment="1">
      <alignment vertical="top"/>
      <protection/>
    </xf>
    <xf numFmtId="174" fontId="43" fillId="25" borderId="16" xfId="0" applyNumberFormat="1" applyFont="1" applyFill="1" applyBorder="1" applyAlignment="1">
      <alignment horizontal="right" vertical="top"/>
    </xf>
    <xf numFmtId="0" fontId="57" fillId="25" borderId="0" xfId="0" applyFont="1" applyFill="1" applyAlignment="1">
      <alignment vertical="center"/>
    </xf>
    <xf numFmtId="0" fontId="42" fillId="25" borderId="0" xfId="59" applyNumberFormat="1" applyFont="1" applyFill="1" applyBorder="1" applyAlignment="1" applyProtection="1">
      <alignment vertical="top"/>
      <protection/>
    </xf>
    <xf numFmtId="0" fontId="42" fillId="25" borderId="15" xfId="59" applyNumberFormat="1" applyFont="1" applyFill="1" applyBorder="1" applyAlignment="1" applyProtection="1">
      <alignment horizontal="right" vertical="center" wrapText="1"/>
      <protection/>
    </xf>
    <xf numFmtId="0" fontId="42" fillId="25" borderId="0" xfId="59" applyNumberFormat="1" applyFont="1" applyFill="1" applyBorder="1" applyAlignment="1" applyProtection="1">
      <alignment horizontal="left" vertical="center"/>
      <protection/>
    </xf>
    <xf numFmtId="3" fontId="42" fillId="25" borderId="0" xfId="59" applyNumberFormat="1" applyFont="1" applyFill="1" applyBorder="1" applyAlignment="1" applyProtection="1">
      <alignment horizontal="right" vertical="center"/>
      <protection/>
    </xf>
    <xf numFmtId="1" fontId="42" fillId="25" borderId="0" xfId="59" applyNumberFormat="1" applyFont="1" applyFill="1" applyBorder="1" applyAlignment="1" applyProtection="1">
      <alignment vertical="center"/>
      <protection/>
    </xf>
    <xf numFmtId="180" fontId="42" fillId="25" borderId="0" xfId="59" applyNumberFormat="1" applyFont="1" applyFill="1" applyBorder="1" applyAlignment="1" applyProtection="1">
      <alignment vertical="center"/>
      <protection/>
    </xf>
    <xf numFmtId="0" fontId="42" fillId="25" borderId="0" xfId="59" applyNumberFormat="1" applyFont="1" applyFill="1" applyBorder="1" applyAlignment="1" applyProtection="1">
      <alignment horizontal="left" vertical="top"/>
      <protection/>
    </xf>
    <xf numFmtId="1" fontId="42" fillId="25" borderId="0" xfId="59" applyNumberFormat="1" applyFont="1" applyFill="1" applyBorder="1" applyAlignment="1" applyProtection="1">
      <alignment vertical="top"/>
      <protection/>
    </xf>
    <xf numFmtId="180" fontId="42" fillId="25" borderId="0" xfId="59" applyNumberFormat="1" applyFont="1" applyFill="1" applyBorder="1" applyAlignment="1" applyProtection="1">
      <alignment vertical="top"/>
      <protection/>
    </xf>
    <xf numFmtId="0" fontId="42" fillId="25" borderId="16" xfId="59" applyNumberFormat="1" applyFont="1" applyFill="1" applyBorder="1" applyAlignment="1" applyProtection="1">
      <alignment horizontal="left" vertical="top"/>
      <protection/>
    </xf>
    <xf numFmtId="1" fontId="42" fillId="25" borderId="16" xfId="59" applyNumberFormat="1" applyFont="1" applyFill="1" applyBorder="1" applyAlignment="1" applyProtection="1">
      <alignment vertical="top"/>
      <protection/>
    </xf>
    <xf numFmtId="180" fontId="42" fillId="25" borderId="16" xfId="59" applyNumberFormat="1" applyFont="1" applyFill="1" applyBorder="1" applyAlignment="1" applyProtection="1">
      <alignment vertical="top"/>
      <protection/>
    </xf>
    <xf numFmtId="0" fontId="13" fillId="25" borderId="0" xfId="59" applyNumberFormat="1" applyFont="1" applyFill="1" applyBorder="1" applyAlignment="1" applyProtection="1">
      <alignment/>
      <protection/>
    </xf>
    <xf numFmtId="0" fontId="38" fillId="25" borderId="0" xfId="59" applyNumberFormat="1" applyFont="1" applyFill="1" applyBorder="1" applyAlignment="1" applyProtection="1">
      <alignment horizontal="left" vertical="top" wrapText="1"/>
      <protection/>
    </xf>
    <xf numFmtId="0" fontId="0" fillId="25" borderId="0" xfId="59" applyNumberFormat="1" applyFont="1" applyFill="1" applyBorder="1" applyAlignment="1" applyProtection="1">
      <alignment vertical="top"/>
      <protection/>
    </xf>
    <xf numFmtId="0" fontId="42" fillId="25" borderId="0" xfId="59" applyNumberFormat="1" applyFont="1" applyFill="1" applyBorder="1" applyAlignment="1" applyProtection="1">
      <alignment horizontal="right" vertical="center" wrapText="1"/>
      <protection/>
    </xf>
    <xf numFmtId="3" fontId="42" fillId="25" borderId="0" xfId="59" applyNumberFormat="1" applyFont="1" applyFill="1" applyBorder="1" applyAlignment="1" applyProtection="1">
      <alignment horizontal="left"/>
      <protection/>
    </xf>
    <xf numFmtId="3" fontId="42" fillId="25" borderId="0" xfId="59" applyNumberFormat="1" applyFont="1" applyFill="1" applyBorder="1" applyAlignment="1" applyProtection="1">
      <alignment horizontal="center"/>
      <protection/>
    </xf>
    <xf numFmtId="180" fontId="42" fillId="0" borderId="0" xfId="0" applyNumberFormat="1" applyFont="1" applyAlignment="1">
      <alignment/>
    </xf>
    <xf numFmtId="180" fontId="42" fillId="25" borderId="0" xfId="0" applyNumberFormat="1" applyFont="1" applyFill="1" applyBorder="1" applyAlignment="1">
      <alignment/>
    </xf>
    <xf numFmtId="3" fontId="43" fillId="25" borderId="16" xfId="59" applyNumberFormat="1" applyFont="1" applyFill="1" applyBorder="1" applyAlignment="1" applyProtection="1">
      <alignment vertical="center" wrapText="1"/>
      <protection/>
    </xf>
    <xf numFmtId="0" fontId="42" fillId="25" borderId="21" xfId="59" applyNumberFormat="1" applyFont="1" applyFill="1" applyBorder="1" applyAlignment="1" applyProtection="1">
      <alignment horizontal="right" vertical="center" wrapText="1"/>
      <protection/>
    </xf>
    <xf numFmtId="0" fontId="42" fillId="25" borderId="0" xfId="0" applyFont="1" applyFill="1" applyAlignment="1">
      <alignment horizontal="left"/>
    </xf>
    <xf numFmtId="4" fontId="42" fillId="25" borderId="0" xfId="0" applyNumberFormat="1" applyFont="1" applyFill="1" applyAlignment="1">
      <alignment/>
    </xf>
    <xf numFmtId="0" fontId="42" fillId="25" borderId="0" xfId="0" applyFont="1" applyFill="1" applyAlignment="1">
      <alignment horizontal="left" vertical="center"/>
    </xf>
    <xf numFmtId="4" fontId="42" fillId="25" borderId="0" xfId="0" applyNumberFormat="1" applyFont="1" applyFill="1" applyAlignment="1">
      <alignment vertical="center"/>
    </xf>
    <xf numFmtId="0" fontId="43" fillId="25" borderId="0" xfId="0" applyFont="1" applyFill="1" applyAlignment="1">
      <alignment horizontal="left" vertical="center"/>
    </xf>
    <xf numFmtId="4" fontId="43" fillId="25" borderId="0" xfId="0" applyNumberFormat="1" applyFont="1" applyFill="1" applyAlignment="1">
      <alignment vertical="center"/>
    </xf>
    <xf numFmtId="4" fontId="43" fillId="25" borderId="16" xfId="0" applyNumberFormat="1" applyFont="1" applyFill="1" applyBorder="1" applyAlignment="1">
      <alignment vertical="center"/>
    </xf>
    <xf numFmtId="49" fontId="0" fillId="25" borderId="0" xfId="59" applyNumberFormat="1" applyFont="1" applyFill="1" applyBorder="1" applyAlignment="1" applyProtection="1">
      <alignment vertical="top"/>
      <protection/>
    </xf>
    <xf numFmtId="0" fontId="42" fillId="25" borderId="0" xfId="59" applyNumberFormat="1" applyFont="1" applyFill="1" applyBorder="1" applyAlignment="1" applyProtection="1">
      <alignment wrapText="1"/>
      <protection/>
    </xf>
    <xf numFmtId="0" fontId="42" fillId="25" borderId="0" xfId="59" applyNumberFormat="1" applyFont="1" applyFill="1" applyBorder="1" applyAlignment="1" applyProtection="1">
      <alignment horizontal="left"/>
      <protection/>
    </xf>
    <xf numFmtId="3" fontId="42" fillId="25" borderId="0" xfId="59" applyNumberFormat="1" applyFont="1" applyFill="1" applyBorder="1" applyAlignment="1" applyProtection="1">
      <alignment horizontal="right"/>
      <protection/>
    </xf>
    <xf numFmtId="3" fontId="43" fillId="25" borderId="0" xfId="59" applyNumberFormat="1" applyFont="1" applyFill="1" applyBorder="1" applyAlignment="1" applyProtection="1">
      <alignment horizontal="right"/>
      <protection/>
    </xf>
    <xf numFmtId="0" fontId="43" fillId="25" borderId="16" xfId="0" applyFont="1" applyFill="1" applyBorder="1" applyAlignment="1">
      <alignment vertical="center" wrapText="1"/>
    </xf>
    <xf numFmtId="3" fontId="43" fillId="25" borderId="16" xfId="59" applyNumberFormat="1" applyFont="1" applyFill="1" applyBorder="1" applyAlignment="1" applyProtection="1">
      <alignment horizontal="right" vertical="center"/>
      <protection/>
    </xf>
    <xf numFmtId="176" fontId="43" fillId="25" borderId="16" xfId="45" applyNumberFormat="1" applyFont="1" applyFill="1" applyBorder="1" applyAlignment="1" applyProtection="1">
      <alignment horizontal="right" vertical="top" wrapText="1"/>
      <protection/>
    </xf>
    <xf numFmtId="174" fontId="42" fillId="25" borderId="0" xfId="59" applyNumberFormat="1" applyFont="1" applyFill="1" applyBorder="1" applyAlignment="1" applyProtection="1">
      <alignment horizontal="right"/>
      <protection/>
    </xf>
    <xf numFmtId="0" fontId="42" fillId="25" borderId="0" xfId="59" applyNumberFormat="1" applyFont="1" applyFill="1" applyBorder="1" applyAlignment="1" applyProtection="1">
      <alignment/>
      <protection/>
    </xf>
    <xf numFmtId="0" fontId="42" fillId="25" borderId="20" xfId="59" applyNumberFormat="1" applyFont="1" applyFill="1" applyBorder="1" applyAlignment="1" applyProtection="1">
      <alignment horizontal="center" vertical="center" wrapText="1"/>
      <protection/>
    </xf>
    <xf numFmtId="3" fontId="42" fillId="25" borderId="0" xfId="59" applyNumberFormat="1" applyFont="1" applyFill="1" applyBorder="1" applyAlignment="1" applyProtection="1">
      <alignment horizontal="right" vertical="center" wrapText="1"/>
      <protection/>
    </xf>
    <xf numFmtId="0" fontId="67" fillId="25" borderId="0" xfId="59" applyNumberFormat="1" applyFont="1" applyFill="1" applyBorder="1" applyAlignment="1" applyProtection="1">
      <alignment vertical="top"/>
      <protection/>
    </xf>
    <xf numFmtId="3" fontId="42" fillId="25" borderId="0" xfId="59" applyNumberFormat="1" applyFont="1" applyFill="1" applyBorder="1" applyAlignment="1" applyProtection="1">
      <alignment horizontal="right" vertical="top"/>
      <protection/>
    </xf>
    <xf numFmtId="0" fontId="47" fillId="25" borderId="21" xfId="0" applyFont="1" applyFill="1" applyBorder="1" applyAlignment="1">
      <alignment wrapText="1"/>
    </xf>
    <xf numFmtId="0" fontId="42" fillId="25" borderId="15" xfId="52" applyFont="1" applyFill="1" applyBorder="1" applyAlignment="1">
      <alignment horizontal="right" vertical="center" wrapText="1"/>
      <protection/>
    </xf>
    <xf numFmtId="0" fontId="47" fillId="25" borderId="15" xfId="52" applyFont="1" applyFill="1" applyBorder="1" applyAlignment="1">
      <alignment horizontal="right" vertical="center" wrapText="1"/>
      <protection/>
    </xf>
    <xf numFmtId="0" fontId="47" fillId="25" borderId="15" xfId="52" applyFont="1" applyFill="1" applyBorder="1" applyAlignment="1">
      <alignment horizontal="right" vertical="top" wrapText="1"/>
      <protection/>
    </xf>
    <xf numFmtId="181" fontId="42" fillId="25" borderId="0" xfId="58" applyNumberFormat="1" applyFont="1" applyFill="1" applyBorder="1" applyAlignment="1">
      <alignment horizontal="left" vertical="center" wrapText="1"/>
      <protection/>
    </xf>
    <xf numFmtId="0" fontId="42" fillId="25" borderId="0" xfId="58" applyNumberFormat="1" applyFont="1" applyFill="1" applyBorder="1" applyAlignment="1">
      <alignment horizontal="left" vertical="center" wrapText="1"/>
      <protection/>
    </xf>
    <xf numFmtId="0" fontId="42" fillId="25" borderId="0" xfId="52" applyFont="1" applyFill="1" applyBorder="1" applyAlignment="1">
      <alignment horizontal="right" vertical="center" wrapText="1"/>
      <protection/>
    </xf>
    <xf numFmtId="0" fontId="47" fillId="25" borderId="0" xfId="52" applyFont="1" applyFill="1" applyBorder="1" applyAlignment="1">
      <alignment horizontal="right" vertical="center" wrapText="1"/>
      <protection/>
    </xf>
    <xf numFmtId="0" fontId="47" fillId="25" borderId="0" xfId="52" applyFont="1" applyFill="1" applyBorder="1" applyAlignment="1">
      <alignment horizontal="center" vertical="center" wrapText="1"/>
      <protection/>
    </xf>
    <xf numFmtId="0" fontId="47" fillId="25" borderId="0" xfId="52" applyFont="1" applyFill="1" applyBorder="1" applyAlignment="1">
      <alignment horizontal="right" vertical="top" wrapText="1"/>
      <protection/>
    </xf>
    <xf numFmtId="174" fontId="42" fillId="25" borderId="0" xfId="52" applyNumberFormat="1" applyFont="1" applyFill="1" applyBorder="1" applyAlignment="1">
      <alignment horizontal="right" vertical="center" wrapText="1"/>
      <protection/>
    </xf>
    <xf numFmtId="174" fontId="47" fillId="25" borderId="0" xfId="52" applyNumberFormat="1" applyFont="1" applyFill="1" applyBorder="1" applyAlignment="1">
      <alignment horizontal="right" vertical="top" wrapText="1"/>
      <protection/>
    </xf>
    <xf numFmtId="181" fontId="43" fillId="25" borderId="0" xfId="58" applyNumberFormat="1" applyFont="1" applyFill="1" applyBorder="1" applyAlignment="1">
      <alignment horizontal="left" wrapText="1"/>
      <protection/>
    </xf>
    <xf numFmtId="174" fontId="51" fillId="25" borderId="0" xfId="0" applyNumberFormat="1" applyFont="1" applyFill="1" applyAlignment="1">
      <alignment wrapText="1"/>
    </xf>
    <xf numFmtId="174" fontId="47" fillId="25" borderId="0" xfId="0" applyNumberFormat="1" applyFont="1" applyFill="1" applyAlignment="1">
      <alignment vertical="center" wrapText="1"/>
    </xf>
    <xf numFmtId="0" fontId="42" fillId="25" borderId="0" xfId="52" applyFont="1" applyFill="1" applyBorder="1" applyAlignment="1">
      <alignment vertical="center"/>
      <protection/>
    </xf>
    <xf numFmtId="174" fontId="51" fillId="25" borderId="16" xfId="0" applyNumberFormat="1" applyFont="1" applyFill="1" applyBorder="1" applyAlignment="1">
      <alignment vertical="top" wrapText="1"/>
    </xf>
    <xf numFmtId="0" fontId="13" fillId="25" borderId="0" xfId="52" applyFont="1" applyFill="1" applyBorder="1" applyAlignment="1">
      <alignment vertical="center"/>
      <protection/>
    </xf>
    <xf numFmtId="0" fontId="68" fillId="25" borderId="0" xfId="0" applyFont="1" applyFill="1" applyBorder="1" applyAlignment="1">
      <alignment horizontal="center" vertical="top"/>
    </xf>
    <xf numFmtId="0" fontId="0" fillId="25" borderId="0" xfId="0" applyFill="1" applyBorder="1" applyAlignment="1">
      <alignment wrapText="1"/>
    </xf>
    <xf numFmtId="0" fontId="0" fillId="25" borderId="0" xfId="0" applyFill="1" applyBorder="1" applyAlignment="1">
      <alignment vertical="center" wrapText="1"/>
    </xf>
    <xf numFmtId="0" fontId="42" fillId="25" borderId="0" xfId="0" applyFont="1" applyFill="1" applyBorder="1" applyAlignment="1">
      <alignment horizontal="left" vertical="top" wrapText="1"/>
    </xf>
    <xf numFmtId="165" fontId="42" fillId="25" borderId="0" xfId="59" applyNumberFormat="1" applyFont="1" applyFill="1" applyBorder="1" applyAlignment="1" applyProtection="1">
      <alignment horizontal="right" vertical="top"/>
      <protection/>
    </xf>
    <xf numFmtId="0" fontId="69" fillId="25" borderId="0" xfId="0" applyFont="1" applyFill="1" applyBorder="1" applyAlignment="1">
      <alignment wrapText="1"/>
    </xf>
    <xf numFmtId="0" fontId="70" fillId="25" borderId="0" xfId="0" applyFont="1" applyFill="1" applyBorder="1" applyAlignment="1">
      <alignment horizontal="center"/>
    </xf>
    <xf numFmtId="0" fontId="43" fillId="25" borderId="0" xfId="0" applyFont="1" applyFill="1" applyBorder="1" applyAlignment="1">
      <alignment vertical="top" wrapText="1"/>
    </xf>
    <xf numFmtId="165" fontId="43" fillId="25" borderId="0" xfId="59" applyNumberFormat="1" applyFont="1" applyFill="1" applyBorder="1" applyAlignment="1" applyProtection="1">
      <alignment horizontal="right" vertical="top"/>
      <protection/>
    </xf>
    <xf numFmtId="0" fontId="42" fillId="25" borderId="0" xfId="0" applyFont="1" applyFill="1" applyBorder="1" applyAlignment="1">
      <alignment vertical="top" wrapText="1"/>
    </xf>
    <xf numFmtId="0" fontId="42" fillId="25" borderId="0" xfId="0" applyNumberFormat="1" applyFont="1" applyFill="1" applyBorder="1" applyAlignment="1">
      <alignment horizontal="right" vertical="center"/>
    </xf>
    <xf numFmtId="0" fontId="42" fillId="25" borderId="0" xfId="0" applyNumberFormat="1" applyFont="1" applyFill="1" applyBorder="1" applyAlignment="1">
      <alignment horizontal="right"/>
    </xf>
    <xf numFmtId="165" fontId="43" fillId="25" borderId="16" xfId="59" applyNumberFormat="1" applyFont="1" applyFill="1" applyBorder="1" applyAlignment="1" applyProtection="1">
      <alignment horizontal="right" vertical="top"/>
      <protection/>
    </xf>
    <xf numFmtId="0" fontId="42" fillId="25" borderId="15" xfId="0" applyFont="1" applyFill="1" applyBorder="1" applyAlignment="1">
      <alignment horizontal="center" vertical="center"/>
    </xf>
    <xf numFmtId="0" fontId="42" fillId="25" borderId="15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42" fillId="25" borderId="0" xfId="0" applyFont="1" applyFill="1" applyBorder="1" applyAlignment="1">
      <alignment vertical="center" wrapText="1"/>
    </xf>
    <xf numFmtId="0" fontId="0" fillId="25" borderId="0" xfId="0" applyFill="1" applyAlignment="1">
      <alignment wrapText="1"/>
    </xf>
    <xf numFmtId="0" fontId="42" fillId="25" borderId="20" xfId="0" applyFont="1" applyFill="1" applyBorder="1" applyAlignment="1">
      <alignment vertical="center" wrapText="1"/>
    </xf>
    <xf numFmtId="0" fontId="42" fillId="25" borderId="0" xfId="0" applyFont="1" applyFill="1" applyAlignment="1">
      <alignment/>
    </xf>
    <xf numFmtId="174" fontId="42" fillId="25" borderId="0" xfId="0" applyNumberFormat="1" applyFont="1" applyFill="1" applyAlignment="1">
      <alignment/>
    </xf>
    <xf numFmtId="1" fontId="42" fillId="25" borderId="0" xfId="0" applyNumberFormat="1" applyFont="1" applyFill="1" applyAlignment="1">
      <alignment/>
    </xf>
    <xf numFmtId="2" fontId="42" fillId="25" borderId="0" xfId="0" applyNumberFormat="1" applyFont="1" applyFill="1" applyAlignment="1">
      <alignment/>
    </xf>
    <xf numFmtId="0" fontId="43" fillId="25" borderId="0" xfId="0" applyFont="1" applyFill="1" applyAlignment="1">
      <alignment/>
    </xf>
    <xf numFmtId="1" fontId="43" fillId="25" borderId="0" xfId="0" applyNumberFormat="1" applyFont="1" applyFill="1" applyAlignment="1">
      <alignment/>
    </xf>
    <xf numFmtId="174" fontId="42" fillId="25" borderId="15" xfId="0" applyNumberFormat="1" applyFont="1" applyFill="1" applyBorder="1" applyAlignment="1">
      <alignment/>
    </xf>
    <xf numFmtId="179" fontId="42" fillId="25" borderId="15" xfId="45" applyNumberFormat="1" applyFont="1" applyFill="1" applyBorder="1" applyAlignment="1" applyProtection="1">
      <alignment horizontal="right" vertical="center" wrapText="1"/>
      <protection/>
    </xf>
    <xf numFmtId="1" fontId="42" fillId="25" borderId="15" xfId="0" applyNumberFormat="1" applyFont="1" applyFill="1" applyBorder="1" applyAlignment="1">
      <alignment/>
    </xf>
    <xf numFmtId="0" fontId="42" fillId="25" borderId="18" xfId="0" applyFont="1" applyFill="1" applyBorder="1" applyAlignment="1">
      <alignment/>
    </xf>
    <xf numFmtId="174" fontId="42" fillId="25" borderId="18" xfId="0" applyNumberFormat="1" applyFont="1" applyFill="1" applyBorder="1" applyAlignment="1">
      <alignment/>
    </xf>
    <xf numFmtId="1" fontId="42" fillId="25" borderId="18" xfId="0" applyNumberFormat="1" applyFont="1" applyFill="1" applyBorder="1" applyAlignment="1">
      <alignment/>
    </xf>
    <xf numFmtId="174" fontId="42" fillId="25" borderId="0" xfId="0" applyNumberFormat="1" applyFont="1" applyFill="1" applyBorder="1" applyAlignment="1">
      <alignment/>
    </xf>
    <xf numFmtId="0" fontId="42" fillId="25" borderId="0" xfId="0" applyFont="1" applyFill="1" applyAlignment="1">
      <alignment horizontal="right"/>
    </xf>
    <xf numFmtId="174" fontId="42" fillId="25" borderId="0" xfId="0" applyNumberFormat="1" applyFont="1" applyFill="1" applyAlignment="1">
      <alignment horizontal="right"/>
    </xf>
    <xf numFmtId="174" fontId="43" fillId="25" borderId="0" xfId="0" applyNumberFormat="1" applyFont="1" applyFill="1" applyBorder="1" applyAlignment="1">
      <alignment/>
    </xf>
    <xf numFmtId="0" fontId="43" fillId="25" borderId="16" xfId="0" applyFont="1" applyFill="1" applyBorder="1" applyAlignment="1">
      <alignment vertical="top"/>
    </xf>
    <xf numFmtId="174" fontId="43" fillId="25" borderId="16" xfId="0" applyNumberFormat="1" applyFont="1" applyFill="1" applyBorder="1" applyAlignment="1">
      <alignment vertical="top"/>
    </xf>
    <xf numFmtId="1" fontId="43" fillId="25" borderId="16" xfId="0" applyNumberFormat="1" applyFont="1" applyFill="1" applyBorder="1" applyAlignment="1">
      <alignment vertical="top"/>
    </xf>
    <xf numFmtId="2" fontId="42" fillId="25" borderId="0" xfId="0" applyNumberFormat="1" applyFont="1" applyFill="1" applyBorder="1" applyAlignment="1">
      <alignment/>
    </xf>
    <xf numFmtId="1" fontId="42" fillId="25" borderId="0" xfId="0" applyNumberFormat="1" applyFont="1" applyFill="1" applyBorder="1" applyAlignment="1" applyProtection="1">
      <alignment horizontal="center" vertical="center"/>
      <protection/>
    </xf>
    <xf numFmtId="0" fontId="42" fillId="25" borderId="20" xfId="0" applyFont="1" applyFill="1" applyBorder="1" applyAlignment="1">
      <alignment horizontal="right"/>
    </xf>
    <xf numFmtId="3" fontId="43" fillId="25" borderId="0" xfId="0" applyNumberFormat="1" applyFont="1" applyFill="1" applyAlignment="1">
      <alignment horizontal="right"/>
    </xf>
    <xf numFmtId="174" fontId="43" fillId="25" borderId="0" xfId="0" applyNumberFormat="1" applyFont="1" applyFill="1" applyAlignment="1">
      <alignment horizontal="right"/>
    </xf>
    <xf numFmtId="0" fontId="43" fillId="25" borderId="16" xfId="0" applyFont="1" applyFill="1" applyBorder="1" applyAlignment="1">
      <alignment vertical="top"/>
    </xf>
    <xf numFmtId="176" fontId="43" fillId="25" borderId="16" xfId="45" applyNumberFormat="1" applyFont="1" applyFill="1" applyBorder="1" applyAlignment="1" applyProtection="1">
      <alignment vertical="top"/>
      <protection/>
    </xf>
    <xf numFmtId="3" fontId="43" fillId="25" borderId="16" xfId="0" applyNumberFormat="1" applyFont="1" applyFill="1" applyBorder="1" applyAlignment="1">
      <alignment horizontal="right"/>
    </xf>
    <xf numFmtId="174" fontId="43" fillId="25" borderId="16" xfId="0" applyNumberFormat="1" applyFont="1" applyFill="1" applyBorder="1" applyAlignment="1">
      <alignment horizontal="right"/>
    </xf>
    <xf numFmtId="174" fontId="42" fillId="25" borderId="0" xfId="0" applyNumberFormat="1" applyFont="1" applyFill="1" applyBorder="1" applyAlignment="1">
      <alignment horizontal="right" vertical="center" wrapText="1"/>
    </xf>
    <xf numFmtId="0" fontId="42" fillId="25" borderId="23" xfId="0" applyFont="1" applyFill="1" applyBorder="1" applyAlignment="1">
      <alignment horizontal="right" vertical="top" wrapText="1"/>
    </xf>
    <xf numFmtId="0" fontId="42" fillId="25" borderId="23" xfId="0" applyFont="1" applyFill="1" applyBorder="1" applyAlignment="1">
      <alignment horizontal="right" vertical="center" wrapText="1"/>
    </xf>
    <xf numFmtId="0" fontId="42" fillId="25" borderId="0" xfId="57" applyFont="1" applyFill="1" applyBorder="1" applyAlignment="1">
      <alignment horizontal="center" vertical="center"/>
      <protection/>
    </xf>
    <xf numFmtId="0" fontId="42" fillId="25" borderId="0" xfId="57" applyFont="1" applyFill="1" applyBorder="1" applyAlignment="1">
      <alignment horizontal="center" vertical="center" wrapText="1"/>
      <protection/>
    </xf>
    <xf numFmtId="0" fontId="13" fillId="25" borderId="0" xfId="57" applyFont="1" applyFill="1" applyBorder="1" applyAlignment="1">
      <alignment horizontal="left" wrapText="1"/>
      <protection/>
    </xf>
    <xf numFmtId="49" fontId="38" fillId="25" borderId="16" xfId="57" applyNumberFormat="1" applyFont="1" applyFill="1" applyBorder="1" applyAlignment="1">
      <alignment horizontal="justify" vertical="center" wrapText="1"/>
      <protection/>
    </xf>
    <xf numFmtId="0" fontId="42" fillId="25" borderId="14" xfId="57" applyFont="1" applyFill="1" applyBorder="1" applyAlignment="1">
      <alignment horizontal="left" vertical="center" wrapText="1"/>
      <protection/>
    </xf>
    <xf numFmtId="0" fontId="42" fillId="25" borderId="0" xfId="0" applyFont="1" applyFill="1" applyBorder="1" applyAlignment="1">
      <alignment/>
    </xf>
    <xf numFmtId="0" fontId="42" fillId="25" borderId="0" xfId="0" applyNumberFormat="1" applyFont="1" applyFill="1" applyBorder="1" applyAlignment="1">
      <alignment vertical="top" wrapText="1"/>
    </xf>
    <xf numFmtId="0" fontId="42" fillId="25" borderId="0" xfId="0" applyNumberFormat="1" applyFont="1" applyFill="1" applyBorder="1" applyAlignment="1">
      <alignment horizontal="justify" wrapText="1"/>
    </xf>
    <xf numFmtId="0" fontId="42" fillId="25" borderId="0" xfId="0" applyFont="1" applyFill="1" applyBorder="1" applyAlignment="1">
      <alignment horizontal="center" vertical="center" wrapText="1"/>
    </xf>
    <xf numFmtId="0" fontId="42" fillId="25" borderId="0" xfId="63" applyFont="1" applyFill="1" applyBorder="1" applyAlignment="1">
      <alignment wrapText="1"/>
      <protection/>
    </xf>
    <xf numFmtId="0" fontId="42" fillId="0" borderId="0" xfId="0" applyFont="1" applyFill="1" applyBorder="1" applyAlignment="1">
      <alignment horizontal="left" wrapText="1"/>
    </xf>
    <xf numFmtId="0" fontId="38" fillId="25" borderId="0" xfId="57" applyFont="1" applyFill="1" applyBorder="1" applyAlignment="1">
      <alignment horizontal="left" vertical="center" wrapText="1"/>
      <protection/>
    </xf>
    <xf numFmtId="0" fontId="42" fillId="25" borderId="20" xfId="0" applyFont="1" applyFill="1" applyBorder="1" applyAlignment="1">
      <alignment horizontal="left" vertical="center" wrapText="1"/>
    </xf>
    <xf numFmtId="0" fontId="42" fillId="25" borderId="23" xfId="0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 vertical="center"/>
    </xf>
    <xf numFmtId="175" fontId="42" fillId="25" borderId="15" xfId="0" applyNumberFormat="1" applyFont="1" applyFill="1" applyBorder="1" applyAlignment="1">
      <alignment horizontal="left" vertical="center" wrapText="1"/>
    </xf>
    <xf numFmtId="1" fontId="42" fillId="25" borderId="15" xfId="0" applyNumberFormat="1" applyFont="1" applyFill="1" applyBorder="1" applyAlignment="1">
      <alignment horizontal="center" vertical="center"/>
    </xf>
    <xf numFmtId="0" fontId="42" fillId="25" borderId="15" xfId="0" applyFont="1" applyFill="1" applyBorder="1" applyAlignment="1">
      <alignment horizontal="center" vertical="center"/>
    </xf>
    <xf numFmtId="175" fontId="42" fillId="25" borderId="14" xfId="0" applyNumberFormat="1" applyFont="1" applyFill="1" applyBorder="1" applyAlignment="1">
      <alignment horizontal="center" vertical="center" wrapText="1"/>
    </xf>
    <xf numFmtId="0" fontId="53" fillId="25" borderId="0" xfId="0" applyFon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>
      <alignment horizontal="right" vertical="center" wrapText="1"/>
    </xf>
    <xf numFmtId="3" fontId="42" fillId="0" borderId="0" xfId="63" applyNumberFormat="1" applyFont="1" applyFill="1" applyBorder="1" applyAlignment="1">
      <alignment vertical="center" wrapText="1"/>
      <protection/>
    </xf>
    <xf numFmtId="2" fontId="42" fillId="0" borderId="0" xfId="0" applyNumberFormat="1" applyFont="1" applyFill="1" applyBorder="1" applyAlignment="1">
      <alignment horizontal="right" vertical="center" wrapText="1"/>
    </xf>
    <xf numFmtId="3" fontId="42" fillId="0" borderId="0" xfId="63" applyNumberFormat="1" applyFont="1" applyFill="1" applyBorder="1" applyAlignment="1">
      <alignment horizontal="right" vertical="center" wrapText="1"/>
      <protection/>
    </xf>
    <xf numFmtId="0" fontId="43" fillId="25" borderId="24" xfId="0" applyFont="1" applyFill="1" applyBorder="1" applyAlignment="1">
      <alignment horizontal="left" vertical="center" wrapText="1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5" xfId="0" applyFont="1" applyFill="1" applyBorder="1" applyAlignment="1">
      <alignment horizontal="right" vertical="center" wrapText="1"/>
    </xf>
    <xf numFmtId="0" fontId="42" fillId="25" borderId="20" xfId="0" applyFont="1" applyFill="1" applyBorder="1" applyAlignment="1">
      <alignment horizontal="right" vertical="center" wrapText="1"/>
    </xf>
    <xf numFmtId="3" fontId="43" fillId="0" borderId="24" xfId="63" applyNumberFormat="1" applyFont="1" applyFill="1" applyBorder="1" applyAlignment="1">
      <alignment horizontal="right" vertical="center" wrapText="1"/>
      <protection/>
    </xf>
    <xf numFmtId="3" fontId="43" fillId="0" borderId="24" xfId="63" applyNumberFormat="1" applyFont="1" applyFill="1" applyBorder="1" applyAlignment="1">
      <alignment vertical="center" wrapText="1"/>
      <protection/>
    </xf>
    <xf numFmtId="0" fontId="43" fillId="0" borderId="24" xfId="0" applyFont="1" applyFill="1" applyBorder="1" applyAlignment="1">
      <alignment horizontal="right" vertical="center" wrapText="1"/>
    </xf>
    <xf numFmtId="0" fontId="43" fillId="25" borderId="24" xfId="0" applyFont="1" applyFill="1" applyBorder="1" applyAlignment="1">
      <alignment horizontal="right" vertical="top" wrapText="1"/>
    </xf>
    <xf numFmtId="0" fontId="42" fillId="25" borderId="17" xfId="0" applyFont="1" applyFill="1" applyBorder="1" applyAlignment="1">
      <alignment horizontal="center" vertical="center"/>
    </xf>
    <xf numFmtId="3" fontId="42" fillId="25" borderId="0" xfId="0" applyNumberFormat="1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justify"/>
    </xf>
    <xf numFmtId="0" fontId="38" fillId="25" borderId="16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 wrapText="1"/>
    </xf>
    <xf numFmtId="0" fontId="42" fillId="25" borderId="17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wrapText="1"/>
    </xf>
    <xf numFmtId="49" fontId="38" fillId="25" borderId="0" xfId="0" applyNumberFormat="1" applyFont="1" applyFill="1" applyBorder="1" applyAlignment="1">
      <alignment vertical="center" wrapText="1"/>
    </xf>
    <xf numFmtId="0" fontId="38" fillId="25" borderId="16" xfId="0" applyFont="1" applyFill="1" applyBorder="1" applyAlignment="1">
      <alignment horizontal="left" vertical="center" wrapText="1"/>
    </xf>
    <xf numFmtId="0" fontId="42" fillId="25" borderId="20" xfId="0" applyFont="1" applyFill="1" applyBorder="1" applyAlignment="1">
      <alignment horizontal="center" vertical="center" wrapText="1"/>
    </xf>
    <xf numFmtId="174" fontId="42" fillId="25" borderId="0" xfId="0" applyNumberFormat="1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wrapText="1"/>
    </xf>
    <xf numFmtId="0" fontId="38" fillId="25" borderId="0" xfId="0" applyFont="1" applyFill="1" applyBorder="1" applyAlignment="1">
      <alignment vertical="center"/>
    </xf>
    <xf numFmtId="0" fontId="42" fillId="25" borderId="0" xfId="64" applyFont="1" applyFill="1" applyBorder="1" applyAlignment="1">
      <alignment wrapText="1"/>
      <protection/>
    </xf>
    <xf numFmtId="49" fontId="38" fillId="25" borderId="16" xfId="64" applyNumberFormat="1" applyFont="1" applyFill="1" applyBorder="1" applyAlignment="1">
      <alignment horizontal="left" vertical="center" wrapText="1"/>
      <protection/>
    </xf>
    <xf numFmtId="0" fontId="42" fillId="25" borderId="15" xfId="0" applyFont="1" applyFill="1" applyBorder="1" applyAlignment="1">
      <alignment vertical="center" wrapText="1"/>
    </xf>
    <xf numFmtId="175" fontId="42" fillId="25" borderId="15" xfId="0" applyNumberFormat="1" applyFont="1" applyFill="1" applyBorder="1" applyAlignment="1">
      <alignment horizontal="center" vertical="center" wrapText="1"/>
    </xf>
    <xf numFmtId="0" fontId="42" fillId="25" borderId="15" xfId="64" applyFont="1" applyFill="1" applyBorder="1" applyAlignment="1">
      <alignment horizontal="left" vertical="center" wrapText="1"/>
      <protection/>
    </xf>
    <xf numFmtId="0" fontId="42" fillId="25" borderId="14" xfId="64" applyFont="1" applyFill="1" applyBorder="1" applyAlignment="1">
      <alignment horizontal="center" vertical="center" wrapText="1"/>
      <protection/>
    </xf>
    <xf numFmtId="0" fontId="42" fillId="25" borderId="15" xfId="64" applyFont="1" applyFill="1" applyBorder="1" applyAlignment="1">
      <alignment horizontal="right" vertical="center" wrapText="1"/>
      <protection/>
    </xf>
    <xf numFmtId="0" fontId="42" fillId="25" borderId="0" xfId="64" applyFont="1" applyFill="1" applyBorder="1" applyAlignment="1">
      <alignment horizontal="center" vertical="center"/>
      <protection/>
    </xf>
    <xf numFmtId="0" fontId="13" fillId="25" borderId="0" xfId="64" applyFont="1" applyFill="1" applyBorder="1" applyAlignment="1">
      <alignment horizontal="justify" wrapText="1"/>
      <protection/>
    </xf>
    <xf numFmtId="0" fontId="42" fillId="25" borderId="20" xfId="64" applyFont="1" applyFill="1" applyBorder="1" applyAlignment="1">
      <alignment horizontal="right" vertical="center" wrapText="1"/>
      <protection/>
    </xf>
    <xf numFmtId="49" fontId="38" fillId="25" borderId="16" xfId="0" applyNumberFormat="1" applyFont="1" applyFill="1" applyBorder="1" applyAlignment="1">
      <alignment vertical="center" wrapText="1"/>
    </xf>
    <xf numFmtId="0" fontId="42" fillId="25" borderId="14" xfId="57" applyFont="1" applyFill="1" applyBorder="1" applyAlignment="1">
      <alignment horizontal="right" vertical="center" wrapText="1"/>
      <protection/>
    </xf>
    <xf numFmtId="0" fontId="42" fillId="25" borderId="14" xfId="57" applyFont="1" applyFill="1" applyBorder="1" applyAlignment="1">
      <alignment horizontal="center" vertical="center" wrapText="1"/>
      <protection/>
    </xf>
    <xf numFmtId="0" fontId="42" fillId="25" borderId="15" xfId="62" applyFont="1" applyFill="1" applyBorder="1" applyAlignment="1">
      <alignment vertical="center" wrapText="1"/>
      <protection/>
    </xf>
    <xf numFmtId="0" fontId="38" fillId="25" borderId="0" xfId="0" applyFont="1" applyFill="1" applyBorder="1" applyAlignment="1">
      <alignment horizontal="left" vertical="center" wrapText="1"/>
    </xf>
    <xf numFmtId="0" fontId="42" fillId="25" borderId="20" xfId="62" applyFont="1" applyFill="1" applyBorder="1" applyAlignment="1">
      <alignment vertical="center" wrapText="1"/>
      <protection/>
    </xf>
    <xf numFmtId="0" fontId="42" fillId="25" borderId="20" xfId="62" applyFont="1" applyFill="1" applyBorder="1" applyAlignment="1">
      <alignment horizontal="center" vertical="center"/>
      <protection/>
    </xf>
    <xf numFmtId="0" fontId="42" fillId="25" borderId="15" xfId="62" applyFont="1" applyFill="1" applyBorder="1" applyAlignment="1">
      <alignment horizontal="center" vertical="center"/>
      <protection/>
    </xf>
    <xf numFmtId="0" fontId="42" fillId="25" borderId="17" xfId="62" applyFont="1" applyFill="1" applyBorder="1" applyAlignment="1">
      <alignment horizontal="center" vertical="center"/>
      <protection/>
    </xf>
    <xf numFmtId="0" fontId="42" fillId="25" borderId="0" xfId="0" applyFont="1" applyFill="1" applyBorder="1" applyAlignment="1">
      <alignment/>
    </xf>
    <xf numFmtId="0" fontId="58" fillId="25" borderId="16" xfId="0" applyFont="1" applyFill="1" applyBorder="1" applyAlignment="1">
      <alignment vertical="center" wrapText="1"/>
    </xf>
    <xf numFmtId="0" fontId="47" fillId="25" borderId="15" xfId="0" applyFont="1" applyFill="1" applyBorder="1" applyAlignment="1">
      <alignment vertical="center" wrapText="1"/>
    </xf>
    <xf numFmtId="0" fontId="47" fillId="25" borderId="0" xfId="0" applyFont="1" applyFill="1" applyBorder="1" applyAlignment="1">
      <alignment horizontal="left" wrapText="1"/>
    </xf>
    <xf numFmtId="0" fontId="38" fillId="25" borderId="16" xfId="0" applyFont="1" applyFill="1" applyBorder="1" applyAlignment="1">
      <alignment vertical="center"/>
    </xf>
    <xf numFmtId="0" fontId="42" fillId="25" borderId="14" xfId="0" applyFont="1" applyFill="1" applyBorder="1" applyAlignment="1">
      <alignment wrapText="1"/>
    </xf>
    <xf numFmtId="0" fontId="42" fillId="25" borderId="0" xfId="0" applyFont="1" applyFill="1" applyBorder="1" applyAlignment="1">
      <alignment horizontal="left" vertical="center" wrapText="1"/>
    </xf>
    <xf numFmtId="49" fontId="38" fillId="25" borderId="16" xfId="0" applyNumberFormat="1" applyFont="1" applyFill="1" applyBorder="1" applyAlignment="1">
      <alignment horizontal="left" vertical="center" wrapText="1"/>
    </xf>
    <xf numFmtId="0" fontId="42" fillId="25" borderId="0" xfId="0" applyFont="1" applyFill="1" applyBorder="1" applyAlignment="1">
      <alignment horizontal="left" wrapText="1"/>
    </xf>
    <xf numFmtId="0" fontId="42" fillId="25" borderId="14" xfId="0" applyFont="1" applyFill="1" applyBorder="1" applyAlignment="1">
      <alignment vertical="center"/>
    </xf>
    <xf numFmtId="0" fontId="42" fillId="25" borderId="14" xfId="0" applyFont="1" applyFill="1" applyBorder="1" applyAlignment="1">
      <alignment horizontal="left" vertical="center" wrapText="1"/>
    </xf>
    <xf numFmtId="0" fontId="42" fillId="25" borderId="0" xfId="61" applyNumberFormat="1" applyFont="1" applyFill="1" applyBorder="1" applyAlignment="1" applyProtection="1">
      <alignment horizontal="left" wrapText="1"/>
      <protection/>
    </xf>
    <xf numFmtId="0" fontId="38" fillId="25" borderId="16" xfId="0" applyFont="1" applyFill="1" applyBorder="1" applyAlignment="1">
      <alignment horizontal="left" vertical="center"/>
    </xf>
    <xf numFmtId="0" fontId="42" fillId="25" borderId="15" xfId="61" applyNumberFormat="1" applyFont="1" applyFill="1" applyBorder="1" applyAlignment="1" applyProtection="1">
      <alignment vertical="center" wrapText="1"/>
      <protection/>
    </xf>
    <xf numFmtId="0" fontId="42" fillId="25" borderId="14" xfId="61" applyNumberFormat="1" applyFont="1" applyFill="1" applyBorder="1" applyAlignment="1" applyProtection="1">
      <alignment horizontal="center" vertical="center" wrapText="1"/>
      <protection/>
    </xf>
    <xf numFmtId="0" fontId="42" fillId="25" borderId="0" xfId="61" applyNumberFormat="1" applyFont="1" applyFill="1" applyBorder="1" applyAlignment="1" applyProtection="1">
      <alignment vertical="top" wrapText="1"/>
      <protection/>
    </xf>
    <xf numFmtId="0" fontId="42" fillId="25" borderId="14" xfId="0" applyNumberFormat="1" applyFont="1" applyFill="1" applyBorder="1" applyAlignment="1" applyProtection="1">
      <alignment horizontal="center" vertical="center"/>
      <protection/>
    </xf>
    <xf numFmtId="0" fontId="58" fillId="25" borderId="16" xfId="0" applyFont="1" applyFill="1" applyBorder="1" applyAlignment="1">
      <alignment vertical="center" wrapText="1"/>
    </xf>
    <xf numFmtId="0" fontId="42" fillId="25" borderId="14" xfId="52" applyFont="1" applyFill="1" applyBorder="1" applyAlignment="1">
      <alignment vertical="center" wrapText="1"/>
      <protection/>
    </xf>
    <xf numFmtId="0" fontId="47" fillId="25" borderId="14" xfId="0" applyFont="1" applyFill="1" applyBorder="1" applyAlignment="1">
      <alignment horizontal="center" vertical="center" wrapText="1"/>
    </xf>
    <xf numFmtId="0" fontId="42" fillId="25" borderId="0" xfId="59" applyNumberFormat="1" applyFont="1" applyFill="1" applyBorder="1" applyAlignment="1" applyProtection="1">
      <alignment horizontal="center" vertical="center"/>
      <protection/>
    </xf>
    <xf numFmtId="0" fontId="38" fillId="25" borderId="0" xfId="59" applyNumberFormat="1" applyFont="1" applyFill="1" applyBorder="1" applyAlignment="1" applyProtection="1">
      <alignment horizontal="left" vertical="center" wrapText="1"/>
      <protection/>
    </xf>
    <xf numFmtId="0" fontId="42" fillId="25" borderId="14" xfId="59" applyNumberFormat="1" applyFont="1" applyFill="1" applyBorder="1" applyAlignment="1" applyProtection="1">
      <alignment vertical="center" wrapText="1"/>
      <protection/>
    </xf>
    <xf numFmtId="0" fontId="42" fillId="25" borderId="14" xfId="59" applyNumberFormat="1" applyFont="1" applyFill="1" applyBorder="1" applyAlignment="1" applyProtection="1">
      <alignment horizontal="center" vertical="center" wrapText="1"/>
      <protection/>
    </xf>
    <xf numFmtId="0" fontId="42" fillId="25" borderId="17" xfId="59" applyNumberFormat="1" applyFont="1" applyFill="1" applyBorder="1" applyAlignment="1" applyProtection="1">
      <alignment horizontal="center" vertical="center"/>
      <protection/>
    </xf>
    <xf numFmtId="0" fontId="38" fillId="25" borderId="16" xfId="59" applyNumberFormat="1" applyFont="1" applyFill="1" applyBorder="1" applyAlignment="1" applyProtection="1">
      <alignment horizontal="left" vertical="center" wrapText="1"/>
      <protection/>
    </xf>
    <xf numFmtId="0" fontId="42" fillId="25" borderId="14" xfId="59" applyNumberFormat="1" applyFont="1" applyFill="1" applyBorder="1" applyAlignment="1" applyProtection="1">
      <alignment vertical="center"/>
      <protection/>
    </xf>
    <xf numFmtId="0" fontId="42" fillId="25" borderId="14" xfId="59" applyNumberFormat="1" applyFont="1" applyFill="1" applyBorder="1" applyAlignment="1" applyProtection="1">
      <alignment horizontal="right" vertical="center" wrapText="1"/>
      <protection/>
    </xf>
    <xf numFmtId="2" fontId="38" fillId="25" borderId="16" xfId="59" applyNumberFormat="1" applyFont="1" applyFill="1" applyBorder="1" applyAlignment="1" applyProtection="1">
      <alignment horizontal="left" vertical="center" wrapText="1"/>
      <protection/>
    </xf>
    <xf numFmtId="0" fontId="42" fillId="25" borderId="17" xfId="59" applyNumberFormat="1" applyFont="1" applyFill="1" applyBorder="1" applyAlignment="1" applyProtection="1">
      <alignment horizontal="center" vertical="center" wrapText="1"/>
      <protection/>
    </xf>
    <xf numFmtId="49" fontId="38" fillId="25" borderId="16" xfId="59" applyNumberFormat="1" applyFont="1" applyFill="1" applyBorder="1" applyAlignment="1" applyProtection="1">
      <alignment horizontal="left" vertical="center" wrapText="1"/>
      <protection/>
    </xf>
    <xf numFmtId="0" fontId="42" fillId="25" borderId="14" xfId="59" applyNumberFormat="1" applyFont="1" applyFill="1" applyBorder="1" applyAlignment="1" applyProtection="1">
      <alignment horizontal="left" vertical="center" wrapText="1"/>
      <protection/>
    </xf>
    <xf numFmtId="0" fontId="42" fillId="25" borderId="0" xfId="59" applyNumberFormat="1" applyFont="1" applyFill="1" applyBorder="1" applyAlignment="1" applyProtection="1">
      <alignment horizontal="center" vertical="center" wrapText="1"/>
      <protection/>
    </xf>
    <xf numFmtId="0" fontId="42" fillId="25" borderId="0" xfId="59" applyNumberFormat="1" applyFont="1" applyFill="1" applyBorder="1" applyAlignment="1" applyProtection="1">
      <alignment vertical="top" wrapText="1"/>
      <protection/>
    </xf>
    <xf numFmtId="0" fontId="42" fillId="25" borderId="0" xfId="59" applyNumberFormat="1" applyFont="1" applyFill="1" applyBorder="1" applyAlignment="1" applyProtection="1">
      <alignment horizontal="left" vertical="top" wrapText="1"/>
      <protection/>
    </xf>
    <xf numFmtId="0" fontId="42" fillId="25" borderId="0" xfId="52" applyFont="1" applyFill="1" applyBorder="1" applyAlignment="1">
      <alignment horizontal="center" vertical="center" wrapText="1"/>
      <protection/>
    </xf>
    <xf numFmtId="0" fontId="38" fillId="25" borderId="16" xfId="52" applyFont="1" applyFill="1" applyBorder="1" applyAlignment="1">
      <alignment horizontal="left" vertical="center" wrapText="1"/>
      <protection/>
    </xf>
    <xf numFmtId="181" fontId="42" fillId="25" borderId="14" xfId="58" applyNumberFormat="1" applyFont="1" applyFill="1" applyBorder="1" applyAlignment="1">
      <alignment horizontal="left" vertical="center" wrapText="1"/>
      <protection/>
    </xf>
    <xf numFmtId="0" fontId="47" fillId="25" borderId="14" xfId="52" applyFont="1" applyFill="1" applyBorder="1" applyAlignment="1">
      <alignment horizontal="center" vertical="center" wrapText="1"/>
      <protection/>
    </xf>
    <xf numFmtId="0" fontId="38" fillId="0" borderId="16" xfId="0" applyFont="1" applyFill="1" applyBorder="1" applyAlignment="1">
      <alignment horizontal="left" vertical="center" wrapText="1"/>
    </xf>
    <xf numFmtId="0" fontId="68" fillId="25" borderId="0" xfId="0" applyFont="1" applyFill="1" applyBorder="1" applyAlignment="1">
      <alignment horizontal="center" vertical="top" wrapText="1"/>
    </xf>
    <xf numFmtId="0" fontId="42" fillId="25" borderId="15" xfId="0" applyFont="1" applyFill="1" applyBorder="1" applyAlignment="1">
      <alignment horizontal="center" wrapText="1"/>
    </xf>
    <xf numFmtId="0" fontId="0" fillId="25" borderId="0" xfId="0" applyFill="1" applyBorder="1" applyAlignment="1">
      <alignment wrapText="1"/>
    </xf>
    <xf numFmtId="0" fontId="0" fillId="25" borderId="0" xfId="0" applyFill="1" applyBorder="1" applyAlignment="1">
      <alignment vertical="center" wrapText="1"/>
    </xf>
    <xf numFmtId="0" fontId="0" fillId="25" borderId="0" xfId="0" applyFill="1" applyBorder="1" applyAlignment="1">
      <alignment/>
    </xf>
    <xf numFmtId="0" fontId="68" fillId="25" borderId="0" xfId="0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/>
    </xf>
    <xf numFmtId="0" fontId="42" fillId="25" borderId="21" xfId="0" applyFont="1" applyFill="1" applyBorder="1" applyAlignment="1">
      <alignment vertical="top" wrapText="1"/>
    </xf>
    <xf numFmtId="0" fontId="42" fillId="25" borderId="15" xfId="0" applyFont="1" applyFill="1" applyBorder="1" applyAlignment="1">
      <alignment vertical="center"/>
    </xf>
    <xf numFmtId="0" fontId="42" fillId="25" borderId="14" xfId="0" applyFont="1" applyFill="1" applyBorder="1" applyAlignment="1">
      <alignment horizontal="center" vertical="center"/>
    </xf>
    <xf numFmtId="0" fontId="42" fillId="25" borderId="15" xfId="0" applyFont="1" applyFill="1" applyBorder="1" applyAlignment="1">
      <alignment horizontal="center" vertical="center" wrapText="1"/>
    </xf>
    <xf numFmtId="0" fontId="38" fillId="25" borderId="16" xfId="0" applyFont="1" applyFill="1" applyBorder="1" applyAlignment="1">
      <alignment wrapText="1"/>
    </xf>
    <xf numFmtId="0" fontId="42" fillId="25" borderId="15" xfId="0" applyFont="1" applyFill="1" applyBorder="1" applyAlignment="1">
      <alignment horizontal="left" vertical="center" wrapText="1"/>
    </xf>
    <xf numFmtId="0" fontId="42" fillId="25" borderId="20" xfId="0" applyFont="1" applyFill="1" applyBorder="1" applyAlignment="1">
      <alignment horizontal="center" wrapText="1"/>
    </xf>
    <xf numFmtId="0" fontId="42" fillId="25" borderId="15" xfId="52" applyFont="1" applyFill="1" applyBorder="1" applyAlignment="1">
      <alignment vertical="center" wrapText="1"/>
      <protection/>
    </xf>
  </cellXfs>
  <cellStyles count="9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Migliaia (0)_020020vINC" xfId="46"/>
    <cellStyle name="Comma [0]" xfId="47"/>
    <cellStyle name="Migliaia 3" xfId="48"/>
    <cellStyle name="Migliaia_annuario statistico 2010" xfId="49"/>
    <cellStyle name="Neutrale" xfId="50"/>
    <cellStyle name="NewStyle" xfId="51"/>
    <cellStyle name="Normale 2" xfId="52"/>
    <cellStyle name="Normale 2 2" xfId="53"/>
    <cellStyle name="Normale 3" xfId="54"/>
    <cellStyle name="Normale 3 2" xfId="55"/>
    <cellStyle name="Normale 3_Cartel1" xfId="56"/>
    <cellStyle name="Normale_1.4 AREE NATURALI E FORESTE" xfId="57"/>
    <cellStyle name="Normale_14.12" xfId="58"/>
    <cellStyle name="Normale_1-Ambiente_Arpat" xfId="59"/>
    <cellStyle name="Normale_2007_It_DATI_GENERALI" xfId="60"/>
    <cellStyle name="Normale_2007_It_REGIONI(1)" xfId="61"/>
    <cellStyle name="Normale_a_a_dep_08_ato_pub_denominazione" xfId="62"/>
    <cellStyle name="Normale_AreeProtette2002" xfId="63"/>
    <cellStyle name="Normale_bozza per Ambiente e territorio tavole dati" xfId="64"/>
    <cellStyle name="Normale_DATITOS199inv" xfId="65"/>
    <cellStyle name="Normale_risultati manif. 2907" xfId="66"/>
    <cellStyle name="Normale_Tavola 6" xfId="67"/>
    <cellStyle name="Nota" xfId="68"/>
    <cellStyle name="Nuovo" xfId="69"/>
    <cellStyle name="Output" xfId="70"/>
    <cellStyle name="Percent" xfId="71"/>
    <cellStyle name="Standard" xfId="72"/>
    <cellStyle name="T_decimale(1)" xfId="73"/>
    <cellStyle name="T_decimale(1)_Capitolo 3" xfId="74"/>
    <cellStyle name="T_decimale(1)_capitolo ambiente" xfId="75"/>
    <cellStyle name="T_decimale(2)" xfId="76"/>
    <cellStyle name="T_fiancata" xfId="77"/>
    <cellStyle name="T_fiancata_Capitolo 3" xfId="78"/>
    <cellStyle name="T_fiancata_capitolo ambiente" xfId="79"/>
    <cellStyle name="T_fonte" xfId="80"/>
    <cellStyle name="T_intero" xfId="81"/>
    <cellStyle name="T_intestazione" xfId="82"/>
    <cellStyle name="T_intestazione bassa" xfId="83"/>
    <cellStyle name="T_intestazione bassa_Capitolo 3" xfId="84"/>
    <cellStyle name="T_intestazione bassa_capitolo ambiente" xfId="85"/>
    <cellStyle name="T_intestazione bassa_Tavole dati" xfId="86"/>
    <cellStyle name="T_titolo" xfId="87"/>
    <cellStyle name="T_titolo_Capitolo 3" xfId="88"/>
    <cellStyle name="T_titolo_capitolo ambiente" xfId="89"/>
    <cellStyle name="T_titolo_Tavole dati" xfId="90"/>
    <cellStyle name="Testo avviso" xfId="91"/>
    <cellStyle name="Testo descrittivo" xfId="92"/>
    <cellStyle name="Titolo" xfId="93"/>
    <cellStyle name="Titolo 1" xfId="94"/>
    <cellStyle name="Titolo 2" xfId="95"/>
    <cellStyle name="Titolo 3" xfId="96"/>
    <cellStyle name="Titolo 4" xfId="97"/>
    <cellStyle name="Totale" xfId="98"/>
    <cellStyle name="trattino" xfId="99"/>
    <cellStyle name="Valore non valido" xfId="100"/>
    <cellStyle name="Valore valido" xfId="101"/>
    <cellStyle name="Currency" xfId="102"/>
    <cellStyle name="Valuta (0)_01Piemonteval" xfId="103"/>
    <cellStyle name="Currency [0]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externalLink" Target="externalLinks/externalLink8.xml" /><Relationship Id="rId44" Type="http://schemas.openxmlformats.org/officeDocument/2006/relationships/externalLink" Target="externalLinks/externalLink9.xml" /><Relationship Id="rId45" Type="http://schemas.openxmlformats.org/officeDocument/2006/relationships/externalLink" Target="externalLinks/externalLink10.xml" /><Relationship Id="rId46" Type="http://schemas.openxmlformats.org/officeDocument/2006/relationships/externalLink" Target="externalLinks/externalLink11.xml" /><Relationship Id="rId47" Type="http://schemas.openxmlformats.org/officeDocument/2006/relationships/externalLink" Target="externalLinks/externalLink12.xml" /><Relationship Id="rId48" Type="http://schemas.openxmlformats.org/officeDocument/2006/relationships/externalLink" Target="externalLinks/externalLink13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134</xdr:row>
      <xdr:rowOff>0</xdr:rowOff>
    </xdr:from>
    <xdr:to>
      <xdr:col>0</xdr:col>
      <xdr:colOff>314325</xdr:colOff>
      <xdr:row>134</xdr:row>
      <xdr:rowOff>304800</xdr:rowOff>
    </xdr:to>
    <xdr:sp>
      <xdr:nvSpPr>
        <xdr:cNvPr id="1" name="AutoShape 134"/>
        <xdr:cNvSpPr>
          <a:spLocks/>
        </xdr:cNvSpPr>
      </xdr:nvSpPr>
      <xdr:spPr>
        <a:xfrm>
          <a:off x="0" y="22345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TEMP\Desktop\Documents%20and%20Settings\Simone.Bertini\Impostazioni%20locali\Temporary%20Internet%20Files\Content.I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gtosc\Documents%20and%20Settings\Administrator\Desktop\giacomo\Tavole%20singol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Industria\Congiuntura%20industriale\A13-06%20Congiunture%20Regionali%20Standardizzate\Controllo%20del%20processo\Industria%20IV%202006\pubblicazione\Documents%20and%20Settings\Simone.Bertini\Impostazioni%20locali\Temporary%20Internet%20Files\Content.IE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iur01\area\WINDOWS\TEMP\tabelle%20congiuinturale%202001%20consuntiv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WINDOWS\TEMP\tabelle%20congiuinturale%202001%20consun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.17"/>
      <sheetName val="17.1"/>
      <sheetName val="17.2"/>
      <sheetName val="17.3"/>
      <sheetName val="17.4"/>
      <sheetName val="17.5"/>
      <sheetName val="17.6"/>
      <sheetName val="17.7"/>
      <sheetName val="Foglio1"/>
      <sheetName val="17_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  <sheetDataSet>
      <sheetData sheetId="0">
        <row r="23">
          <cell r="A23" t="str">
            <v>NORD-OVEST</v>
          </cell>
        </row>
        <row r="40">
          <cell r="A40" t="str">
            <v>NORD-EST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T3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.57421875" style="1" customWidth="1"/>
    <col min="2" max="2" width="183.8515625" style="2" customWidth="1"/>
    <col min="3" max="3" width="12.57421875" style="3" customWidth="1"/>
    <col min="4" max="16384" width="9.140625" style="3" customWidth="1"/>
  </cols>
  <sheetData>
    <row r="1" spans="1:2" ht="13.5" customHeight="1">
      <c r="A1" s="4"/>
      <c r="B1" s="5" t="s">
        <v>675</v>
      </c>
    </row>
    <row r="2" spans="1:2" ht="2.25" customHeight="1">
      <c r="A2" s="4"/>
      <c r="B2" s="6"/>
    </row>
    <row r="3" spans="1:2" s="9" customFormat="1" ht="21" customHeight="1">
      <c r="A3" s="7"/>
      <c r="B3" s="8" t="s">
        <v>676</v>
      </c>
    </row>
    <row r="4" spans="1:2" s="11" customFormat="1" ht="21" customHeight="1">
      <c r="A4" s="7"/>
      <c r="B4" s="10" t="s">
        <v>677</v>
      </c>
    </row>
    <row r="5" spans="1:2" s="9" customFormat="1" ht="21" customHeight="1">
      <c r="A5" s="7"/>
      <c r="B5" s="8" t="s">
        <v>678</v>
      </c>
    </row>
    <row r="6" spans="1:2" s="9" customFormat="1" ht="21" customHeight="1">
      <c r="A6" s="7"/>
      <c r="B6" s="10" t="s">
        <v>679</v>
      </c>
    </row>
    <row r="7" spans="1:2" s="9" customFormat="1" ht="21" customHeight="1">
      <c r="A7" s="7"/>
      <c r="B7" s="8" t="s">
        <v>680</v>
      </c>
    </row>
    <row r="8" spans="1:2" s="9" customFormat="1" ht="21" customHeight="1">
      <c r="A8" s="7"/>
      <c r="B8" s="10" t="s">
        <v>681</v>
      </c>
    </row>
    <row r="9" spans="1:2" s="9" customFormat="1" ht="21" customHeight="1">
      <c r="A9" s="7"/>
      <c r="B9" s="8" t="s">
        <v>682</v>
      </c>
    </row>
    <row r="10" spans="1:2" s="9" customFormat="1" ht="21" customHeight="1">
      <c r="A10" s="4"/>
      <c r="B10" s="10" t="s">
        <v>683</v>
      </c>
    </row>
    <row r="11" spans="1:2" s="9" customFormat="1" ht="21" customHeight="1">
      <c r="A11" s="4"/>
      <c r="B11" s="8" t="s">
        <v>515</v>
      </c>
    </row>
    <row r="12" spans="1:2" s="9" customFormat="1" ht="21" customHeight="1">
      <c r="A12" s="4"/>
      <c r="B12" s="10" t="s">
        <v>684</v>
      </c>
    </row>
    <row r="13" spans="1:2" s="9" customFormat="1" ht="21" customHeight="1">
      <c r="A13" s="4"/>
      <c r="B13" s="8" t="s">
        <v>685</v>
      </c>
    </row>
    <row r="14" spans="1:2" s="9" customFormat="1" ht="21" customHeight="1">
      <c r="A14" s="4"/>
      <c r="B14" s="10" t="s">
        <v>686</v>
      </c>
    </row>
    <row r="15" spans="1:2" ht="21" customHeight="1">
      <c r="A15" s="4"/>
      <c r="B15" s="8" t="s">
        <v>687</v>
      </c>
    </row>
    <row r="16" spans="1:2" s="9" customFormat="1" ht="21" customHeight="1">
      <c r="A16" s="4"/>
      <c r="B16" s="10" t="s">
        <v>688</v>
      </c>
    </row>
    <row r="17" spans="1:2" s="9" customFormat="1" ht="21" customHeight="1">
      <c r="A17" s="4"/>
      <c r="B17" s="8" t="s">
        <v>689</v>
      </c>
    </row>
    <row r="18" spans="1:2" s="9" customFormat="1" ht="21" customHeight="1">
      <c r="A18" s="4"/>
      <c r="B18" s="12" t="s">
        <v>690</v>
      </c>
    </row>
    <row r="19" spans="1:2" s="9" customFormat="1" ht="21" customHeight="1">
      <c r="A19" s="13"/>
      <c r="B19" s="8" t="s">
        <v>691</v>
      </c>
    </row>
    <row r="20" spans="1:2" s="9" customFormat="1" ht="21" customHeight="1">
      <c r="A20" s="13"/>
      <c r="B20" s="10" t="s">
        <v>692</v>
      </c>
    </row>
    <row r="21" spans="1:20" s="1" customFormat="1" ht="21" customHeight="1">
      <c r="A21" s="13"/>
      <c r="B21" s="14" t="s">
        <v>693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" s="9" customFormat="1" ht="21" customHeight="1">
      <c r="A22" s="13"/>
      <c r="B22" s="10" t="s">
        <v>694</v>
      </c>
    </row>
    <row r="23" spans="1:2" s="9" customFormat="1" ht="21" customHeight="1">
      <c r="A23" s="13"/>
      <c r="B23" s="8" t="s">
        <v>695</v>
      </c>
    </row>
    <row r="24" spans="1:2" s="9" customFormat="1" ht="21" customHeight="1">
      <c r="A24" s="13"/>
      <c r="B24" s="10" t="s">
        <v>696</v>
      </c>
    </row>
    <row r="25" spans="1:2" s="9" customFormat="1" ht="21" customHeight="1">
      <c r="A25" s="13"/>
      <c r="B25" s="8" t="s">
        <v>697</v>
      </c>
    </row>
    <row r="26" spans="1:2" s="9" customFormat="1" ht="21" customHeight="1">
      <c r="A26" s="13"/>
      <c r="B26" s="10" t="s">
        <v>698</v>
      </c>
    </row>
    <row r="27" spans="1:2" s="9" customFormat="1" ht="21" customHeight="1">
      <c r="A27" s="13"/>
      <c r="B27" s="8" t="s">
        <v>699</v>
      </c>
    </row>
    <row r="28" spans="1:2" s="9" customFormat="1" ht="21" customHeight="1">
      <c r="A28" s="13"/>
      <c r="B28" s="10" t="s">
        <v>700</v>
      </c>
    </row>
    <row r="29" spans="1:2" s="9" customFormat="1" ht="21" customHeight="1">
      <c r="A29" s="13"/>
      <c r="B29" s="8" t="s">
        <v>701</v>
      </c>
    </row>
    <row r="30" spans="1:2" s="9" customFormat="1" ht="21" customHeight="1">
      <c r="A30" s="13"/>
      <c r="B30" s="10" t="s">
        <v>702</v>
      </c>
    </row>
    <row r="31" spans="1:2" s="9" customFormat="1" ht="21" customHeight="1">
      <c r="A31" s="13"/>
      <c r="B31" s="8" t="s">
        <v>703</v>
      </c>
    </row>
    <row r="32" spans="1:2" s="9" customFormat="1" ht="21" customHeight="1">
      <c r="A32" s="13"/>
      <c r="B32" s="10" t="s">
        <v>704</v>
      </c>
    </row>
    <row r="33" spans="1:2" s="9" customFormat="1" ht="21" customHeight="1">
      <c r="A33" s="7"/>
      <c r="B33" s="8" t="s">
        <v>705</v>
      </c>
    </row>
    <row r="34" spans="1:2" ht="21" customHeight="1">
      <c r="A34" s="2"/>
      <c r="B34" s="15" t="s">
        <v>706</v>
      </c>
    </row>
    <row r="35" spans="2:20" s="1" customFormat="1" ht="14.25" customHeight="1"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="9" customFormat="1" ht="18.75" customHeight="1">
      <c r="A36" s="4"/>
    </row>
    <row r="37" s="9" customFormat="1" ht="18.75" customHeight="1">
      <c r="A37" s="4"/>
    </row>
  </sheetData>
  <sheetProtection selectLockedCells="1" selectUnlockedCells="1"/>
  <hyperlinks>
    <hyperlink ref="B3" location="'Tavola 1'!A1" display="Tavola 1 - Comuni per ripartizioni geografiche italiane e per provincia toscana al 01/01, anni 2013-2020."/>
    <hyperlink ref="B4" location="'Tavola 2'!A1" display="Tavola 2 - Superficie, popolazione e densità di popolazione per provincia al 31.12.2019. Toscana, anni 2013-2019."/>
    <hyperlink ref="B5" location="'Tavola 3'!A1" display="Tavola 3 – Comuni, superficie territoriale, popolazione residente e densità di popolazione per grado di urbanizzazione dei comuni per ripartizione geografica nel 2018. Toscana, anni 2014-2018.  "/>
    <hyperlink ref="B6" location="'Tavola 4'!A1" display="Tavola 4 – Comuni, superficie territoriale, popolazione residente e densità di popolazione per classe di ampiezza demografica per ripartizione geografica nel 2018. Toscana, anni 2014 – 2018."/>
    <hyperlink ref="B7" location="'Tavola 5'!A1" display="Tavola 5 - Comuni per provincia e zona altimetrica al 31.12.2019."/>
    <hyperlink ref="B8" location="'Tavola 6'!A1" display="Tavola 6 - Popolazione per zona altimetrica e provincia al 31.12.2019. Toscana, anni 2012-2019."/>
    <hyperlink ref="B9" location="'Tavola 7'!A1" display="Tavola 7 - Zone sismiche: comuni e relativa popolazione per provincia al 31.12.2019."/>
    <hyperlink ref="B10" location="'Tavola 8'!A1" display="Tavola 8 - Classificazione comunale per zona e fascia altimetrica, zona sismica e rischio sismico, perimetro e area comunale, popolazione, densità di popolazione e grado di urbanizzazione. Toscana - anno 2018."/>
    <hyperlink ref="B11" location="'Tavola 9'!A1" display="Tavola 9 - Rete Natura 2000: numero, estensione e percentuale delle ZPS, dei SIC, delle ZSC e dei siti di tipo C (SIC-ZSC coincidenti con ZPS). Toscana, Italia – aprile 2020."/>
    <hyperlink ref="B12" location="'Tavola 10'!A1" display="Tavola 10 - Incendi forestali e superficie forestale percorsa dal fuoco per tipologia, per ripartizione geografica nel 2018 e per provincia toscana nel 2019."/>
    <hyperlink ref="B13" location="'Tavola 11'!A1" display="Tavola 11 - Volumi di acqua ad uso potabile per ripartizione geografica nel 2015. Toscana - anni 2005, 2008, 2012 e 2015."/>
    <hyperlink ref="B14" location="'Tavola 12'!A1" display="Tavola 12 - Impianti di depurazione delle acque reflue urbane in esercizio e abitanti equivalenti effettivi (Aes) per tipologia di trattamento e ripartizione geografica nel 2015. Toscana - anni 2005, 2008, 2012 e 2015."/>
    <hyperlink ref="B15" location="'Tavola 13'!A1" display="Tavola 13 - Qualità delle acque superficiali destinate alla produzione di acqua potabile per provincia toscana - anni 2016-2018 e 2017-2019."/>
    <hyperlink ref="B16" location="'Tavola 14'!A1" display="Tavola 14 - Famiglie che denunciano irregolarità nell'erogazione dell'acqua per Toscana e ripartizione geografica, anni 2012-2019."/>
    <hyperlink ref="B17" location="'Tavola 15'!A1" display="Tavola 15 - Emissioni delle principali sostanze inquinanti per regione, anni 1990 e 2015."/>
    <hyperlink ref="B18" location="'Tavola 16'!Area_stampa" display="Tavola 16 - Emissioni regionali di gas serra totali in CO2 equivalente, anni 1990, 1995, 2000, 2005, 2010, 2015 e 2017."/>
    <hyperlink ref="B19" location="'Tavola 17'!A1" display="Tavola 17 - Consumi di energia elettrica per categoria di utilizzatori e per provincia. Toscana, Italia - anno 2019."/>
    <hyperlink ref="B20" location="'Tavola 18'!A1" display="Tavola 18 - Consumi di energia elettrica per settore merceologico. Toscana, anni 2012 - 2018."/>
    <hyperlink ref="B21" location="'Tavola 19'!A1" display="Tavola 19 - Consumi annuali pro-capite di energia elettrica per Toscana, Centro e Italia. Anni 1988 - 2019."/>
    <hyperlink ref="B22" location="'Tavola 20'!A1" display="Tavola 20 - Situazione impianti al 31.12.2018 in Toscana."/>
    <hyperlink ref="B23" location="'Tavola 21'!A1" display="Tavola 21 - Bilancio di energia elettrica in Toscana e in Italia, anno 2018."/>
    <hyperlink ref="B24" location="'Tavola 22'!A1" display="Tavola 22 - Famiglie molto o abbastanza soddisfatte per alcuni fattori di qualità del servizio di fornitura di energia elettrica per ripartizioni geografiche negli anni 2018-2019 e in Toscana negli anni 2015-2019."/>
    <hyperlink ref="B25" location="'Tavola 23'!A1" display="Tavola 23 - Rifiuti urbani totali, indifferenziati e differenziati prodotti. Toscana, anni 2011 – 2019."/>
    <hyperlink ref="B26" location="'Tavola 24'!A1" display="Tavola 24 - Rifiuti urbani totali, indifferenziati e differenziati prodotti, percentuale di raccolta differenziata e rifiuti urbani pro-capite per provincia in Toscana nel 2019."/>
    <hyperlink ref="B27" location="'Tavola 25'!Area_stampa" display="Tavola 25 - Raccolta differenziata dei rifiuti urbani per frazione merceologica e ripartizione geografica nel 2019."/>
    <hyperlink ref="B28" location="'Tavola 26'!A1" display="Tavola 26 - Produzione rifiuti speciali pericolosi, non pericolosi e totali per ripartizione geografica nel 2018 e in Toscana anni 2014-2018."/>
    <hyperlink ref="B29" location="'Tavola 27'!A1" display="Tavola 27 - Gestione dei rifiuti speciali pericolosi e non pericolosi per tipologia di operazioni e ripartizione geografica nel 2018 e in Toscana negli anni 2014-2018."/>
    <hyperlink ref="B30" location="'Tavola 28'!A1" display="Tavola 28 - Persone di 14 anni e oltre che esprimono preoccupazione per alcuni problemi ambientali per ripartizione geografica nel 2018 e in Toscana anni 2015-2018."/>
    <hyperlink ref="B31" location="'Tavola 29'!A1" display="Tavola 29 - Siti di attività di cave e miniere per ripartizione geografica negli anni 2017-2018 e in Toscana anni 2014-2018."/>
    <hyperlink ref="B32" location="'Tavola 30'!A1" display="Tavola 30 - Attività estrattiva di risorse minerali in cava per materiale per regione e ripartizione geografica, anni 2016 e 2017."/>
    <hyperlink ref="B33" location="'Tavola 31'!A1" display="Tavola 31 - Estrazioni di acque minerali utilizzate a fini di produzione per ripartizione geografica e Toscana. Anni 2015-2018."/>
    <hyperlink ref="B34" location="'Tavola 32'!Area_stampa" display="Tavola 32 - Famiglie molto o abbastanza soddisfatte per alcuni fattori di qualità del servizio di fornitura di gas per ripartizioni geografiche negli anni 2018-2019 e in Toscana anni 2015-2019."/>
  </hyperlinks>
  <printOptions horizontalCentered="1"/>
  <pageMargins left="0.25" right="0.25" top="0.30972222222222223" bottom="0.2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30"/>
  <sheetViews>
    <sheetView showGridLines="0" zoomScaleSheetLayoutView="100" workbookViewId="0" topLeftCell="A7">
      <selection activeCell="J24" sqref="J24"/>
    </sheetView>
  </sheetViews>
  <sheetFormatPr defaultColWidth="9.140625" defaultRowHeight="12.75"/>
  <cols>
    <col min="1" max="1" width="60.28125" style="165" customWidth="1"/>
    <col min="2" max="2" width="12.140625" style="165" customWidth="1"/>
    <col min="3" max="3" width="11.421875" style="165" customWidth="1"/>
    <col min="4" max="4" width="11.57421875" style="165" customWidth="1"/>
    <col min="5" max="5" width="10.140625" style="165" customWidth="1"/>
    <col min="6" max="6" width="10.00390625" style="165" customWidth="1"/>
    <col min="7" max="7" width="0.9921875" style="165" customWidth="1"/>
    <col min="8" max="8" width="6.140625" style="165" customWidth="1"/>
    <col min="9" max="16384" width="9.140625" style="165" customWidth="1"/>
  </cols>
  <sheetData>
    <row r="1" spans="1:9" ht="37.5" customHeight="1">
      <c r="A1" s="493" t="s">
        <v>509</v>
      </c>
      <c r="B1" s="493"/>
      <c r="C1" s="493"/>
      <c r="D1" s="493"/>
      <c r="E1" s="493"/>
      <c r="F1" s="493"/>
      <c r="G1" s="493"/>
      <c r="I1" s="16" t="s">
        <v>708</v>
      </c>
    </row>
    <row r="2" spans="1:7" ht="16.5" customHeight="1">
      <c r="A2" s="494" t="s">
        <v>202</v>
      </c>
      <c r="B2" s="521" t="s">
        <v>203</v>
      </c>
      <c r="C2" s="526" t="s">
        <v>204</v>
      </c>
      <c r="D2" s="526"/>
      <c r="E2" s="526" t="s">
        <v>205</v>
      </c>
      <c r="F2" s="526"/>
      <c r="G2" s="46"/>
    </row>
    <row r="3" spans="1:7" ht="12.75">
      <c r="A3" s="494"/>
      <c r="B3" s="495"/>
      <c r="C3" s="480" t="s">
        <v>206</v>
      </c>
      <c r="D3" s="481" t="s">
        <v>207</v>
      </c>
      <c r="E3" s="78" t="s">
        <v>206</v>
      </c>
      <c r="F3" s="64" t="s">
        <v>207</v>
      </c>
      <c r="G3" s="63"/>
    </row>
    <row r="4" spans="1:7" ht="19.5" customHeight="1">
      <c r="A4" s="167"/>
      <c r="B4" s="490" t="s">
        <v>510</v>
      </c>
      <c r="C4" s="490"/>
      <c r="D4" s="490"/>
      <c r="E4" s="490"/>
      <c r="F4" s="490"/>
      <c r="G4" s="166"/>
    </row>
    <row r="5" spans="1:7" ht="15.75" customHeight="1">
      <c r="A5" s="168" t="s">
        <v>208</v>
      </c>
      <c r="B5" s="166">
        <v>18</v>
      </c>
      <c r="C5" s="169">
        <v>33401</v>
      </c>
      <c r="D5" s="166">
        <v>1.45</v>
      </c>
      <c r="E5" s="169">
        <v>16871</v>
      </c>
      <c r="F5" s="166">
        <v>1.03</v>
      </c>
      <c r="G5" s="175"/>
    </row>
    <row r="6" spans="1:7" ht="15.75" customHeight="1">
      <c r="A6" s="168" t="s">
        <v>209</v>
      </c>
      <c r="B6" s="166">
        <v>91</v>
      </c>
      <c r="C6" s="169">
        <v>207939</v>
      </c>
      <c r="D6" s="166">
        <v>9.09</v>
      </c>
      <c r="E6" s="169">
        <v>26231</v>
      </c>
      <c r="F6" s="170">
        <v>1.6</v>
      </c>
      <c r="G6" s="166"/>
    </row>
    <row r="7" spans="1:7" ht="15.75" customHeight="1">
      <c r="A7" s="168" t="s">
        <v>210</v>
      </c>
      <c r="B7" s="166">
        <v>44</v>
      </c>
      <c r="C7" s="169">
        <v>98119</v>
      </c>
      <c r="D7" s="166">
        <v>4.27</v>
      </c>
      <c r="E7" s="169">
        <v>44302</v>
      </c>
      <c r="F7" s="166">
        <v>2.71</v>
      </c>
      <c r="G7" s="170"/>
    </row>
    <row r="8" spans="1:7" ht="15.75" customHeight="1">
      <c r="A8" s="168" t="s">
        <v>211</v>
      </c>
      <c r="B8" s="166">
        <v>135</v>
      </c>
      <c r="C8" s="169">
        <v>306058</v>
      </c>
      <c r="D8" s="166">
        <v>13.36</v>
      </c>
      <c r="E8" s="169">
        <v>70533</v>
      </c>
      <c r="F8" s="166">
        <v>4.31</v>
      </c>
      <c r="G8" s="166"/>
    </row>
    <row r="9" spans="1:7" ht="15.75" customHeight="1">
      <c r="A9" s="172" t="s">
        <v>511</v>
      </c>
      <c r="B9" s="173">
        <v>153</v>
      </c>
      <c r="C9" s="174">
        <v>320783</v>
      </c>
      <c r="D9" s="173">
        <v>13.95</v>
      </c>
      <c r="E9" s="174">
        <v>70544</v>
      </c>
      <c r="F9" s="173">
        <v>4.32</v>
      </c>
      <c r="G9" s="166"/>
    </row>
    <row r="10" spans="1:7" ht="26.25" customHeight="1">
      <c r="A10" s="168"/>
      <c r="B10" s="490" t="s">
        <v>512</v>
      </c>
      <c r="C10" s="490"/>
      <c r="D10" s="490"/>
      <c r="E10" s="490"/>
      <c r="F10" s="490"/>
      <c r="G10" s="175"/>
    </row>
    <row r="11" spans="1:7" ht="15.75" customHeight="1">
      <c r="A11" s="168" t="s">
        <v>208</v>
      </c>
      <c r="B11" s="502">
        <v>277</v>
      </c>
      <c r="C11" s="503">
        <v>2821875</v>
      </c>
      <c r="D11" s="502">
        <v>9.34</v>
      </c>
      <c r="E11" s="503">
        <v>200246</v>
      </c>
      <c r="F11" s="504">
        <v>1.3</v>
      </c>
      <c r="G11" s="170"/>
    </row>
    <row r="12" spans="1:7" ht="15.75" customHeight="1">
      <c r="A12" s="168" t="s">
        <v>209</v>
      </c>
      <c r="B12" s="505">
        <v>1997</v>
      </c>
      <c r="C12" s="503">
        <v>3101652</v>
      </c>
      <c r="D12" s="502">
        <v>10.27</v>
      </c>
      <c r="E12" s="503">
        <v>375110</v>
      </c>
      <c r="F12" s="502">
        <v>2.43</v>
      </c>
      <c r="G12" s="166"/>
    </row>
    <row r="13" spans="1:7" ht="15.75" customHeight="1">
      <c r="A13" s="168" t="s">
        <v>210</v>
      </c>
      <c r="B13" s="502">
        <v>335</v>
      </c>
      <c r="C13" s="503">
        <v>1282475</v>
      </c>
      <c r="D13" s="502">
        <v>4.25</v>
      </c>
      <c r="E13" s="503">
        <v>106565</v>
      </c>
      <c r="F13" s="502">
        <v>0.69</v>
      </c>
      <c r="G13" s="166"/>
    </row>
    <row r="14" spans="1:7" ht="15.75" customHeight="1">
      <c r="A14" s="168" t="s">
        <v>211</v>
      </c>
      <c r="B14" s="505">
        <v>2332</v>
      </c>
      <c r="C14" s="503">
        <v>4384127</v>
      </c>
      <c r="D14" s="502">
        <v>14.52</v>
      </c>
      <c r="E14" s="503">
        <v>481675</v>
      </c>
      <c r="F14" s="502">
        <v>3.12</v>
      </c>
      <c r="G14" s="177"/>
    </row>
    <row r="15" spans="1:7" ht="15.75" customHeight="1" thickBot="1">
      <c r="A15" s="506" t="s">
        <v>511</v>
      </c>
      <c r="B15" s="510">
        <v>2609</v>
      </c>
      <c r="C15" s="511">
        <v>5824436</v>
      </c>
      <c r="D15" s="512">
        <v>19.28</v>
      </c>
      <c r="E15" s="511">
        <v>587799</v>
      </c>
      <c r="F15" s="512">
        <v>3.81</v>
      </c>
      <c r="G15" s="513"/>
    </row>
    <row r="16" spans="1:7" ht="14.25" customHeight="1" thickTop="1">
      <c r="A16" s="167"/>
      <c r="B16" s="490" t="s">
        <v>513</v>
      </c>
      <c r="C16" s="490"/>
      <c r="D16" s="490"/>
      <c r="E16" s="490"/>
      <c r="F16" s="490"/>
      <c r="G16" s="175"/>
    </row>
    <row r="17" spans="1:7" ht="15.75" customHeight="1">
      <c r="A17" s="168" t="s">
        <v>208</v>
      </c>
      <c r="B17" s="166">
        <v>19</v>
      </c>
      <c r="C17" s="169">
        <v>33531</v>
      </c>
      <c r="D17" s="166">
        <v>1.46</v>
      </c>
      <c r="E17" s="169">
        <v>16859</v>
      </c>
      <c r="F17" s="166">
        <v>1.03</v>
      </c>
      <c r="G17" s="166"/>
    </row>
    <row r="18" spans="1:7" ht="15.75" customHeight="1">
      <c r="A18" s="168" t="s">
        <v>209</v>
      </c>
      <c r="B18" s="166">
        <v>94</v>
      </c>
      <c r="C18" s="169">
        <v>214030</v>
      </c>
      <c r="D18" s="166">
        <v>9.31</v>
      </c>
      <c r="E18" s="169">
        <v>398335</v>
      </c>
      <c r="F18" s="170">
        <v>24.37</v>
      </c>
      <c r="G18" s="170"/>
    </row>
    <row r="19" spans="1:7" ht="15.75" customHeight="1">
      <c r="A19" s="168" t="s">
        <v>210</v>
      </c>
      <c r="B19" s="166">
        <v>44</v>
      </c>
      <c r="C19" s="169">
        <v>98119</v>
      </c>
      <c r="D19" s="166">
        <v>4.27</v>
      </c>
      <c r="E19" s="169">
        <v>44302</v>
      </c>
      <c r="F19" s="166">
        <v>2.71</v>
      </c>
      <c r="G19" s="166"/>
    </row>
    <row r="20" spans="1:7" ht="15.75" customHeight="1">
      <c r="A20" s="168" t="s">
        <v>211</v>
      </c>
      <c r="B20" s="166">
        <f>SUM(B18:B19)</f>
        <v>138</v>
      </c>
      <c r="C20" s="171">
        <f>SUM(C18:C19)</f>
        <v>312149</v>
      </c>
      <c r="D20" s="166">
        <f>SUM(D18:D19)</f>
        <v>13.58</v>
      </c>
      <c r="E20" s="171">
        <f>SUM(E18:E19)</f>
        <v>442637</v>
      </c>
      <c r="F20" s="166">
        <f>SUM(F18:F19)</f>
        <v>27.080000000000002</v>
      </c>
      <c r="G20" s="166"/>
    </row>
    <row r="21" spans="1:7" ht="15.75" customHeight="1">
      <c r="A21" s="172" t="s">
        <v>674</v>
      </c>
      <c r="B21" s="173">
        <v>157</v>
      </c>
      <c r="C21" s="174">
        <v>327005</v>
      </c>
      <c r="D21" s="173">
        <v>14.23</v>
      </c>
      <c r="E21" s="174">
        <v>442636</v>
      </c>
      <c r="F21" s="173">
        <v>27.08</v>
      </c>
      <c r="G21" s="173"/>
    </row>
    <row r="22" spans="1:7" ht="25.5" customHeight="1">
      <c r="A22" s="168"/>
      <c r="B22" s="490" t="s">
        <v>514</v>
      </c>
      <c r="C22" s="490"/>
      <c r="D22" s="490"/>
      <c r="E22" s="490"/>
      <c r="F22" s="490"/>
      <c r="G22" s="175"/>
    </row>
    <row r="23" spans="1:7" ht="15.75" customHeight="1">
      <c r="A23" s="168" t="s">
        <v>208</v>
      </c>
      <c r="B23" s="166">
        <v>279</v>
      </c>
      <c r="C23" s="169">
        <v>2824495</v>
      </c>
      <c r="D23" s="166">
        <v>9.37</v>
      </c>
      <c r="E23" s="169">
        <v>843399</v>
      </c>
      <c r="F23" s="170">
        <v>5.46</v>
      </c>
      <c r="G23" s="170"/>
    </row>
    <row r="24" spans="1:7" ht="15.75" customHeight="1">
      <c r="A24" s="168" t="s">
        <v>209</v>
      </c>
      <c r="B24" s="176">
        <v>2000</v>
      </c>
      <c r="C24" s="169">
        <v>3092555</v>
      </c>
      <c r="D24" s="166">
        <v>10.26</v>
      </c>
      <c r="E24" s="169">
        <v>901792</v>
      </c>
      <c r="F24" s="166">
        <v>5.84</v>
      </c>
      <c r="G24" s="166"/>
    </row>
    <row r="25" spans="1:7" ht="15.75" customHeight="1">
      <c r="A25" s="168" t="s">
        <v>210</v>
      </c>
      <c r="B25" s="166">
        <v>357</v>
      </c>
      <c r="C25" s="169">
        <v>1302408</v>
      </c>
      <c r="D25" s="166">
        <v>4.32</v>
      </c>
      <c r="E25" s="169">
        <v>438486</v>
      </c>
      <c r="F25" s="166">
        <v>2.84</v>
      </c>
      <c r="G25" s="166"/>
    </row>
    <row r="26" spans="1:7" ht="15.75" customHeight="1">
      <c r="A26" s="168" t="s">
        <v>211</v>
      </c>
      <c r="B26" s="176">
        <f>SUM(B24:B25)</f>
        <v>2357</v>
      </c>
      <c r="C26" s="176">
        <f>SUM(C24:C25)</f>
        <v>4394963</v>
      </c>
      <c r="D26" s="177">
        <f>SUM(D24:D25)</f>
        <v>14.58</v>
      </c>
      <c r="E26" s="176">
        <f>SUM(E24:E25)</f>
        <v>1340278</v>
      </c>
      <c r="F26" s="177">
        <f>SUM(F24:F25)</f>
        <v>8.68</v>
      </c>
      <c r="G26" s="177"/>
    </row>
    <row r="27" spans="1:7" ht="15.75" customHeight="1" thickBot="1">
      <c r="A27" s="178" t="s">
        <v>674</v>
      </c>
      <c r="B27" s="179">
        <v>2636</v>
      </c>
      <c r="C27" s="180">
        <v>5843817</v>
      </c>
      <c r="D27" s="181">
        <v>19.38</v>
      </c>
      <c r="E27" s="180">
        <v>2071607</v>
      </c>
      <c r="F27" s="181">
        <v>13.42</v>
      </c>
      <c r="G27" s="181"/>
    </row>
    <row r="28" spans="1:7" ht="12.75">
      <c r="A28" s="182" t="s">
        <v>672</v>
      </c>
      <c r="B28" s="182"/>
      <c r="C28" s="182"/>
      <c r="D28" s="183"/>
      <c r="E28" s="183"/>
      <c r="F28" s="183"/>
      <c r="G28" s="183"/>
    </row>
    <row r="29" spans="1:7" ht="12.75">
      <c r="A29" s="491" t="s">
        <v>212</v>
      </c>
      <c r="B29" s="491"/>
      <c r="C29" s="491"/>
      <c r="D29" s="491"/>
      <c r="E29" s="491"/>
      <c r="F29" s="491"/>
      <c r="G29" s="184"/>
    </row>
    <row r="30" spans="1:7" ht="12.75">
      <c r="A30" s="492" t="s">
        <v>673</v>
      </c>
      <c r="B30" s="492"/>
      <c r="C30" s="492"/>
      <c r="D30" s="492"/>
      <c r="E30" s="492"/>
      <c r="F30" s="492"/>
      <c r="G30" s="184"/>
    </row>
  </sheetData>
  <sheetProtection selectLockedCells="1" selectUnlockedCells="1"/>
  <mergeCells count="11">
    <mergeCell ref="B16:F16"/>
    <mergeCell ref="B22:F22"/>
    <mergeCell ref="A29:F29"/>
    <mergeCell ref="A30:F30"/>
    <mergeCell ref="A1:G1"/>
    <mergeCell ref="A2:A3"/>
    <mergeCell ref="B2:B3"/>
    <mergeCell ref="C2:D2"/>
    <mergeCell ref="E2:F2"/>
    <mergeCell ref="B4:F4"/>
    <mergeCell ref="B10:F10"/>
  </mergeCells>
  <hyperlinks>
    <hyperlink ref="I1" location="indice!A4" display="Ritorna all'Indice"/>
  </hyperlinks>
  <printOptions/>
  <pageMargins left="0.39375" right="0.5097222222222222" top="0.5902777777777778" bottom="0.5902777777777778" header="0.5118055555555555" footer="0.5118055555555555"/>
  <pageSetup fitToHeight="1" fitToWidth="1" horizontalDpi="300" verticalDpi="300" orientation="portrait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I30"/>
  <sheetViews>
    <sheetView workbookViewId="0" topLeftCell="A1">
      <selection activeCell="A1" sqref="A1:G1"/>
    </sheetView>
  </sheetViews>
  <sheetFormatPr defaultColWidth="9.140625" defaultRowHeight="12.75"/>
  <cols>
    <col min="1" max="1" width="20.57421875" style="185" customWidth="1"/>
    <col min="2" max="2" width="10.00390625" style="186" customWidth="1"/>
    <col min="3" max="3" width="1.421875" style="186" customWidth="1"/>
    <col min="4" max="4" width="16.57421875" style="186" customWidth="1"/>
    <col min="5" max="5" width="13.28125" style="186" customWidth="1"/>
    <col min="6" max="6" width="14.7109375" style="186" customWidth="1"/>
    <col min="7" max="7" width="13.7109375" style="186" customWidth="1"/>
    <col min="8" max="8" width="1.57421875" style="186" customWidth="1"/>
    <col min="9" max="9" width="19.7109375" style="186" customWidth="1"/>
    <col min="10" max="16384" width="9.140625" style="186" customWidth="1"/>
  </cols>
  <sheetData>
    <row r="1" spans="1:9" ht="39.75" customHeight="1">
      <c r="A1" s="485" t="s">
        <v>213</v>
      </c>
      <c r="B1" s="485"/>
      <c r="C1" s="485"/>
      <c r="D1" s="485"/>
      <c r="E1" s="485"/>
      <c r="F1" s="485"/>
      <c r="G1" s="485"/>
      <c r="I1" s="16" t="s">
        <v>708</v>
      </c>
    </row>
    <row r="2" spans="1:7" ht="12" customHeight="1">
      <c r="A2" s="486" t="s">
        <v>709</v>
      </c>
      <c r="B2" s="541" t="s">
        <v>214</v>
      </c>
      <c r="C2" s="187"/>
      <c r="D2" s="542" t="s">
        <v>215</v>
      </c>
      <c r="E2" s="542"/>
      <c r="F2" s="542"/>
      <c r="G2" s="542"/>
    </row>
    <row r="3" spans="1:7" ht="11.25">
      <c r="A3" s="486"/>
      <c r="B3" s="541"/>
      <c r="C3" s="188"/>
      <c r="D3" s="542"/>
      <c r="E3" s="542"/>
      <c r="F3" s="542"/>
      <c r="G3" s="542"/>
    </row>
    <row r="4" spans="1:7" ht="18" customHeight="1">
      <c r="A4" s="486"/>
      <c r="B4" s="541"/>
      <c r="C4" s="189"/>
      <c r="D4" s="190" t="s">
        <v>216</v>
      </c>
      <c r="E4" s="190" t="s">
        <v>217</v>
      </c>
      <c r="F4" s="190" t="s">
        <v>785</v>
      </c>
      <c r="G4" s="191" t="s">
        <v>218</v>
      </c>
    </row>
    <row r="6" spans="1:7" ht="11.25" customHeight="1">
      <c r="A6" s="192"/>
      <c r="B6" s="482" t="s">
        <v>755</v>
      </c>
      <c r="C6" s="482"/>
      <c r="D6" s="482"/>
      <c r="E6" s="482"/>
      <c r="F6" s="482"/>
      <c r="G6" s="482"/>
    </row>
    <row r="7" spans="1:7" ht="11.25">
      <c r="A7" s="192"/>
      <c r="B7" s="193"/>
      <c r="C7" s="193"/>
      <c r="D7" s="193"/>
      <c r="E7" s="193"/>
      <c r="F7" s="193"/>
      <c r="G7" s="193"/>
    </row>
    <row r="8" spans="1:7" ht="11.25">
      <c r="A8" s="194" t="s">
        <v>732</v>
      </c>
      <c r="B8" s="195">
        <v>280</v>
      </c>
      <c r="C8" s="195"/>
      <c r="D8" s="195">
        <v>1277.35</v>
      </c>
      <c r="E8" s="195">
        <v>191.31</v>
      </c>
      <c r="F8" s="195">
        <v>1468.66</v>
      </c>
      <c r="G8" s="196">
        <v>4.56</v>
      </c>
    </row>
    <row r="9" spans="1:7" ht="11.25">
      <c r="A9" s="44" t="s">
        <v>715</v>
      </c>
      <c r="B9" s="197">
        <v>246</v>
      </c>
      <c r="D9" s="198">
        <v>566</v>
      </c>
      <c r="E9" s="198">
        <v>185</v>
      </c>
      <c r="F9" s="198">
        <v>751</v>
      </c>
      <c r="G9" s="199">
        <v>3.1</v>
      </c>
    </row>
    <row r="10" spans="1:7" ht="11.25">
      <c r="A10" s="44" t="s">
        <v>716</v>
      </c>
      <c r="B10" s="197">
        <v>89</v>
      </c>
      <c r="D10" s="198">
        <v>647</v>
      </c>
      <c r="E10" s="198">
        <v>8</v>
      </c>
      <c r="F10" s="198">
        <v>655</v>
      </c>
      <c r="G10" s="199">
        <v>7.4</v>
      </c>
    </row>
    <row r="11" spans="1:7" ht="11.25">
      <c r="A11" s="44" t="s">
        <v>717</v>
      </c>
      <c r="B11" s="197">
        <v>389</v>
      </c>
      <c r="D11" s="198">
        <v>525</v>
      </c>
      <c r="E11" s="198">
        <v>347</v>
      </c>
      <c r="F11" s="198">
        <v>872</v>
      </c>
      <c r="G11" s="200">
        <v>2.2</v>
      </c>
    </row>
    <row r="12" spans="1:7" ht="11.25">
      <c r="A12" s="44" t="s">
        <v>718</v>
      </c>
      <c r="B12" s="198">
        <v>635</v>
      </c>
      <c r="D12" s="198">
        <v>3095</v>
      </c>
      <c r="E12" s="198">
        <v>1309</v>
      </c>
      <c r="F12" s="198">
        <v>4404</v>
      </c>
      <c r="G12" s="199">
        <v>6.9</v>
      </c>
    </row>
    <row r="13" spans="1:7" ht="11.25">
      <c r="A13" s="44" t="s">
        <v>719</v>
      </c>
      <c r="B13" s="198">
        <v>1861</v>
      </c>
      <c r="D13" s="198">
        <v>3972</v>
      </c>
      <c r="E13" s="198">
        <v>8826</v>
      </c>
      <c r="F13" s="198">
        <v>12798</v>
      </c>
      <c r="G13" s="199">
        <v>6.9</v>
      </c>
    </row>
    <row r="14" spans="1:7" ht="11.25">
      <c r="A14" s="194" t="s">
        <v>720</v>
      </c>
      <c r="B14" s="195">
        <v>3220</v>
      </c>
      <c r="C14" s="201"/>
      <c r="D14" s="195">
        <v>8805</v>
      </c>
      <c r="E14" s="195">
        <v>10675</v>
      </c>
      <c r="F14" s="195">
        <v>19480</v>
      </c>
      <c r="G14" s="202">
        <v>6</v>
      </c>
    </row>
    <row r="15" spans="1:7" ht="11.25">
      <c r="A15" s="194"/>
      <c r="B15" s="195"/>
      <c r="C15" s="201"/>
      <c r="D15" s="195"/>
      <c r="E15" s="195"/>
      <c r="F15" s="195"/>
      <c r="G15" s="202"/>
    </row>
    <row r="16" spans="1:7" ht="11.25" customHeight="1">
      <c r="A16" s="192"/>
      <c r="B16" s="483" t="s">
        <v>219</v>
      </c>
      <c r="C16" s="483"/>
      <c r="D16" s="483"/>
      <c r="E16" s="483"/>
      <c r="F16" s="483"/>
      <c r="G16" s="483"/>
    </row>
    <row r="17" spans="1:7" ht="11.25">
      <c r="A17" s="192"/>
      <c r="B17" s="203"/>
      <c r="C17" s="203"/>
      <c r="D17" s="203"/>
      <c r="E17" s="203"/>
      <c r="F17" s="203"/>
      <c r="G17" s="203"/>
    </row>
    <row r="18" spans="1:7" ht="11.25">
      <c r="A18" s="44" t="s">
        <v>722</v>
      </c>
      <c r="B18" s="204">
        <v>44</v>
      </c>
      <c r="C18" s="205"/>
      <c r="D18" s="150">
        <v>13.47</v>
      </c>
      <c r="E18" s="150">
        <v>13.02</v>
      </c>
      <c r="F18" s="150">
        <v>26.49</v>
      </c>
      <c r="G18" s="205">
        <v>0.6020454545454546</v>
      </c>
    </row>
    <row r="19" spans="1:7" ht="11.25">
      <c r="A19" s="44" t="s">
        <v>723</v>
      </c>
      <c r="B19" s="204">
        <v>68</v>
      </c>
      <c r="C19" s="205"/>
      <c r="D19" s="150">
        <v>44.44</v>
      </c>
      <c r="E19" s="150">
        <v>32.49</v>
      </c>
      <c r="F19" s="150">
        <v>76.93</v>
      </c>
      <c r="G19" s="205">
        <v>1.1313235294117647</v>
      </c>
    </row>
    <row r="20" spans="1:7" ht="11.25">
      <c r="A20" s="44" t="s">
        <v>724</v>
      </c>
      <c r="B20" s="204">
        <v>18</v>
      </c>
      <c r="C20" s="205"/>
      <c r="D20" s="150">
        <v>27.14</v>
      </c>
      <c r="E20" s="150">
        <v>41.07</v>
      </c>
      <c r="F20" s="150">
        <v>68.21</v>
      </c>
      <c r="G20" s="205">
        <v>3.789444444444444</v>
      </c>
    </row>
    <row r="21" spans="1:7" ht="11.25">
      <c r="A21" s="44" t="s">
        <v>725</v>
      </c>
      <c r="B21" s="204">
        <v>10</v>
      </c>
      <c r="C21" s="205"/>
      <c r="D21" s="150">
        <v>9.93</v>
      </c>
      <c r="E21" s="150">
        <v>0</v>
      </c>
      <c r="F21" s="150">
        <v>9.93</v>
      </c>
      <c r="G21" s="205">
        <v>0.993</v>
      </c>
    </row>
    <row r="22" spans="1:7" ht="11.25">
      <c r="A22" s="44" t="s">
        <v>726</v>
      </c>
      <c r="B22" s="204">
        <v>55</v>
      </c>
      <c r="C22" s="205"/>
      <c r="D22" s="150">
        <v>1116.27</v>
      </c>
      <c r="E22" s="150">
        <v>74.34999999999991</v>
      </c>
      <c r="F22" s="150">
        <v>1190.62</v>
      </c>
      <c r="G22" s="205">
        <v>21.647636363636362</v>
      </c>
    </row>
    <row r="23" spans="1:7" ht="11.25">
      <c r="A23" s="44" t="s">
        <v>727</v>
      </c>
      <c r="B23" s="204">
        <v>33</v>
      </c>
      <c r="C23" s="205"/>
      <c r="D23" s="150">
        <v>54.09</v>
      </c>
      <c r="E23" s="150">
        <v>16.35</v>
      </c>
      <c r="F23" s="150">
        <v>70.44</v>
      </c>
      <c r="G23" s="205">
        <v>2.1345454545454543</v>
      </c>
    </row>
    <row r="24" spans="1:7" ht="11.25">
      <c r="A24" s="44" t="s">
        <v>728</v>
      </c>
      <c r="B24" s="204">
        <v>35</v>
      </c>
      <c r="C24" s="205"/>
      <c r="D24" s="150">
        <v>236.09</v>
      </c>
      <c r="E24" s="150">
        <v>7.16</v>
      </c>
      <c r="F24" s="150">
        <v>243.25</v>
      </c>
      <c r="G24" s="205">
        <v>6.95</v>
      </c>
    </row>
    <row r="25" spans="1:7" ht="11.25">
      <c r="A25" s="44" t="s">
        <v>729</v>
      </c>
      <c r="B25" s="204">
        <v>22</v>
      </c>
      <c r="C25" s="205"/>
      <c r="D25" s="150">
        <v>49.83</v>
      </c>
      <c r="E25" s="150">
        <v>26.13</v>
      </c>
      <c r="F25" s="150">
        <v>75.96</v>
      </c>
      <c r="G25" s="205">
        <v>3.4527272727272726</v>
      </c>
    </row>
    <row r="26" spans="1:7" ht="11.25">
      <c r="A26" s="44" t="s">
        <v>730</v>
      </c>
      <c r="B26" s="204">
        <v>5</v>
      </c>
      <c r="C26" s="205"/>
      <c r="D26" s="150">
        <v>0.75</v>
      </c>
      <c r="E26" s="150">
        <v>0.57</v>
      </c>
      <c r="F26" s="150">
        <v>1.32</v>
      </c>
      <c r="G26" s="205">
        <v>0.264</v>
      </c>
    </row>
    <row r="27" spans="1:7" ht="11.25">
      <c r="A27" s="17" t="s">
        <v>731</v>
      </c>
      <c r="B27" s="204">
        <v>34</v>
      </c>
      <c r="C27" s="206"/>
      <c r="D27" s="150">
        <v>15.31</v>
      </c>
      <c r="E27" s="150">
        <v>22.92</v>
      </c>
      <c r="F27" s="150">
        <v>38.23</v>
      </c>
      <c r="G27" s="205">
        <v>1.1244117647058822</v>
      </c>
    </row>
    <row r="28" spans="1:7" ht="19.5" customHeight="1">
      <c r="A28" s="207" t="s">
        <v>732</v>
      </c>
      <c r="B28" s="208">
        <f>SUM(B18:B27)</f>
        <v>324</v>
      </c>
      <c r="C28" s="209"/>
      <c r="D28" s="209">
        <v>1567.32</v>
      </c>
      <c r="E28" s="209">
        <f>SUM(E18:E27)</f>
        <v>234.0599999999999</v>
      </c>
      <c r="F28" s="209">
        <v>1801.38</v>
      </c>
      <c r="G28" s="209">
        <v>5.559814814814815</v>
      </c>
    </row>
    <row r="29" spans="1:7" ht="24.75" customHeight="1">
      <c r="A29" s="484" t="s">
        <v>220</v>
      </c>
      <c r="B29" s="484"/>
      <c r="C29" s="484"/>
      <c r="D29" s="484"/>
      <c r="E29" s="484"/>
      <c r="F29" s="484"/>
      <c r="G29" s="484"/>
    </row>
    <row r="30" ht="14.25">
      <c r="A30" s="44" t="s">
        <v>221</v>
      </c>
    </row>
  </sheetData>
  <sheetProtection selectLockedCells="1" selectUnlockedCells="1"/>
  <mergeCells count="7">
    <mergeCell ref="B6:G6"/>
    <mergeCell ref="B16:G16"/>
    <mergeCell ref="A29:G29"/>
    <mergeCell ref="A1:G1"/>
    <mergeCell ref="A2:A4"/>
    <mergeCell ref="B2:B4"/>
    <mergeCell ref="D2:G3"/>
  </mergeCells>
  <hyperlinks>
    <hyperlink ref="I1" location="indice!A4" display="Ritorna all'Indice"/>
  </hyperlinks>
  <printOptions/>
  <pageMargins left="0.7479166666666667" right="0.540277777777777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F18"/>
  <sheetViews>
    <sheetView zoomScaleSheetLayoutView="100" workbookViewId="0" topLeftCell="A1">
      <selection activeCell="C27" sqref="C27"/>
    </sheetView>
  </sheetViews>
  <sheetFormatPr defaultColWidth="9.140625" defaultRowHeight="11.25" customHeight="1"/>
  <cols>
    <col min="1" max="1" width="21.8515625" style="44" customWidth="1"/>
    <col min="2" max="2" width="16.00390625" style="44" customWidth="1"/>
    <col min="3" max="3" width="20.421875" style="44" customWidth="1"/>
    <col min="4" max="4" width="16.140625" style="44" customWidth="1"/>
    <col min="5" max="5" width="3.00390625" style="44" customWidth="1"/>
    <col min="6" max="6" width="18.421875" style="44" customWidth="1"/>
    <col min="7" max="16384" width="9.140625" style="44" customWidth="1"/>
  </cols>
  <sheetData>
    <row r="1" spans="1:6" s="1" customFormat="1" ht="33.75" customHeight="1">
      <c r="A1" s="525" t="s">
        <v>222</v>
      </c>
      <c r="B1" s="525"/>
      <c r="C1" s="525"/>
      <c r="D1" s="525"/>
      <c r="E1" s="210"/>
      <c r="F1" s="16" t="s">
        <v>708</v>
      </c>
    </row>
    <row r="2" spans="1:4" s="26" customFormat="1" ht="11.25" customHeight="1">
      <c r="A2" s="543" t="s">
        <v>223</v>
      </c>
      <c r="B2" s="508" t="s">
        <v>224</v>
      </c>
      <c r="C2" s="508" t="s">
        <v>225</v>
      </c>
      <c r="D2" s="508" t="s">
        <v>226</v>
      </c>
    </row>
    <row r="3" spans="1:4" s="26" customFormat="1" ht="11.25" customHeight="1">
      <c r="A3" s="543"/>
      <c r="B3" s="508"/>
      <c r="C3" s="508"/>
      <c r="D3" s="508"/>
    </row>
    <row r="4" spans="1:4" s="26" customFormat="1" ht="11.25" customHeight="1">
      <c r="A4" s="543"/>
      <c r="B4" s="508"/>
      <c r="C4" s="508"/>
      <c r="D4" s="508"/>
    </row>
    <row r="5" spans="1:4" s="26" customFormat="1" ht="18" customHeight="1">
      <c r="A5" s="211"/>
      <c r="B5" s="166"/>
      <c r="C5" s="168" t="s">
        <v>740</v>
      </c>
      <c r="D5" s="166"/>
    </row>
    <row r="6" spans="1:4" s="213" customFormat="1" ht="16.5" customHeight="1">
      <c r="A6" s="65">
        <v>2005</v>
      </c>
      <c r="B6" s="212">
        <v>447764.75219999993</v>
      </c>
      <c r="C6" s="212">
        <v>446049.80520127126</v>
      </c>
      <c r="D6" s="212">
        <v>314724.82912311464</v>
      </c>
    </row>
    <row r="7" spans="1:4" ht="12.75" customHeight="1">
      <c r="A7" s="168">
        <v>2008</v>
      </c>
      <c r="B7" s="212">
        <v>460333</v>
      </c>
      <c r="C7" s="214">
        <v>449057.0420992289</v>
      </c>
      <c r="D7" s="214">
        <v>324793.98050753743</v>
      </c>
    </row>
    <row r="8" spans="1:4" ht="12.75" customHeight="1">
      <c r="A8" s="168">
        <v>2012</v>
      </c>
      <c r="B8" s="212">
        <v>461840</v>
      </c>
      <c r="C8" s="214">
        <v>425577</v>
      </c>
      <c r="D8" s="214">
        <v>261687</v>
      </c>
    </row>
    <row r="9" spans="1:4" ht="12.75" customHeight="1">
      <c r="A9" s="168">
        <v>2015</v>
      </c>
      <c r="B9" s="212">
        <v>465600</v>
      </c>
      <c r="C9" s="214">
        <v>426726</v>
      </c>
      <c r="D9" s="214">
        <v>241394</v>
      </c>
    </row>
    <row r="10" spans="2:5" s="186" customFormat="1" ht="24.75" customHeight="1">
      <c r="B10" s="483" t="s">
        <v>227</v>
      </c>
      <c r="C10" s="483"/>
      <c r="D10" s="483"/>
      <c r="E10" s="215"/>
    </row>
    <row r="11" spans="1:4" ht="15" customHeight="1">
      <c r="A11" s="69" t="s">
        <v>732</v>
      </c>
      <c r="B11" s="216">
        <v>465600</v>
      </c>
      <c r="C11" s="216">
        <v>426726</v>
      </c>
      <c r="D11" s="216">
        <v>241394</v>
      </c>
    </row>
    <row r="12" spans="1:4" ht="15" customHeight="1">
      <c r="A12" s="72" t="s">
        <v>715</v>
      </c>
      <c r="B12" s="212">
        <v>2462800</v>
      </c>
      <c r="C12" s="212">
        <v>2240688</v>
      </c>
      <c r="D12" s="212">
        <v>1552733</v>
      </c>
    </row>
    <row r="13" spans="1:4" ht="15" customHeight="1">
      <c r="A13" s="72" t="s">
        <v>716</v>
      </c>
      <c r="B13" s="212">
        <v>1662200</v>
      </c>
      <c r="C13" s="212">
        <v>1474024</v>
      </c>
      <c r="D13" s="212">
        <v>928760</v>
      </c>
    </row>
    <row r="14" spans="1:4" ht="15" customHeight="1">
      <c r="A14" s="72" t="s">
        <v>717</v>
      </c>
      <c r="B14" s="212">
        <v>1929200</v>
      </c>
      <c r="C14" s="212">
        <v>1668384</v>
      </c>
      <c r="D14" s="212">
        <v>864071</v>
      </c>
    </row>
    <row r="15" spans="1:4" ht="15" customHeight="1">
      <c r="A15" s="72" t="s">
        <v>718</v>
      </c>
      <c r="B15" s="212">
        <v>2360300</v>
      </c>
      <c r="C15" s="212">
        <v>1978820</v>
      </c>
      <c r="D15" s="212">
        <v>1065551</v>
      </c>
    </row>
    <row r="16" spans="1:4" ht="15" customHeight="1">
      <c r="A16" s="72" t="s">
        <v>719</v>
      </c>
      <c r="B16" s="212">
        <v>1073200</v>
      </c>
      <c r="C16" s="212">
        <v>958145</v>
      </c>
      <c r="D16" s="212">
        <v>463559</v>
      </c>
    </row>
    <row r="17" spans="1:4" ht="15" customHeight="1">
      <c r="A17" s="56" t="s">
        <v>720</v>
      </c>
      <c r="B17" s="217">
        <v>9487700</v>
      </c>
      <c r="C17" s="217">
        <v>8320061</v>
      </c>
      <c r="D17" s="217">
        <v>4874673</v>
      </c>
    </row>
    <row r="18" spans="1:4" s="111" customFormat="1" ht="14.25" customHeight="1">
      <c r="A18" s="218" t="s">
        <v>228</v>
      </c>
      <c r="B18" s="219"/>
      <c r="C18" s="219"/>
      <c r="D18" s="219"/>
    </row>
  </sheetData>
  <sheetProtection selectLockedCells="1" selectUnlockedCells="1"/>
  <mergeCells count="6">
    <mergeCell ref="B10:D10"/>
    <mergeCell ref="A1:D1"/>
    <mergeCell ref="A2:A4"/>
    <mergeCell ref="B2:B4"/>
    <mergeCell ref="C2:C4"/>
    <mergeCell ref="D2:D4"/>
  </mergeCells>
  <hyperlinks>
    <hyperlink ref="F1" location="indice!A4" display="Ritorna all'Indice"/>
  </hyperlinks>
  <printOptions/>
  <pageMargins left="0.5513888888888889" right="0.5513888888888889" top="0.9840277777777777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0"/>
  <sheetViews>
    <sheetView zoomScaleSheetLayoutView="100" workbookViewId="0" topLeftCell="A1">
      <selection activeCell="A1" sqref="A1:O1"/>
    </sheetView>
  </sheetViews>
  <sheetFormatPr defaultColWidth="9.140625" defaultRowHeight="11.25" customHeight="1"/>
  <cols>
    <col min="1" max="1" width="21.140625" style="44" customWidth="1"/>
    <col min="2" max="2" width="6.28125" style="44" customWidth="1"/>
    <col min="3" max="3" width="8.8515625" style="44" customWidth="1"/>
    <col min="4" max="4" width="0.85546875" style="44" customWidth="1"/>
    <col min="5" max="5" width="6.00390625" style="44" customWidth="1"/>
    <col min="6" max="6" width="10.00390625" style="44" customWidth="1"/>
    <col min="7" max="7" width="0.85546875" style="44" customWidth="1"/>
    <col min="8" max="8" width="7.7109375" style="44" customWidth="1"/>
    <col min="9" max="9" width="9.57421875" style="44" customWidth="1"/>
    <col min="10" max="10" width="0.85546875" style="44" customWidth="1"/>
    <col min="11" max="11" width="6.421875" style="44" customWidth="1"/>
    <col min="12" max="12" width="8.7109375" style="44" customWidth="1"/>
    <col min="13" max="13" width="0.85546875" style="44" customWidth="1"/>
    <col min="14" max="14" width="7.00390625" style="44" customWidth="1"/>
    <col min="15" max="15" width="9.7109375" style="44" customWidth="1"/>
    <col min="16" max="16" width="2.57421875" style="44" customWidth="1"/>
    <col min="17" max="17" width="9.7109375" style="44" customWidth="1"/>
    <col min="18" max="16384" width="9.140625" style="44" customWidth="1"/>
  </cols>
  <sheetData>
    <row r="1" spans="1:17" s="1" customFormat="1" ht="41.25" customHeight="1">
      <c r="A1" s="544" t="s">
        <v>229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221"/>
      <c r="Q1" s="16" t="s">
        <v>708</v>
      </c>
    </row>
    <row r="2" spans="1:15" ht="15" customHeight="1">
      <c r="A2" s="545" t="s">
        <v>230</v>
      </c>
      <c r="B2" s="546" t="s">
        <v>231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222"/>
      <c r="N2" s="546" t="s">
        <v>770</v>
      </c>
      <c r="O2" s="546"/>
    </row>
    <row r="3" spans="1:15" ht="15.75" customHeight="1">
      <c r="A3" s="545"/>
      <c r="B3" s="547" t="s">
        <v>232</v>
      </c>
      <c r="C3" s="547"/>
      <c r="D3" s="224"/>
      <c r="E3" s="547" t="s">
        <v>233</v>
      </c>
      <c r="F3" s="547"/>
      <c r="G3" s="225"/>
      <c r="H3" s="547" t="s">
        <v>234</v>
      </c>
      <c r="I3" s="547"/>
      <c r="J3" s="224"/>
      <c r="K3" s="546" t="s">
        <v>235</v>
      </c>
      <c r="L3" s="546"/>
      <c r="M3" s="223"/>
      <c r="N3" s="546"/>
      <c r="O3" s="546"/>
    </row>
    <row r="4" spans="1:15" ht="15" customHeight="1">
      <c r="A4" s="545"/>
      <c r="B4" s="226" t="s">
        <v>236</v>
      </c>
      <c r="C4" s="226" t="s">
        <v>237</v>
      </c>
      <c r="D4" s="226"/>
      <c r="E4" s="226" t="s">
        <v>236</v>
      </c>
      <c r="F4" s="226" t="s">
        <v>237</v>
      </c>
      <c r="G4" s="226"/>
      <c r="H4" s="226" t="s">
        <v>236</v>
      </c>
      <c r="I4" s="226" t="s">
        <v>237</v>
      </c>
      <c r="J4" s="226"/>
      <c r="K4" s="226" t="s">
        <v>236</v>
      </c>
      <c r="L4" s="226" t="s">
        <v>237</v>
      </c>
      <c r="M4" s="226"/>
      <c r="N4" s="226" t="s">
        <v>236</v>
      </c>
      <c r="O4" s="226" t="s">
        <v>237</v>
      </c>
    </row>
    <row r="5" spans="1:15" ht="18" customHeight="1">
      <c r="A5" s="211"/>
      <c r="B5" s="227"/>
      <c r="C5" s="227"/>
      <c r="D5" s="227"/>
      <c r="E5" s="227"/>
      <c r="F5" s="227"/>
      <c r="G5" s="227"/>
      <c r="H5" s="227" t="s">
        <v>740</v>
      </c>
      <c r="I5" s="227"/>
      <c r="J5" s="227"/>
      <c r="K5" s="227"/>
      <c r="L5" s="227"/>
      <c r="M5" s="227"/>
      <c r="N5" s="227"/>
      <c r="O5" s="227"/>
    </row>
    <row r="6" spans="1:17" ht="17.25" customHeight="1">
      <c r="A6" s="65">
        <v>2005</v>
      </c>
      <c r="B6" s="212">
        <v>490</v>
      </c>
      <c r="C6" s="212">
        <v>156721.58</v>
      </c>
      <c r="D6" s="212"/>
      <c r="E6" s="212">
        <v>418</v>
      </c>
      <c r="F6" s="212">
        <v>1397209.72</v>
      </c>
      <c r="G6" s="212"/>
      <c r="H6" s="212">
        <v>140</v>
      </c>
      <c r="I6" s="212">
        <v>5396623.87</v>
      </c>
      <c r="J6" s="212"/>
      <c r="K6" s="150">
        <v>0</v>
      </c>
      <c r="L6" s="212"/>
      <c r="M6" s="212"/>
      <c r="N6" s="212">
        <v>1048</v>
      </c>
      <c r="O6" s="212">
        <v>6950555.17</v>
      </c>
      <c r="P6" s="228"/>
      <c r="Q6" s="228"/>
    </row>
    <row r="7" spans="1:17" ht="14.25" customHeight="1">
      <c r="A7" s="168">
        <v>2008</v>
      </c>
      <c r="B7" s="126">
        <v>494</v>
      </c>
      <c r="C7" s="126">
        <v>181232</v>
      </c>
      <c r="D7" s="126"/>
      <c r="E7" s="126">
        <v>479</v>
      </c>
      <c r="F7" s="126">
        <v>1420737</v>
      </c>
      <c r="G7" s="126"/>
      <c r="H7" s="126">
        <v>149</v>
      </c>
      <c r="I7" s="126">
        <v>5765902.252</v>
      </c>
      <c r="J7" s="126"/>
      <c r="K7" s="150">
        <v>0</v>
      </c>
      <c r="L7" s="126"/>
      <c r="M7" s="126"/>
      <c r="N7" s="126">
        <v>1122</v>
      </c>
      <c r="O7" s="126">
        <v>7367871.252</v>
      </c>
      <c r="P7" s="228"/>
      <c r="Q7" s="228"/>
    </row>
    <row r="8" spans="1:17" ht="14.25" customHeight="1">
      <c r="A8" s="168">
        <v>2012</v>
      </c>
      <c r="B8" s="126">
        <v>573</v>
      </c>
      <c r="C8" s="126">
        <v>105011</v>
      </c>
      <c r="D8" s="126"/>
      <c r="E8" s="126">
        <v>518</v>
      </c>
      <c r="F8" s="126">
        <v>1494935</v>
      </c>
      <c r="G8" s="126"/>
      <c r="H8" s="126">
        <v>184</v>
      </c>
      <c r="I8" s="126">
        <v>4702893</v>
      </c>
      <c r="J8" s="126"/>
      <c r="K8" s="150">
        <v>0</v>
      </c>
      <c r="L8" s="126"/>
      <c r="M8" s="126"/>
      <c r="N8" s="126">
        <v>1275</v>
      </c>
      <c r="O8" s="126">
        <v>6302839</v>
      </c>
      <c r="P8" s="228"/>
      <c r="Q8" s="228"/>
    </row>
    <row r="9" spans="1:17" ht="14.25" customHeight="1">
      <c r="A9" s="168">
        <v>2015</v>
      </c>
      <c r="B9" s="126">
        <v>90</v>
      </c>
      <c r="C9" s="126">
        <v>51193</v>
      </c>
      <c r="D9" s="126"/>
      <c r="E9" s="126">
        <v>493</v>
      </c>
      <c r="F9" s="126">
        <v>932667</v>
      </c>
      <c r="G9" s="126"/>
      <c r="H9" s="126">
        <v>200</v>
      </c>
      <c r="I9" s="126">
        <v>5064484</v>
      </c>
      <c r="J9" s="126"/>
      <c r="K9" s="126">
        <v>520</v>
      </c>
      <c r="L9" s="126">
        <v>60840</v>
      </c>
      <c r="M9" s="126"/>
      <c r="N9" s="126">
        <v>1303</v>
      </c>
      <c r="O9" s="126">
        <v>6109184</v>
      </c>
      <c r="P9" s="228"/>
      <c r="Q9" s="228"/>
    </row>
    <row r="10" spans="2:17" s="186" customFormat="1" ht="21.75" customHeight="1">
      <c r="B10" s="483" t="s">
        <v>227</v>
      </c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228"/>
      <c r="Q10" s="228"/>
    </row>
    <row r="11" spans="1:18" ht="18.75" customHeight="1">
      <c r="A11" s="69" t="s">
        <v>732</v>
      </c>
      <c r="B11" s="216">
        <v>90</v>
      </c>
      <c r="C11" s="216">
        <v>51193</v>
      </c>
      <c r="D11" s="216"/>
      <c r="E11" s="216">
        <v>493</v>
      </c>
      <c r="F11" s="216">
        <v>932667</v>
      </c>
      <c r="G11" s="216"/>
      <c r="H11" s="216">
        <v>200</v>
      </c>
      <c r="I11" s="216">
        <v>5064484</v>
      </c>
      <c r="J11" s="216"/>
      <c r="K11" s="216">
        <v>520</v>
      </c>
      <c r="L11" s="216">
        <v>60840</v>
      </c>
      <c r="M11" s="216"/>
      <c r="N11" s="229">
        <v>1303</v>
      </c>
      <c r="O11" s="216">
        <v>6109184</v>
      </c>
      <c r="P11" s="228"/>
      <c r="Q11" s="230"/>
      <c r="R11" s="134"/>
    </row>
    <row r="12" spans="1:18" ht="18.75" customHeight="1">
      <c r="A12" s="72" t="s">
        <v>715</v>
      </c>
      <c r="B12" s="212">
        <v>577</v>
      </c>
      <c r="C12" s="126">
        <v>471936</v>
      </c>
      <c r="D12" s="212"/>
      <c r="E12" s="212">
        <v>1702</v>
      </c>
      <c r="F12" s="212">
        <v>3912217</v>
      </c>
      <c r="G12" s="212"/>
      <c r="H12" s="212">
        <v>495</v>
      </c>
      <c r="I12" s="212">
        <v>15637371</v>
      </c>
      <c r="J12" s="212"/>
      <c r="K12" s="212">
        <v>3691</v>
      </c>
      <c r="L12" s="212">
        <v>481472</v>
      </c>
      <c r="M12" s="212"/>
      <c r="N12" s="214">
        <v>6465</v>
      </c>
      <c r="O12" s="212">
        <v>20502996</v>
      </c>
      <c r="P12" s="228"/>
      <c r="R12" s="134"/>
    </row>
    <row r="13" spans="1:18" ht="18.75" customHeight="1">
      <c r="A13" s="72" t="s">
        <v>716</v>
      </c>
      <c r="B13" s="212">
        <v>218</v>
      </c>
      <c r="C13" s="126">
        <v>42242</v>
      </c>
      <c r="D13" s="212"/>
      <c r="E13" s="212">
        <v>970</v>
      </c>
      <c r="F13" s="212">
        <v>1653966</v>
      </c>
      <c r="G13" s="212"/>
      <c r="H13" s="212">
        <v>673</v>
      </c>
      <c r="I13" s="212">
        <v>13272089</v>
      </c>
      <c r="J13" s="212"/>
      <c r="K13" s="212">
        <v>2304</v>
      </c>
      <c r="L13" s="212">
        <v>283494</v>
      </c>
      <c r="M13" s="212"/>
      <c r="N13" s="214">
        <v>4165</v>
      </c>
      <c r="O13" s="212">
        <v>15251791</v>
      </c>
      <c r="P13" s="228"/>
      <c r="Q13" s="230"/>
      <c r="R13" s="134"/>
    </row>
    <row r="14" spans="1:18" ht="18.75" customHeight="1">
      <c r="A14" s="72" t="s">
        <v>717</v>
      </c>
      <c r="B14" s="212">
        <v>362</v>
      </c>
      <c r="C14" s="126">
        <v>165585</v>
      </c>
      <c r="D14" s="212"/>
      <c r="E14" s="212">
        <v>1460</v>
      </c>
      <c r="F14" s="212">
        <v>5583633</v>
      </c>
      <c r="G14" s="212"/>
      <c r="H14" s="212">
        <v>507</v>
      </c>
      <c r="I14" s="212">
        <v>8925993</v>
      </c>
      <c r="J14" s="212"/>
      <c r="K14" s="212">
        <v>1223</v>
      </c>
      <c r="L14" s="212">
        <v>145745</v>
      </c>
      <c r="M14" s="212"/>
      <c r="N14" s="214">
        <v>3552</v>
      </c>
      <c r="O14" s="212">
        <v>14820956</v>
      </c>
      <c r="P14" s="228"/>
      <c r="Q14" s="230"/>
      <c r="R14" s="134"/>
    </row>
    <row r="15" spans="1:18" ht="18.75" customHeight="1">
      <c r="A15" s="72" t="s">
        <v>718</v>
      </c>
      <c r="B15" s="212">
        <v>380</v>
      </c>
      <c r="C15" s="126">
        <v>771670</v>
      </c>
      <c r="D15" s="212"/>
      <c r="E15" s="212">
        <v>990</v>
      </c>
      <c r="F15" s="212">
        <v>6973659</v>
      </c>
      <c r="G15" s="212"/>
      <c r="H15" s="212">
        <v>454</v>
      </c>
      <c r="I15" s="212">
        <v>8840327</v>
      </c>
      <c r="J15" s="212"/>
      <c r="K15" s="212">
        <v>1089</v>
      </c>
      <c r="L15" s="212">
        <v>196589</v>
      </c>
      <c r="M15" s="212"/>
      <c r="N15" s="214">
        <v>2913</v>
      </c>
      <c r="O15" s="212">
        <v>16782245</v>
      </c>
      <c r="P15" s="228"/>
      <c r="Q15" s="230"/>
      <c r="R15" s="134"/>
    </row>
    <row r="16" spans="1:18" ht="18.75" customHeight="1">
      <c r="A16" s="72" t="s">
        <v>719</v>
      </c>
      <c r="B16" s="212">
        <v>70</v>
      </c>
      <c r="C16" s="126">
        <v>369672</v>
      </c>
      <c r="D16" s="212"/>
      <c r="E16" s="212">
        <v>482</v>
      </c>
      <c r="F16" s="212">
        <v>3886938</v>
      </c>
      <c r="G16" s="212"/>
      <c r="H16" s="212">
        <v>180</v>
      </c>
      <c r="I16" s="212">
        <v>3523074</v>
      </c>
      <c r="J16" s="212"/>
      <c r="K16" s="212">
        <v>70</v>
      </c>
      <c r="L16" s="212">
        <v>101237</v>
      </c>
      <c r="M16" s="212"/>
      <c r="N16" s="214">
        <v>802</v>
      </c>
      <c r="O16" s="212">
        <v>7880921</v>
      </c>
      <c r="P16" s="228"/>
      <c r="Q16" s="228"/>
      <c r="R16" s="231"/>
    </row>
    <row r="17" spans="1:17" ht="18.75" customHeight="1">
      <c r="A17" s="56" t="s">
        <v>720</v>
      </c>
      <c r="B17" s="217">
        <v>1607</v>
      </c>
      <c r="C17" s="217">
        <v>1821105</v>
      </c>
      <c r="D17" s="217"/>
      <c r="E17" s="217">
        <v>5604</v>
      </c>
      <c r="F17" s="217">
        <v>22010412.999999996</v>
      </c>
      <c r="G17" s="217"/>
      <c r="H17" s="217">
        <v>2309</v>
      </c>
      <c r="I17" s="217">
        <v>50198854.00000001</v>
      </c>
      <c r="J17" s="217"/>
      <c r="K17" s="217">
        <v>8377</v>
      </c>
      <c r="L17" s="217">
        <v>1208537</v>
      </c>
      <c r="M17" s="217"/>
      <c r="N17" s="217">
        <v>17897</v>
      </c>
      <c r="O17" s="217">
        <v>75238909</v>
      </c>
      <c r="P17" s="228"/>
      <c r="Q17" s="228"/>
    </row>
    <row r="18" spans="1:15" ht="15" customHeight="1">
      <c r="A18" s="232" t="s">
        <v>228</v>
      </c>
      <c r="B18" s="233"/>
      <c r="C18" s="233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</row>
    <row r="19" spans="1:15" ht="26.25" customHeight="1">
      <c r="A19" s="523" t="s">
        <v>238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</row>
    <row r="20" ht="15" customHeight="1">
      <c r="A20" s="44" t="s">
        <v>239</v>
      </c>
    </row>
  </sheetData>
  <sheetProtection selectLockedCells="1" selectUnlockedCells="1"/>
  <mergeCells count="10">
    <mergeCell ref="B10:O10"/>
    <mergeCell ref="A19:O19"/>
    <mergeCell ref="A1:O1"/>
    <mergeCell ref="A2:A4"/>
    <mergeCell ref="B2:L2"/>
    <mergeCell ref="N2:O3"/>
    <mergeCell ref="B3:C3"/>
    <mergeCell ref="E3:F3"/>
    <mergeCell ref="H3:I3"/>
    <mergeCell ref="K3:L3"/>
  </mergeCells>
  <hyperlinks>
    <hyperlink ref="Q1" location="indice!A4" display="Ritorna all'Indice"/>
  </hyperlinks>
  <printOptions/>
  <pageMargins left="0.35" right="0.3298611111111111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Q38"/>
  <sheetViews>
    <sheetView workbookViewId="0" topLeftCell="A1">
      <selection activeCell="B13" sqref="B13"/>
    </sheetView>
  </sheetViews>
  <sheetFormatPr defaultColWidth="9.140625" defaultRowHeight="12.75"/>
  <cols>
    <col min="1" max="1" width="14.421875" style="3" customWidth="1"/>
    <col min="2" max="6" width="11.7109375" style="3" customWidth="1"/>
    <col min="7" max="7" width="9.140625" style="3" customWidth="1"/>
    <col min="8" max="8" width="2.421875" style="3" customWidth="1"/>
    <col min="9" max="9" width="6.57421875" style="3" customWidth="1"/>
    <col min="10" max="10" width="17.140625" style="3" customWidth="1"/>
    <col min="11" max="16384" width="9.140625" style="3" customWidth="1"/>
  </cols>
  <sheetData>
    <row r="1" spans="1:9" ht="42.75" customHeight="1">
      <c r="A1" s="517" t="s">
        <v>240</v>
      </c>
      <c r="B1" s="517"/>
      <c r="C1" s="517"/>
      <c r="D1" s="517"/>
      <c r="E1" s="517"/>
      <c r="F1" s="517"/>
      <c r="G1" s="517"/>
      <c r="H1" s="221"/>
      <c r="I1" s="16" t="s">
        <v>708</v>
      </c>
    </row>
    <row r="2" spans="1:8" ht="17.25" customHeight="1">
      <c r="A2" s="532" t="s">
        <v>241</v>
      </c>
      <c r="B2" s="499" t="s">
        <v>242</v>
      </c>
      <c r="C2" s="499"/>
      <c r="D2" s="499"/>
      <c r="E2" s="499"/>
      <c r="F2" s="499"/>
      <c r="G2" s="87"/>
      <c r="H2" s="90"/>
    </row>
    <row r="3" spans="1:10" ht="17.25" customHeight="1">
      <c r="A3" s="532"/>
      <c r="B3" s="19" t="s">
        <v>243</v>
      </c>
      <c r="C3" s="19" t="s">
        <v>244</v>
      </c>
      <c r="D3" s="19" t="s">
        <v>245</v>
      </c>
      <c r="E3" s="19" t="s">
        <v>246</v>
      </c>
      <c r="F3" s="19" t="s">
        <v>247</v>
      </c>
      <c r="G3" s="19" t="s">
        <v>785</v>
      </c>
      <c r="H3" s="33"/>
      <c r="J3" s="16"/>
    </row>
    <row r="4" spans="1:6" ht="20.25" customHeight="1">
      <c r="A4" s="17"/>
      <c r="B4" s="548" t="s">
        <v>740</v>
      </c>
      <c r="C4" s="548"/>
      <c r="D4" s="548"/>
      <c r="E4" s="548"/>
      <c r="F4" s="548"/>
    </row>
    <row r="5" spans="1:8" ht="12.75">
      <c r="A5" s="17" t="s">
        <v>248</v>
      </c>
      <c r="B5" s="150">
        <v>0</v>
      </c>
      <c r="C5" s="33">
        <v>10</v>
      </c>
      <c r="D5" s="33">
        <v>63</v>
      </c>
      <c r="E5" s="33">
        <v>46</v>
      </c>
      <c r="F5" s="44">
        <v>2</v>
      </c>
      <c r="G5" s="44">
        <v>119</v>
      </c>
      <c r="H5" s="44"/>
    </row>
    <row r="6" spans="1:8" ht="12.75">
      <c r="A6" s="17" t="s">
        <v>249</v>
      </c>
      <c r="B6" s="150">
        <v>0</v>
      </c>
      <c r="C6" s="33">
        <v>11</v>
      </c>
      <c r="D6" s="33">
        <v>67</v>
      </c>
      <c r="E6" s="33">
        <v>36</v>
      </c>
      <c r="F6" s="150">
        <v>0</v>
      </c>
      <c r="G6" s="44">
        <v>114</v>
      </c>
      <c r="H6" s="44"/>
    </row>
    <row r="7" spans="1:8" ht="12.75">
      <c r="A7" s="17" t="s">
        <v>250</v>
      </c>
      <c r="B7" s="150">
        <v>0</v>
      </c>
      <c r="C7" s="33">
        <v>20</v>
      </c>
      <c r="D7" s="33">
        <v>59</v>
      </c>
      <c r="E7" s="33">
        <v>35</v>
      </c>
      <c r="F7" s="150">
        <v>0</v>
      </c>
      <c r="G7" s="44">
        <v>114</v>
      </c>
      <c r="H7" s="44"/>
    </row>
    <row r="8" spans="1:8" ht="12.75">
      <c r="A8" s="17" t="s">
        <v>251</v>
      </c>
      <c r="B8" s="150">
        <v>0</v>
      </c>
      <c r="C8" s="33">
        <v>19</v>
      </c>
      <c r="D8" s="33">
        <v>58</v>
      </c>
      <c r="E8" s="33">
        <v>37</v>
      </c>
      <c r="F8" s="150">
        <v>0</v>
      </c>
      <c r="G8" s="44">
        <v>114</v>
      </c>
      <c r="H8" s="44"/>
    </row>
    <row r="9" spans="1:8" ht="12.75">
      <c r="A9" s="17" t="s">
        <v>252</v>
      </c>
      <c r="B9" s="150">
        <v>0</v>
      </c>
      <c r="C9" s="33">
        <v>16</v>
      </c>
      <c r="D9" s="33">
        <v>59</v>
      </c>
      <c r="E9" s="33">
        <v>40</v>
      </c>
      <c r="F9" s="150">
        <v>0</v>
      </c>
      <c r="G9" s="44">
        <v>115</v>
      </c>
      <c r="H9" s="44"/>
    </row>
    <row r="10" spans="1:8" ht="12.75">
      <c r="A10" s="17" t="s">
        <v>253</v>
      </c>
      <c r="B10" s="150">
        <v>0</v>
      </c>
      <c r="C10" s="33">
        <v>18</v>
      </c>
      <c r="D10" s="33">
        <v>61</v>
      </c>
      <c r="E10" s="33">
        <v>37</v>
      </c>
      <c r="F10" s="150">
        <v>0</v>
      </c>
      <c r="G10" s="44">
        <v>116</v>
      </c>
      <c r="H10" s="44"/>
    </row>
    <row r="11" spans="1:8" ht="17.25" customHeight="1">
      <c r="A11" s="17"/>
      <c r="B11" s="522" t="s">
        <v>254</v>
      </c>
      <c r="C11" s="522"/>
      <c r="D11" s="522"/>
      <c r="E11" s="522"/>
      <c r="F11" s="522"/>
      <c r="G11" s="44"/>
      <c r="H11" s="44"/>
    </row>
    <row r="12" spans="1:8" ht="12.75">
      <c r="A12" s="32" t="s">
        <v>722</v>
      </c>
      <c r="B12" s="150">
        <v>0</v>
      </c>
      <c r="C12" s="44">
        <v>6</v>
      </c>
      <c r="D12" s="44">
        <v>9</v>
      </c>
      <c r="E12" s="44">
        <v>7</v>
      </c>
      <c r="F12" s="150">
        <v>0</v>
      </c>
      <c r="G12" s="44">
        <v>22</v>
      </c>
      <c r="H12" s="44"/>
    </row>
    <row r="13" spans="1:8" ht="12.75">
      <c r="A13" s="32" t="s">
        <v>723</v>
      </c>
      <c r="B13" s="150">
        <v>0</v>
      </c>
      <c r="C13" s="44">
        <v>3</v>
      </c>
      <c r="D13" s="44">
        <v>17</v>
      </c>
      <c r="E13" s="44">
        <v>15</v>
      </c>
      <c r="F13" s="150">
        <v>0</v>
      </c>
      <c r="G13" s="44">
        <v>35</v>
      </c>
      <c r="H13" s="44"/>
    </row>
    <row r="14" spans="1:8" ht="12.75">
      <c r="A14" s="32" t="s">
        <v>724</v>
      </c>
      <c r="B14" s="150">
        <v>0</v>
      </c>
      <c r="C14" s="150">
        <v>0</v>
      </c>
      <c r="D14" s="150">
        <v>0</v>
      </c>
      <c r="E14" s="44">
        <v>2</v>
      </c>
      <c r="F14" s="150">
        <v>0</v>
      </c>
      <c r="G14" s="44">
        <v>2</v>
      </c>
      <c r="H14" s="44"/>
    </row>
    <row r="15" spans="1:8" ht="12.75">
      <c r="A15" s="32" t="s">
        <v>725</v>
      </c>
      <c r="B15" s="150">
        <v>0</v>
      </c>
      <c r="C15" s="150">
        <v>0</v>
      </c>
      <c r="D15" s="44">
        <v>3</v>
      </c>
      <c r="E15" s="44">
        <v>1</v>
      </c>
      <c r="F15" s="150">
        <v>0</v>
      </c>
      <c r="G15" s="44">
        <v>4</v>
      </c>
      <c r="H15" s="44"/>
    </row>
    <row r="16" spans="1:8" ht="12.75">
      <c r="A16" s="32" t="s">
        <v>726</v>
      </c>
      <c r="B16" s="150">
        <v>0</v>
      </c>
      <c r="C16" s="44">
        <v>1</v>
      </c>
      <c r="D16" s="150">
        <v>0</v>
      </c>
      <c r="E16" s="150">
        <v>0</v>
      </c>
      <c r="F16" s="150">
        <v>0</v>
      </c>
      <c r="G16" s="44">
        <v>1</v>
      </c>
      <c r="H16" s="44"/>
    </row>
    <row r="17" spans="1:8" ht="12.75">
      <c r="A17" s="32" t="s">
        <v>727</v>
      </c>
      <c r="B17" s="150">
        <v>0</v>
      </c>
      <c r="C17" s="44">
        <v>2</v>
      </c>
      <c r="D17" s="44">
        <v>2</v>
      </c>
      <c r="E17" s="150">
        <v>0</v>
      </c>
      <c r="F17" s="150">
        <v>0</v>
      </c>
      <c r="G17" s="44">
        <v>4</v>
      </c>
      <c r="H17" s="44"/>
    </row>
    <row r="18" spans="1:8" ht="12.75">
      <c r="A18" s="32" t="s">
        <v>728</v>
      </c>
      <c r="B18" s="150">
        <v>0</v>
      </c>
      <c r="C18" s="44">
        <v>1</v>
      </c>
      <c r="D18" s="44">
        <v>8</v>
      </c>
      <c r="E18" s="150">
        <v>0</v>
      </c>
      <c r="F18" s="150">
        <v>0</v>
      </c>
      <c r="G18" s="44">
        <v>9</v>
      </c>
      <c r="H18" s="44"/>
    </row>
    <row r="19" spans="1:8" ht="12.75">
      <c r="A19" s="32" t="s">
        <v>729</v>
      </c>
      <c r="B19" s="150">
        <v>0</v>
      </c>
      <c r="C19" s="44">
        <v>1</v>
      </c>
      <c r="D19" s="44">
        <v>14</v>
      </c>
      <c r="E19" s="44">
        <v>5</v>
      </c>
      <c r="F19" s="150">
        <v>0</v>
      </c>
      <c r="G19" s="44">
        <v>20</v>
      </c>
      <c r="H19" s="44"/>
    </row>
    <row r="20" spans="1:8" ht="12.75">
      <c r="A20" s="34" t="s">
        <v>730</v>
      </c>
      <c r="B20" s="150">
        <v>0</v>
      </c>
      <c r="C20" s="44">
        <v>2</v>
      </c>
      <c r="D20" s="44">
        <v>5</v>
      </c>
      <c r="E20" s="44">
        <v>3</v>
      </c>
      <c r="F20" s="150">
        <v>0</v>
      </c>
      <c r="G20" s="44">
        <v>10</v>
      </c>
      <c r="H20" s="44"/>
    </row>
    <row r="21" spans="1:8" ht="12.75">
      <c r="A21" s="35" t="s">
        <v>731</v>
      </c>
      <c r="B21" s="150">
        <v>0</v>
      </c>
      <c r="C21" s="150">
        <v>0</v>
      </c>
      <c r="D21" s="44">
        <v>1</v>
      </c>
      <c r="E21" s="44">
        <v>7</v>
      </c>
      <c r="F21" s="150">
        <v>0</v>
      </c>
      <c r="G21" s="44">
        <v>8</v>
      </c>
      <c r="H21" s="44"/>
    </row>
    <row r="22" spans="1:8" ht="12.75">
      <c r="A22" s="235" t="s">
        <v>732</v>
      </c>
      <c r="B22" s="150">
        <v>0</v>
      </c>
      <c r="C22" s="236">
        <v>16</v>
      </c>
      <c r="D22" s="236">
        <v>59</v>
      </c>
      <c r="E22" s="236">
        <v>40</v>
      </c>
      <c r="F22" s="150">
        <v>0</v>
      </c>
      <c r="G22" s="135">
        <v>115</v>
      </c>
      <c r="H22" s="135"/>
    </row>
    <row r="23" spans="1:8" ht="21.75" customHeight="1">
      <c r="A23" s="17"/>
      <c r="B23" s="522" t="s">
        <v>255</v>
      </c>
      <c r="C23" s="522"/>
      <c r="D23" s="522"/>
      <c r="E23" s="522"/>
      <c r="F23" s="522"/>
      <c r="G23" s="44"/>
      <c r="H23" s="44"/>
    </row>
    <row r="24" spans="1:8" ht="12.75">
      <c r="A24" s="32" t="s">
        <v>722</v>
      </c>
      <c r="B24" s="204">
        <v>0</v>
      </c>
      <c r="C24" s="204">
        <v>5</v>
      </c>
      <c r="D24" s="204">
        <v>10</v>
      </c>
      <c r="E24" s="204">
        <v>7</v>
      </c>
      <c r="F24" s="150">
        <v>0</v>
      </c>
      <c r="G24" s="44">
        <v>22</v>
      </c>
      <c r="H24" s="44"/>
    </row>
    <row r="25" spans="1:8" ht="12.75">
      <c r="A25" s="32" t="s">
        <v>723</v>
      </c>
      <c r="B25" s="204">
        <v>0</v>
      </c>
      <c r="C25" s="204">
        <v>5</v>
      </c>
      <c r="D25" s="204">
        <v>18</v>
      </c>
      <c r="E25" s="204">
        <v>14</v>
      </c>
      <c r="F25" s="150">
        <v>0</v>
      </c>
      <c r="G25" s="44">
        <v>37</v>
      </c>
      <c r="H25" s="44"/>
    </row>
    <row r="26" spans="1:8" ht="12.75">
      <c r="A26" s="32" t="s">
        <v>724</v>
      </c>
      <c r="B26" s="204">
        <v>0</v>
      </c>
      <c r="C26" s="204">
        <v>0</v>
      </c>
      <c r="D26" s="204">
        <v>0</v>
      </c>
      <c r="E26" s="204">
        <v>1</v>
      </c>
      <c r="F26" s="150">
        <v>0</v>
      </c>
      <c r="G26" s="44">
        <v>1</v>
      </c>
      <c r="H26" s="44"/>
    </row>
    <row r="27" spans="1:8" ht="12.75">
      <c r="A27" s="32" t="s">
        <v>725</v>
      </c>
      <c r="B27" s="204">
        <v>0</v>
      </c>
      <c r="C27" s="204">
        <v>0</v>
      </c>
      <c r="D27" s="204">
        <v>3</v>
      </c>
      <c r="E27" s="204">
        <v>1</v>
      </c>
      <c r="F27" s="150">
        <v>0</v>
      </c>
      <c r="G27" s="44">
        <v>4</v>
      </c>
      <c r="H27" s="44"/>
    </row>
    <row r="28" spans="1:8" ht="12.75">
      <c r="A28" s="32" t="s">
        <v>726</v>
      </c>
      <c r="B28" s="204">
        <v>0</v>
      </c>
      <c r="C28" s="204">
        <v>1</v>
      </c>
      <c r="D28" s="204">
        <v>0</v>
      </c>
      <c r="E28" s="204">
        <v>0</v>
      </c>
      <c r="F28" s="150">
        <v>0</v>
      </c>
      <c r="G28" s="44">
        <v>1</v>
      </c>
      <c r="H28" s="44"/>
    </row>
    <row r="29" spans="1:8" ht="12.75">
      <c r="A29" s="32" t="s">
        <v>727</v>
      </c>
      <c r="B29" s="204">
        <v>0</v>
      </c>
      <c r="C29" s="204">
        <v>2</v>
      </c>
      <c r="D29" s="204">
        <v>2</v>
      </c>
      <c r="E29" s="204">
        <v>0</v>
      </c>
      <c r="F29" s="150">
        <v>0</v>
      </c>
      <c r="G29" s="44">
        <v>4</v>
      </c>
      <c r="H29" s="44"/>
    </row>
    <row r="30" spans="1:8" ht="12.75">
      <c r="A30" s="32" t="s">
        <v>728</v>
      </c>
      <c r="B30" s="204">
        <v>0</v>
      </c>
      <c r="C30" s="204">
        <v>1</v>
      </c>
      <c r="D30" s="204">
        <v>8</v>
      </c>
      <c r="E30" s="204">
        <v>0</v>
      </c>
      <c r="F30" s="150">
        <v>0</v>
      </c>
      <c r="G30" s="44">
        <v>9</v>
      </c>
      <c r="H30" s="44"/>
    </row>
    <row r="31" spans="1:8" ht="12.75">
      <c r="A31" s="32" t="s">
        <v>729</v>
      </c>
      <c r="B31" s="204">
        <v>0</v>
      </c>
      <c r="C31" s="204">
        <v>1</v>
      </c>
      <c r="D31" s="204">
        <v>14</v>
      </c>
      <c r="E31" s="204">
        <v>5</v>
      </c>
      <c r="F31" s="150">
        <v>0</v>
      </c>
      <c r="G31" s="44">
        <v>20</v>
      </c>
      <c r="H31" s="44"/>
    </row>
    <row r="32" spans="1:8" ht="12.75">
      <c r="A32" s="34" t="s">
        <v>730</v>
      </c>
      <c r="B32" s="204">
        <v>0</v>
      </c>
      <c r="C32" s="204">
        <v>3</v>
      </c>
      <c r="D32" s="204">
        <v>5</v>
      </c>
      <c r="E32" s="204">
        <v>2</v>
      </c>
      <c r="F32" s="150">
        <v>0</v>
      </c>
      <c r="G32" s="44">
        <v>10</v>
      </c>
      <c r="H32" s="44"/>
    </row>
    <row r="33" spans="1:8" ht="12.75">
      <c r="A33" s="35" t="s">
        <v>731</v>
      </c>
      <c r="B33" s="204">
        <v>0</v>
      </c>
      <c r="C33" s="204">
        <v>0</v>
      </c>
      <c r="D33" s="204">
        <v>1</v>
      </c>
      <c r="E33" s="204">
        <v>7</v>
      </c>
      <c r="F33" s="150">
        <v>0</v>
      </c>
      <c r="G33" s="44">
        <v>8</v>
      </c>
      <c r="H33" s="44"/>
    </row>
    <row r="34" spans="1:8" ht="12.75">
      <c r="A34" s="39" t="s">
        <v>732</v>
      </c>
      <c r="B34" s="237">
        <v>0</v>
      </c>
      <c r="C34" s="237">
        <v>18</v>
      </c>
      <c r="D34" s="237">
        <v>61</v>
      </c>
      <c r="E34" s="237">
        <v>37</v>
      </c>
      <c r="F34" s="238">
        <v>0</v>
      </c>
      <c r="G34" s="239">
        <v>116</v>
      </c>
      <c r="H34" s="132"/>
    </row>
    <row r="35" spans="1:9" ht="12.75">
      <c r="A35" s="111" t="s">
        <v>256</v>
      </c>
      <c r="B35" s="111"/>
      <c r="I35" s="90"/>
    </row>
    <row r="36" spans="1:17" ht="23.25" customHeight="1">
      <c r="A36" s="523" t="s">
        <v>257</v>
      </c>
      <c r="B36" s="523"/>
      <c r="C36" s="523"/>
      <c r="D36" s="523"/>
      <c r="E36" s="523"/>
      <c r="F36" s="523"/>
      <c r="G36" s="523"/>
      <c r="H36" s="62"/>
      <c r="I36" s="72"/>
      <c r="J36" s="72"/>
      <c r="K36" s="72"/>
      <c r="L36" s="72"/>
      <c r="M36" s="72"/>
      <c r="N36" s="72"/>
      <c r="O36" s="72"/>
      <c r="P36" s="72"/>
      <c r="Q36" s="72"/>
    </row>
    <row r="37" spans="1:17" ht="71.25" customHeight="1">
      <c r="A37" s="523" t="s">
        <v>258</v>
      </c>
      <c r="B37" s="523"/>
      <c r="C37" s="523"/>
      <c r="D37" s="523"/>
      <c r="E37" s="523"/>
      <c r="F37" s="523"/>
      <c r="G37" s="523"/>
      <c r="H37" s="62"/>
      <c r="I37" s="72"/>
      <c r="J37" s="72"/>
      <c r="K37" s="72"/>
      <c r="L37" s="72"/>
      <c r="M37" s="72"/>
      <c r="N37" s="72"/>
      <c r="O37" s="72"/>
      <c r="P37" s="72"/>
      <c r="Q37" s="72"/>
    </row>
    <row r="38" spans="1:17" ht="14.25" customHeight="1">
      <c r="A38" s="549" t="s">
        <v>259</v>
      </c>
      <c r="B38" s="549"/>
      <c r="C38" s="549"/>
      <c r="D38" s="549"/>
      <c r="E38" s="549"/>
      <c r="F38" s="549"/>
      <c r="G38" s="549"/>
      <c r="H38" s="26"/>
      <c r="I38" s="44"/>
      <c r="J38" s="44"/>
      <c r="K38" s="44"/>
      <c r="L38" s="44"/>
      <c r="M38" s="44"/>
      <c r="N38" s="44"/>
      <c r="O38" s="44"/>
      <c r="P38" s="44"/>
      <c r="Q38" s="44"/>
    </row>
    <row r="44" ht="62.25" customHeight="1"/>
  </sheetData>
  <sheetProtection selectLockedCells="1" selectUnlockedCells="1"/>
  <mergeCells count="9">
    <mergeCell ref="A38:G38"/>
    <mergeCell ref="B11:F11"/>
    <mergeCell ref="B23:F23"/>
    <mergeCell ref="A36:G36"/>
    <mergeCell ref="A37:G37"/>
    <mergeCell ref="A1:G1"/>
    <mergeCell ref="A2:A3"/>
    <mergeCell ref="B2:F2"/>
    <mergeCell ref="B4:F4"/>
  </mergeCells>
  <hyperlinks>
    <hyperlink ref="I1" location="indice!A4" display="Ritorna all'Indice"/>
  </hyperlinks>
  <printOptions/>
  <pageMargins left="0.7479166666666667" right="0.49027777777777776" top="0.9840277777777777" bottom="0.8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1:Z12"/>
  <sheetViews>
    <sheetView workbookViewId="0" topLeftCell="A1">
      <selection activeCell="A2" sqref="A2:A3"/>
    </sheetView>
  </sheetViews>
  <sheetFormatPr defaultColWidth="9.140625" defaultRowHeight="12.75"/>
  <cols>
    <col min="1" max="1" width="14.57421875" style="3" customWidth="1"/>
    <col min="2" max="9" width="8.7109375" style="3" customWidth="1"/>
    <col min="10" max="10" width="6.140625" style="3" customWidth="1"/>
    <col min="11" max="11" width="17.421875" style="3" customWidth="1"/>
    <col min="12" max="16384" width="9.140625" style="3" customWidth="1"/>
  </cols>
  <sheetData>
    <row r="1" spans="1:11" ht="33" customHeight="1">
      <c r="A1" s="550" t="s">
        <v>260</v>
      </c>
      <c r="B1" s="550"/>
      <c r="C1" s="550"/>
      <c r="D1" s="550"/>
      <c r="E1" s="550"/>
      <c r="F1" s="550"/>
      <c r="G1" s="550"/>
      <c r="H1" s="550"/>
      <c r="I1" s="550"/>
      <c r="K1" s="16" t="s">
        <v>708</v>
      </c>
    </row>
    <row r="2" spans="1:9" ht="17.25" customHeight="1">
      <c r="A2" s="551" t="s">
        <v>714</v>
      </c>
      <c r="B2" s="519" t="s">
        <v>261</v>
      </c>
      <c r="C2" s="519"/>
      <c r="D2" s="519"/>
      <c r="E2" s="519"/>
      <c r="F2" s="519"/>
      <c r="G2" s="519"/>
      <c r="H2" s="519"/>
      <c r="I2" s="519"/>
    </row>
    <row r="3" spans="1:9" ht="15.75" customHeight="1">
      <c r="A3" s="551"/>
      <c r="B3" s="20">
        <v>2012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</row>
    <row r="4" spans="1:9" ht="14.25" customHeight="1">
      <c r="A4" s="240" t="s">
        <v>732</v>
      </c>
      <c r="B4" s="241">
        <v>9.159347553324968</v>
      </c>
      <c r="C4" s="241">
        <v>10.826032540675845</v>
      </c>
      <c r="D4" s="241">
        <v>7.65370138017566</v>
      </c>
      <c r="E4" s="241">
        <v>7.706650093225606</v>
      </c>
      <c r="F4" s="241">
        <v>7.0164734594264795</v>
      </c>
      <c r="G4" s="241">
        <v>8.96255371393493</v>
      </c>
      <c r="H4" s="241">
        <v>7.97362110311751</v>
      </c>
      <c r="I4" s="241">
        <v>6</v>
      </c>
    </row>
    <row r="5" spans="1:9" ht="14.25" customHeight="1">
      <c r="A5" s="242" t="s">
        <v>715</v>
      </c>
      <c r="B5" s="50">
        <v>4.370879908283175</v>
      </c>
      <c r="C5" s="50">
        <v>4.0775305096913135</v>
      </c>
      <c r="D5" s="50">
        <v>2.9588336192109774</v>
      </c>
      <c r="E5" s="50">
        <v>3.5002151771625307</v>
      </c>
      <c r="F5" s="50">
        <v>3.9762275364369604</v>
      </c>
      <c r="G5" s="50">
        <v>3.71452420701169</v>
      </c>
      <c r="H5" s="50">
        <v>3.280276816609</v>
      </c>
      <c r="I5" s="50">
        <v>3.1</v>
      </c>
    </row>
    <row r="6" spans="1:9" ht="14.25" customHeight="1">
      <c r="A6" s="242" t="s">
        <v>716</v>
      </c>
      <c r="B6" s="50">
        <v>4.033751800782054</v>
      </c>
      <c r="C6" s="50">
        <v>3.885310617078745</v>
      </c>
      <c r="D6" s="50">
        <v>3.9818444398597075</v>
      </c>
      <c r="E6" s="50">
        <v>2.982067298005239</v>
      </c>
      <c r="F6" s="50">
        <v>3.0810038767598447</v>
      </c>
      <c r="G6" s="50">
        <v>3.46406529962174</v>
      </c>
      <c r="H6" s="50">
        <v>2.50888976689056</v>
      </c>
      <c r="I6" s="50">
        <v>3.2</v>
      </c>
    </row>
    <row r="7" spans="1:9" ht="14.25" customHeight="1">
      <c r="A7" s="242" t="s">
        <v>717</v>
      </c>
      <c r="B7" s="50">
        <v>9.748302037554934</v>
      </c>
      <c r="C7" s="50">
        <v>11.717974180734856</v>
      </c>
      <c r="D7" s="50">
        <v>9.139888397152204</v>
      </c>
      <c r="E7" s="50">
        <v>8.691499522445081</v>
      </c>
      <c r="F7" s="50">
        <v>8.520349942944085</v>
      </c>
      <c r="G7" s="50">
        <v>10.2312138728324</v>
      </c>
      <c r="H7" s="50">
        <v>10.5558674901741</v>
      </c>
      <c r="I7" s="50">
        <v>9</v>
      </c>
    </row>
    <row r="8" spans="1:9" ht="14.25" customHeight="1">
      <c r="A8" s="242" t="s">
        <v>718</v>
      </c>
      <c r="B8" s="50">
        <v>11.779210925644916</v>
      </c>
      <c r="C8" s="50">
        <v>15.36718897489145</v>
      </c>
      <c r="D8" s="50">
        <v>13.239333455411098</v>
      </c>
      <c r="E8" s="50">
        <v>15.854558877814693</v>
      </c>
      <c r="F8" s="50">
        <v>15.005436752446538</v>
      </c>
      <c r="G8" s="50">
        <v>14.6287403029184</v>
      </c>
      <c r="H8" s="50">
        <v>18.6715195632393</v>
      </c>
      <c r="I8" s="50">
        <v>12.9</v>
      </c>
    </row>
    <row r="9" spans="1:9" ht="14.25" customHeight="1">
      <c r="A9" s="242" t="s">
        <v>719</v>
      </c>
      <c r="B9" s="50">
        <v>22.13911742707554</v>
      </c>
      <c r="C9" s="50">
        <v>22.048997772828507</v>
      </c>
      <c r="D9" s="50">
        <v>21.82350787257415</v>
      </c>
      <c r="E9" s="50">
        <v>23.314917127071823</v>
      </c>
      <c r="F9" s="50">
        <v>25.192519251925194</v>
      </c>
      <c r="G9" s="50">
        <v>29.7667530544243</v>
      </c>
      <c r="H9" s="50">
        <v>26.219512195122</v>
      </c>
      <c r="I9" s="243" t="s">
        <v>262</v>
      </c>
    </row>
    <row r="10" spans="1:9" ht="17.25" customHeight="1">
      <c r="A10" s="244" t="s">
        <v>720</v>
      </c>
      <c r="B10" s="245">
        <v>8.882972286094638</v>
      </c>
      <c r="C10" s="245">
        <v>9.954039671020803</v>
      </c>
      <c r="D10" s="245">
        <v>8.695307545973368</v>
      </c>
      <c r="E10" s="245">
        <v>9.244328511580111</v>
      </c>
      <c r="F10" s="245">
        <v>9.402850300341566</v>
      </c>
      <c r="G10" s="245">
        <v>10.0642733970842</v>
      </c>
      <c r="H10" s="245">
        <v>10.3615945664338</v>
      </c>
      <c r="I10" s="245">
        <v>8.7</v>
      </c>
    </row>
    <row r="11" ht="12.75">
      <c r="A11" s="246" t="s">
        <v>263</v>
      </c>
    </row>
    <row r="12" spans="1:26" ht="24.75" customHeight="1">
      <c r="A12" s="552" t="s">
        <v>264</v>
      </c>
      <c r="B12" s="552"/>
      <c r="C12" s="552"/>
      <c r="D12" s="552"/>
      <c r="E12" s="552"/>
      <c r="F12" s="552"/>
      <c r="G12" s="552"/>
      <c r="H12" s="552"/>
      <c r="I12" s="552"/>
      <c r="J12" s="247"/>
      <c r="K12" s="247"/>
      <c r="L12" s="247"/>
      <c r="M12" s="247"/>
      <c r="N12" s="247"/>
      <c r="O12" s="247"/>
      <c r="P12" s="247"/>
      <c r="Q12" s="248"/>
      <c r="R12" s="248"/>
      <c r="S12" s="248"/>
      <c r="T12" s="248"/>
      <c r="U12" s="248"/>
      <c r="V12" s="248"/>
      <c r="W12" s="248"/>
      <c r="X12" s="248"/>
      <c r="Y12" s="248"/>
      <c r="Z12" s="248"/>
    </row>
  </sheetData>
  <sheetProtection selectLockedCells="1" selectUnlockedCells="1"/>
  <mergeCells count="4">
    <mergeCell ref="A1:I1"/>
    <mergeCell ref="A2:A3"/>
    <mergeCell ref="B2:I2"/>
    <mergeCell ref="A12:I12"/>
  </mergeCells>
  <hyperlinks>
    <hyperlink ref="K1" location="indice!A4" display="Ritorna all'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1"/>
  </sheetPr>
  <dimension ref="A1:Q31"/>
  <sheetViews>
    <sheetView zoomScaleSheetLayoutView="100" workbookViewId="0" topLeftCell="A1">
      <selection activeCell="A2" sqref="A2:A3"/>
    </sheetView>
  </sheetViews>
  <sheetFormatPr defaultColWidth="9.140625" defaultRowHeight="11.25" customHeight="1"/>
  <cols>
    <col min="1" max="1" width="23.00390625" style="26" customWidth="1"/>
    <col min="2" max="3" width="8.7109375" style="33" customWidth="1"/>
    <col min="4" max="4" width="1.1484375" style="33" customWidth="1"/>
    <col min="5" max="5" width="8.7109375" style="33" customWidth="1"/>
    <col min="6" max="6" width="9.00390625" style="33" customWidth="1"/>
    <col min="7" max="7" width="1.1484375" style="33" customWidth="1"/>
    <col min="8" max="9" width="8.7109375" style="26" customWidth="1"/>
    <col min="10" max="10" width="1.28515625" style="26" customWidth="1"/>
    <col min="11" max="11" width="8.7109375" style="26" customWidth="1"/>
    <col min="12" max="12" width="7.7109375" style="26" customWidth="1"/>
    <col min="13" max="13" width="1.1484375" style="26" customWidth="1"/>
    <col min="14" max="14" width="7.7109375" style="26" customWidth="1"/>
    <col min="15" max="15" width="7.8515625" style="26" customWidth="1"/>
    <col min="16" max="16" width="3.7109375" style="26" customWidth="1"/>
    <col min="17" max="17" width="20.421875" style="26" customWidth="1"/>
    <col min="18" max="16384" width="9.140625" style="26" customWidth="1"/>
  </cols>
  <sheetData>
    <row r="1" spans="1:17" s="249" customFormat="1" ht="23.25" customHeight="1">
      <c r="A1" s="553" t="s">
        <v>265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76"/>
      <c r="Q1" s="16" t="s">
        <v>708</v>
      </c>
    </row>
    <row r="2" spans="1:15" ht="20.25" customHeight="1">
      <c r="A2" s="554" t="s">
        <v>266</v>
      </c>
      <c r="B2" s="520" t="s">
        <v>267</v>
      </c>
      <c r="C2" s="520"/>
      <c r="D2" s="175"/>
      <c r="E2" s="520" t="s">
        <v>268</v>
      </c>
      <c r="F2" s="520"/>
      <c r="G2" s="175"/>
      <c r="H2" s="520" t="s">
        <v>269</v>
      </c>
      <c r="I2" s="520"/>
      <c r="J2" s="175"/>
      <c r="K2" s="520" t="s">
        <v>270</v>
      </c>
      <c r="L2" s="520"/>
      <c r="M2" s="175"/>
      <c r="N2" s="520" t="s">
        <v>271</v>
      </c>
      <c r="O2" s="520"/>
    </row>
    <row r="3" spans="1:15" ht="11.25" customHeight="1">
      <c r="A3" s="554"/>
      <c r="B3" s="63">
        <v>1990</v>
      </c>
      <c r="C3" s="84">
        <v>2015</v>
      </c>
      <c r="D3" s="84"/>
      <c r="E3" s="63">
        <v>1990</v>
      </c>
      <c r="F3" s="84">
        <v>2015</v>
      </c>
      <c r="G3" s="84"/>
      <c r="H3" s="63">
        <v>1990</v>
      </c>
      <c r="I3" s="84">
        <v>2015</v>
      </c>
      <c r="J3" s="84"/>
      <c r="K3" s="63">
        <v>1990</v>
      </c>
      <c r="L3" s="84">
        <v>2015</v>
      </c>
      <c r="M3" s="84"/>
      <c r="N3" s="63">
        <v>1990</v>
      </c>
      <c r="O3" s="84">
        <v>2015</v>
      </c>
    </row>
    <row r="4" spans="1:15" ht="15" customHeight="1">
      <c r="A4" s="62" t="s">
        <v>272</v>
      </c>
      <c r="B4" s="250">
        <v>538</v>
      </c>
      <c r="C4" s="250">
        <v>206</v>
      </c>
      <c r="D4" s="250"/>
      <c r="E4" s="251">
        <v>158.01</v>
      </c>
      <c r="F4" s="251">
        <v>65.3</v>
      </c>
      <c r="G4" s="251"/>
      <c r="H4" s="250">
        <v>140</v>
      </c>
      <c r="I4" s="250">
        <v>53</v>
      </c>
      <c r="J4" s="250"/>
      <c r="K4" s="251">
        <v>19.4</v>
      </c>
      <c r="L4" s="251">
        <v>15.96</v>
      </c>
      <c r="M4" s="251"/>
      <c r="N4" s="250">
        <v>68</v>
      </c>
      <c r="O4" s="250">
        <v>5</v>
      </c>
    </row>
    <row r="5" spans="1:15" ht="11.25" customHeight="1">
      <c r="A5" s="62" t="s">
        <v>273</v>
      </c>
      <c r="B5" s="250">
        <v>21</v>
      </c>
      <c r="C5" s="250">
        <v>9</v>
      </c>
      <c r="D5" s="250"/>
      <c r="E5" s="251">
        <v>4.87</v>
      </c>
      <c r="F5" s="251">
        <v>2.21</v>
      </c>
      <c r="G5" s="251"/>
      <c r="H5" s="250">
        <v>9</v>
      </c>
      <c r="I5" s="250">
        <v>2</v>
      </c>
      <c r="J5" s="250"/>
      <c r="K5" s="251">
        <v>0.79</v>
      </c>
      <c r="L5" s="251">
        <v>0.65</v>
      </c>
      <c r="M5" s="251"/>
      <c r="N5" s="250">
        <v>3</v>
      </c>
      <c r="O5" s="150">
        <v>0</v>
      </c>
    </row>
    <row r="6" spans="1:15" ht="11.25" customHeight="1">
      <c r="A6" s="62" t="s">
        <v>274</v>
      </c>
      <c r="B6" s="250">
        <v>905</v>
      </c>
      <c r="C6" s="250">
        <v>268</v>
      </c>
      <c r="D6" s="250"/>
      <c r="E6" s="251">
        <v>308.42</v>
      </c>
      <c r="F6" s="251">
        <v>151.46</v>
      </c>
      <c r="G6" s="251"/>
      <c r="H6" s="250">
        <v>274</v>
      </c>
      <c r="I6" s="250">
        <v>132</v>
      </c>
      <c r="J6" s="250"/>
      <c r="K6" s="251">
        <v>32.7</v>
      </c>
      <c r="L6" s="251">
        <v>21.74</v>
      </c>
      <c r="M6" s="251"/>
      <c r="N6" s="250">
        <v>197</v>
      </c>
      <c r="O6" s="250">
        <v>15</v>
      </c>
    </row>
    <row r="7" spans="1:15" ht="11.25" customHeight="1">
      <c r="A7" s="62" t="s">
        <v>275</v>
      </c>
      <c r="B7" s="250">
        <v>105</v>
      </c>
      <c r="C7" s="250">
        <v>66</v>
      </c>
      <c r="D7" s="250"/>
      <c r="E7" s="251">
        <v>27.97</v>
      </c>
      <c r="F7" s="251">
        <v>16.39</v>
      </c>
      <c r="G7" s="251"/>
      <c r="H7" s="250">
        <v>30</v>
      </c>
      <c r="I7" s="250">
        <v>14</v>
      </c>
      <c r="J7" s="250"/>
      <c r="K7" s="251">
        <v>4.27</v>
      </c>
      <c r="L7" s="251">
        <v>5.23</v>
      </c>
      <c r="M7" s="251"/>
      <c r="N7" s="250">
        <v>10</v>
      </c>
      <c r="O7" s="250">
        <v>1</v>
      </c>
    </row>
    <row r="8" spans="1:15" ht="11.25" customHeight="1">
      <c r="A8" s="62" t="s">
        <v>276</v>
      </c>
      <c r="B8" s="250">
        <v>497</v>
      </c>
      <c r="C8" s="250">
        <v>198</v>
      </c>
      <c r="D8" s="250"/>
      <c r="E8" s="251">
        <v>161.47</v>
      </c>
      <c r="F8" s="251">
        <v>83.21</v>
      </c>
      <c r="G8" s="251"/>
      <c r="H8" s="250">
        <v>191</v>
      </c>
      <c r="I8" s="250">
        <v>71</v>
      </c>
      <c r="J8" s="250"/>
      <c r="K8" s="251">
        <v>27.07</v>
      </c>
      <c r="L8" s="251">
        <v>18.1</v>
      </c>
      <c r="M8" s="251"/>
      <c r="N8" s="250">
        <v>169</v>
      </c>
      <c r="O8" s="250">
        <v>6</v>
      </c>
    </row>
    <row r="9" spans="1:15" ht="11.25" customHeight="1">
      <c r="A9" s="62" t="s">
        <v>277</v>
      </c>
      <c r="B9" s="250">
        <v>154</v>
      </c>
      <c r="C9" s="250">
        <v>73</v>
      </c>
      <c r="D9" s="250"/>
      <c r="E9" s="251">
        <v>51.92</v>
      </c>
      <c r="F9" s="251">
        <v>27.12</v>
      </c>
      <c r="G9" s="251"/>
      <c r="H9" s="250">
        <v>54</v>
      </c>
      <c r="I9" s="250">
        <v>19</v>
      </c>
      <c r="J9" s="250"/>
      <c r="K9" s="251">
        <v>7.73</v>
      </c>
      <c r="L9" s="251">
        <v>5.39</v>
      </c>
      <c r="M9" s="251"/>
      <c r="N9" s="250">
        <v>45</v>
      </c>
      <c r="O9" s="250">
        <v>2</v>
      </c>
    </row>
    <row r="10" spans="1:15" ht="11.25" customHeight="1">
      <c r="A10" s="62" t="s">
        <v>278</v>
      </c>
      <c r="B10" s="250">
        <v>261</v>
      </c>
      <c r="C10" s="250">
        <v>64</v>
      </c>
      <c r="D10" s="250"/>
      <c r="E10" s="251">
        <v>68.77</v>
      </c>
      <c r="F10" s="251">
        <v>23.76</v>
      </c>
      <c r="G10" s="251"/>
      <c r="H10" s="250">
        <v>120</v>
      </c>
      <c r="I10" s="250">
        <v>25</v>
      </c>
      <c r="J10" s="250"/>
      <c r="K10" s="251">
        <v>12.63</v>
      </c>
      <c r="L10" s="251">
        <v>3.85</v>
      </c>
      <c r="M10" s="251"/>
      <c r="N10" s="250">
        <v>101</v>
      </c>
      <c r="O10" s="250">
        <v>3</v>
      </c>
    </row>
    <row r="11" spans="1:15" ht="11.25" customHeight="1">
      <c r="A11" s="62" t="s">
        <v>279</v>
      </c>
      <c r="B11" s="250">
        <v>496</v>
      </c>
      <c r="C11" s="250">
        <v>135</v>
      </c>
      <c r="D11" s="250"/>
      <c r="E11" s="251">
        <v>149.49</v>
      </c>
      <c r="F11" s="251">
        <v>64.29</v>
      </c>
      <c r="G11" s="251"/>
      <c r="H11" s="250">
        <v>155</v>
      </c>
      <c r="I11" s="250">
        <v>70</v>
      </c>
      <c r="J11" s="250"/>
      <c r="K11" s="251">
        <v>19.95</v>
      </c>
      <c r="L11" s="251">
        <v>11.21</v>
      </c>
      <c r="M11" s="251"/>
      <c r="N11" s="250">
        <v>149</v>
      </c>
      <c r="O11" s="250">
        <v>9</v>
      </c>
    </row>
    <row r="12" spans="1:15" ht="11.25" customHeight="1">
      <c r="A12" s="252" t="s">
        <v>732</v>
      </c>
      <c r="B12" s="253">
        <v>503</v>
      </c>
      <c r="C12" s="253">
        <v>166</v>
      </c>
      <c r="D12" s="253"/>
      <c r="E12" s="254">
        <v>131.7</v>
      </c>
      <c r="F12" s="254">
        <v>58</v>
      </c>
      <c r="G12" s="254"/>
      <c r="H12" s="253">
        <v>122</v>
      </c>
      <c r="I12" s="253">
        <v>46</v>
      </c>
      <c r="J12" s="253"/>
      <c r="K12" s="254">
        <v>15.88</v>
      </c>
      <c r="L12" s="254">
        <v>11.11</v>
      </c>
      <c r="M12" s="254"/>
      <c r="N12" s="253">
        <v>127</v>
      </c>
      <c r="O12" s="253">
        <v>5</v>
      </c>
    </row>
    <row r="13" spans="1:15" ht="11.25" customHeight="1">
      <c r="A13" s="62" t="s">
        <v>280</v>
      </c>
      <c r="B13" s="250">
        <v>123</v>
      </c>
      <c r="C13" s="250">
        <v>68</v>
      </c>
      <c r="D13" s="250"/>
      <c r="E13" s="251">
        <v>28.41</v>
      </c>
      <c r="F13" s="251">
        <v>16.32</v>
      </c>
      <c r="G13" s="251"/>
      <c r="H13" s="250">
        <v>31</v>
      </c>
      <c r="I13" s="250">
        <v>15</v>
      </c>
      <c r="J13" s="250"/>
      <c r="K13" s="251">
        <v>6.36</v>
      </c>
      <c r="L13" s="251">
        <v>5.82</v>
      </c>
      <c r="M13" s="251"/>
      <c r="N13" s="250">
        <v>24</v>
      </c>
      <c r="O13" s="250">
        <v>2</v>
      </c>
    </row>
    <row r="14" spans="1:15" ht="11.25" customHeight="1">
      <c r="A14" s="62" t="s">
        <v>281</v>
      </c>
      <c r="B14" s="250">
        <v>174</v>
      </c>
      <c r="C14" s="250">
        <v>64</v>
      </c>
      <c r="D14" s="250"/>
      <c r="E14" s="251">
        <v>53.5</v>
      </c>
      <c r="F14" s="251">
        <v>28.82</v>
      </c>
      <c r="G14" s="251"/>
      <c r="H14" s="250">
        <v>43</v>
      </c>
      <c r="I14" s="250">
        <v>19</v>
      </c>
      <c r="J14" s="250"/>
      <c r="K14" s="251">
        <v>6.3</v>
      </c>
      <c r="L14" s="251">
        <v>4.82</v>
      </c>
      <c r="M14" s="251"/>
      <c r="N14" s="250">
        <v>20</v>
      </c>
      <c r="O14" s="250">
        <v>1</v>
      </c>
    </row>
    <row r="15" spans="1:15" ht="11.25" customHeight="1">
      <c r="A15" s="62" t="s">
        <v>282</v>
      </c>
      <c r="B15" s="250">
        <v>663</v>
      </c>
      <c r="C15" s="250">
        <v>189</v>
      </c>
      <c r="D15" s="250"/>
      <c r="E15" s="251">
        <v>158.64</v>
      </c>
      <c r="F15" s="251">
        <v>61.39</v>
      </c>
      <c r="G15" s="251"/>
      <c r="H15" s="250">
        <v>173</v>
      </c>
      <c r="I15" s="250">
        <v>82</v>
      </c>
      <c r="J15" s="250"/>
      <c r="K15" s="251">
        <v>19.71</v>
      </c>
      <c r="L15" s="251">
        <v>13.56</v>
      </c>
      <c r="M15" s="251"/>
      <c r="N15" s="250">
        <v>186</v>
      </c>
      <c r="O15" s="250">
        <v>8</v>
      </c>
    </row>
    <row r="16" spans="1:15" ht="11.25" customHeight="1">
      <c r="A16" s="62" t="s">
        <v>283</v>
      </c>
      <c r="B16" s="250">
        <v>174</v>
      </c>
      <c r="C16" s="250">
        <v>93</v>
      </c>
      <c r="D16" s="250"/>
      <c r="E16" s="251">
        <v>42.55</v>
      </c>
      <c r="F16" s="251">
        <v>22.99</v>
      </c>
      <c r="G16" s="251"/>
      <c r="H16" s="250">
        <v>44</v>
      </c>
      <c r="I16" s="250">
        <v>17</v>
      </c>
      <c r="J16" s="250"/>
      <c r="K16" s="251">
        <v>6.96</v>
      </c>
      <c r="L16" s="251">
        <v>7.15</v>
      </c>
      <c r="M16" s="251"/>
      <c r="N16" s="250">
        <v>12</v>
      </c>
      <c r="O16" s="250">
        <v>1</v>
      </c>
    </row>
    <row r="17" spans="1:15" ht="11.25" customHeight="1">
      <c r="A17" s="62" t="s">
        <v>284</v>
      </c>
      <c r="B17" s="250">
        <v>41</v>
      </c>
      <c r="C17" s="250">
        <v>23</v>
      </c>
      <c r="D17" s="250"/>
      <c r="E17" s="251">
        <v>9.11</v>
      </c>
      <c r="F17" s="251">
        <v>5.86</v>
      </c>
      <c r="G17" s="251"/>
      <c r="H17" s="250">
        <v>10</v>
      </c>
      <c r="I17" s="250">
        <v>5</v>
      </c>
      <c r="J17" s="250"/>
      <c r="K17" s="251">
        <v>2.1</v>
      </c>
      <c r="L17" s="251">
        <v>2.04</v>
      </c>
      <c r="M17" s="251"/>
      <c r="N17" s="250">
        <v>2</v>
      </c>
      <c r="O17" s="250">
        <v>1</v>
      </c>
    </row>
    <row r="18" spans="1:15" ht="11.25" customHeight="1">
      <c r="A18" s="62" t="s">
        <v>285</v>
      </c>
      <c r="B18" s="250">
        <v>719</v>
      </c>
      <c r="C18" s="250">
        <v>187</v>
      </c>
      <c r="D18" s="250"/>
      <c r="E18" s="251">
        <v>165.67</v>
      </c>
      <c r="F18" s="251">
        <v>57.54</v>
      </c>
      <c r="G18" s="251"/>
      <c r="H18" s="250">
        <v>118</v>
      </c>
      <c r="I18" s="250">
        <v>56</v>
      </c>
      <c r="J18" s="250"/>
      <c r="K18" s="251">
        <v>17.09</v>
      </c>
      <c r="L18" s="251">
        <v>13.45</v>
      </c>
      <c r="M18" s="251"/>
      <c r="N18" s="250">
        <v>42</v>
      </c>
      <c r="O18" s="250">
        <v>2</v>
      </c>
    </row>
    <row r="19" spans="1:15" ht="11.25" customHeight="1">
      <c r="A19" s="62" t="s">
        <v>286</v>
      </c>
      <c r="B19" s="250">
        <v>764</v>
      </c>
      <c r="C19" s="250">
        <v>202</v>
      </c>
      <c r="D19" s="250"/>
      <c r="E19" s="251">
        <v>126.85</v>
      </c>
      <c r="F19" s="251">
        <v>43.44</v>
      </c>
      <c r="G19" s="251"/>
      <c r="H19" s="250">
        <v>151</v>
      </c>
      <c r="I19" s="250">
        <v>51</v>
      </c>
      <c r="J19" s="250"/>
      <c r="K19" s="251">
        <v>24.41</v>
      </c>
      <c r="L19" s="251">
        <v>9.85</v>
      </c>
      <c r="M19" s="251"/>
      <c r="N19" s="250">
        <v>141</v>
      </c>
      <c r="O19" s="250">
        <v>13</v>
      </c>
    </row>
    <row r="20" spans="1:15" ht="11.25" customHeight="1">
      <c r="A20" s="62" t="s">
        <v>287</v>
      </c>
      <c r="B20" s="250">
        <v>68</v>
      </c>
      <c r="C20" s="250">
        <v>43</v>
      </c>
      <c r="D20" s="250"/>
      <c r="E20" s="251">
        <v>15.86</v>
      </c>
      <c r="F20" s="251">
        <v>10.56</v>
      </c>
      <c r="G20" s="251"/>
      <c r="H20" s="250">
        <v>16</v>
      </c>
      <c r="I20" s="250">
        <v>8</v>
      </c>
      <c r="J20" s="250"/>
      <c r="K20" s="251">
        <v>3.17</v>
      </c>
      <c r="L20" s="251">
        <v>3.48</v>
      </c>
      <c r="M20" s="251"/>
      <c r="N20" s="250">
        <v>5</v>
      </c>
      <c r="O20" s="250">
        <v>1</v>
      </c>
    </row>
    <row r="21" spans="1:15" ht="11.25" customHeight="1">
      <c r="A21" s="62" t="s">
        <v>288</v>
      </c>
      <c r="B21" s="250">
        <v>243</v>
      </c>
      <c r="C21" s="250">
        <v>126</v>
      </c>
      <c r="D21" s="250"/>
      <c r="E21" s="251">
        <v>53.92</v>
      </c>
      <c r="F21" s="251">
        <v>26.96</v>
      </c>
      <c r="G21" s="251"/>
      <c r="H21" s="250">
        <v>72</v>
      </c>
      <c r="I21" s="250">
        <v>21</v>
      </c>
      <c r="J21" s="250"/>
      <c r="K21" s="251">
        <v>10.22</v>
      </c>
      <c r="L21" s="251">
        <v>9.25</v>
      </c>
      <c r="M21" s="251"/>
      <c r="N21" s="250">
        <v>29</v>
      </c>
      <c r="O21" s="250">
        <v>1</v>
      </c>
    </row>
    <row r="22" spans="1:15" ht="11.25" customHeight="1">
      <c r="A22" s="62" t="s">
        <v>289</v>
      </c>
      <c r="B22" s="250">
        <v>594</v>
      </c>
      <c r="C22" s="250">
        <v>93</v>
      </c>
      <c r="D22" s="250"/>
      <c r="E22" s="251">
        <v>157.68</v>
      </c>
      <c r="F22" s="251">
        <v>50.52</v>
      </c>
      <c r="G22" s="251"/>
      <c r="H22" s="250">
        <v>183</v>
      </c>
      <c r="I22" s="250">
        <v>51</v>
      </c>
      <c r="J22" s="250"/>
      <c r="K22" s="251">
        <v>18.19</v>
      </c>
      <c r="L22" s="251">
        <v>6.35</v>
      </c>
      <c r="M22" s="251"/>
      <c r="N22" s="250">
        <v>256</v>
      </c>
      <c r="O22" s="250">
        <v>24</v>
      </c>
    </row>
    <row r="23" spans="1:15" ht="11.25" customHeight="1">
      <c r="A23" s="255" t="s">
        <v>290</v>
      </c>
      <c r="B23" s="250">
        <v>211</v>
      </c>
      <c r="C23" s="250">
        <v>87</v>
      </c>
      <c r="D23" s="250"/>
      <c r="E23" s="251">
        <v>55.55</v>
      </c>
      <c r="F23" s="251">
        <v>25.68</v>
      </c>
      <c r="G23" s="251"/>
      <c r="H23" s="250">
        <v>73</v>
      </c>
      <c r="I23" s="250">
        <v>25</v>
      </c>
      <c r="J23" s="250"/>
      <c r="K23" s="256">
        <v>11.73</v>
      </c>
      <c r="L23" s="256">
        <v>6.78</v>
      </c>
      <c r="M23" s="251"/>
      <c r="N23" s="250">
        <v>156</v>
      </c>
      <c r="O23" s="250">
        <v>9</v>
      </c>
    </row>
    <row r="24" spans="1:16" ht="18.75" customHeight="1">
      <c r="A24" s="257" t="s">
        <v>291</v>
      </c>
      <c r="B24" s="258">
        <v>7210</v>
      </c>
      <c r="C24" s="258">
        <v>2378</v>
      </c>
      <c r="D24" s="258"/>
      <c r="E24" s="259">
        <v>1996.33</v>
      </c>
      <c r="F24" s="259">
        <v>918.3</v>
      </c>
      <c r="G24" s="259"/>
      <c r="H24" s="258">
        <v>2068</v>
      </c>
      <c r="I24" s="258">
        <v>783</v>
      </c>
      <c r="J24" s="258"/>
      <c r="K24" s="259">
        <v>291.24</v>
      </c>
      <c r="L24" s="259">
        <v>196.72</v>
      </c>
      <c r="M24" s="259"/>
      <c r="N24" s="258">
        <v>1783</v>
      </c>
      <c r="O24" s="258">
        <v>124</v>
      </c>
      <c r="P24" s="260"/>
    </row>
    <row r="25" spans="1:16" ht="13.5" customHeight="1">
      <c r="A25" s="60" t="s">
        <v>292</v>
      </c>
      <c r="B25" s="261"/>
      <c r="C25" s="261"/>
      <c r="D25" s="261"/>
      <c r="E25" s="262"/>
      <c r="F25" s="262"/>
      <c r="G25" s="262"/>
      <c r="H25" s="261"/>
      <c r="I25" s="261"/>
      <c r="J25" s="261"/>
      <c r="K25" s="262"/>
      <c r="L25" s="262"/>
      <c r="M25" s="262"/>
      <c r="N25" s="261"/>
      <c r="O25" s="261"/>
      <c r="P25" s="260"/>
    </row>
    <row r="26" spans="1:15" ht="11.25" customHeight="1">
      <c r="A26" s="26" t="s">
        <v>293</v>
      </c>
      <c r="L26" s="263"/>
      <c r="M26" s="263"/>
      <c r="O26" s="264"/>
    </row>
    <row r="27" ht="11.25" customHeight="1">
      <c r="A27" s="26" t="s">
        <v>294</v>
      </c>
    </row>
    <row r="28" ht="11.25" customHeight="1">
      <c r="A28" s="26" t="s">
        <v>295</v>
      </c>
    </row>
    <row r="29" ht="11.25" customHeight="1">
      <c r="A29" s="26" t="s">
        <v>296</v>
      </c>
    </row>
    <row r="30" ht="11.25" customHeight="1">
      <c r="A30" s="26" t="s">
        <v>297</v>
      </c>
    </row>
    <row r="31" spans="1:10" ht="11.25" customHeight="1">
      <c r="A31" s="26" t="s">
        <v>298</v>
      </c>
      <c r="H31" s="265"/>
      <c r="I31"/>
      <c r="J31"/>
    </row>
  </sheetData>
  <sheetProtection selectLockedCells="1" selectUnlockedCells="1"/>
  <mergeCells count="7">
    <mergeCell ref="A1:O1"/>
    <mergeCell ref="A2:A3"/>
    <mergeCell ref="B2:C2"/>
    <mergeCell ref="E2:F2"/>
    <mergeCell ref="H2:I2"/>
    <mergeCell ref="K2:L2"/>
    <mergeCell ref="N2:O2"/>
  </mergeCells>
  <hyperlinks>
    <hyperlink ref="Q1" location="indice!A4" display="Ritorna all'Indice"/>
  </hyperlinks>
  <printOptions/>
  <pageMargins left="0.2701388888888889" right="0.1798611111111111" top="0.9840277777777777" bottom="0.9840277777777777" header="0.5118055555555555" footer="0.5118055555555555"/>
  <pageSetup horizontalDpi="300" verticalDpi="300" orientation="portrait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L27"/>
  <sheetViews>
    <sheetView zoomScaleSheetLayoutView="100" workbookViewId="0" topLeftCell="A1">
      <selection activeCell="A2" sqref="A2:A3"/>
    </sheetView>
  </sheetViews>
  <sheetFormatPr defaultColWidth="9.140625" defaultRowHeight="11.25" customHeight="1"/>
  <cols>
    <col min="1" max="1" width="18.140625" style="26" customWidth="1"/>
    <col min="2" max="7" width="9.28125" style="33" customWidth="1"/>
    <col min="8" max="8" width="9.140625" style="33" customWidth="1"/>
    <col min="9" max="9" width="9.8515625" style="33" customWidth="1"/>
    <col min="10" max="10" width="14.140625" style="33" customWidth="1"/>
    <col min="11" max="11" width="5.00390625" style="33" customWidth="1"/>
    <col min="12" max="12" width="18.00390625" style="26" customWidth="1"/>
    <col min="13" max="16384" width="9.140625" style="26" customWidth="1"/>
  </cols>
  <sheetData>
    <row r="1" spans="1:12" s="249" customFormat="1" ht="31.5" customHeight="1">
      <c r="A1" s="525" t="s">
        <v>299</v>
      </c>
      <c r="B1" s="525"/>
      <c r="C1" s="525"/>
      <c r="D1" s="525"/>
      <c r="E1" s="525"/>
      <c r="F1" s="525"/>
      <c r="G1" s="525"/>
      <c r="H1" s="525"/>
      <c r="I1" s="525"/>
      <c r="J1" s="525"/>
      <c r="K1" s="221"/>
      <c r="L1" s="16" t="s">
        <v>708</v>
      </c>
    </row>
    <row r="2" spans="1:10" ht="25.5" customHeight="1">
      <c r="A2" s="518" t="s">
        <v>266</v>
      </c>
      <c r="B2" s="519" t="s">
        <v>300</v>
      </c>
      <c r="C2" s="519"/>
      <c r="D2" s="519"/>
      <c r="E2" s="519"/>
      <c r="F2" s="519"/>
      <c r="G2" s="519"/>
      <c r="H2" s="266"/>
      <c r="I2" s="520" t="s">
        <v>301</v>
      </c>
      <c r="J2" s="520" t="s">
        <v>302</v>
      </c>
    </row>
    <row r="3" spans="1:10" ht="15.75" customHeight="1">
      <c r="A3" s="518"/>
      <c r="B3" s="267">
        <v>1990</v>
      </c>
      <c r="C3" s="267">
        <v>1995</v>
      </c>
      <c r="D3" s="267">
        <v>2000</v>
      </c>
      <c r="E3" s="267">
        <v>2005</v>
      </c>
      <c r="F3" s="267">
        <v>2010</v>
      </c>
      <c r="G3" s="267">
        <v>2015</v>
      </c>
      <c r="H3" s="267">
        <v>2017</v>
      </c>
      <c r="I3" s="520"/>
      <c r="J3" s="520"/>
    </row>
    <row r="4" spans="1:11" ht="11.25" customHeight="1">
      <c r="A4" s="268"/>
      <c r="K4" s="26"/>
    </row>
    <row r="5" spans="1:11" ht="11.25" customHeight="1">
      <c r="A5" s="269" t="s">
        <v>272</v>
      </c>
      <c r="B5" s="270">
        <v>39607.982446077185</v>
      </c>
      <c r="C5" s="270">
        <v>40976.58185954087</v>
      </c>
      <c r="D5" s="270">
        <v>41513.879030355565</v>
      </c>
      <c r="E5" s="270">
        <v>46845.71361819957</v>
      </c>
      <c r="F5" s="270">
        <v>37516.244300388455</v>
      </c>
      <c r="G5" s="270">
        <v>34189.08457031889</v>
      </c>
      <c r="H5" s="270">
        <v>35784.0105896935</v>
      </c>
      <c r="I5" s="271">
        <f aca="true" t="shared" si="0" ref="I5:I24">((H5-B5)/B5)*100</f>
        <v>-9.654548452675394</v>
      </c>
      <c r="J5" s="271">
        <v>8.146567735670432</v>
      </c>
      <c r="K5" s="26"/>
    </row>
    <row r="6" spans="1:11" ht="11.25" customHeight="1">
      <c r="A6" s="269" t="s">
        <v>273</v>
      </c>
      <c r="B6" s="270">
        <v>1379.7096440738633</v>
      </c>
      <c r="C6" s="270">
        <v>1211.952545236998</v>
      </c>
      <c r="D6" s="270">
        <v>1386.9628175291891</v>
      </c>
      <c r="E6" s="270">
        <v>1481.1746320386085</v>
      </c>
      <c r="F6" s="270">
        <v>1317.0603747967646</v>
      </c>
      <c r="G6" s="270">
        <v>979.7118053120649</v>
      </c>
      <c r="H6" s="270">
        <v>1063.2863610080299</v>
      </c>
      <c r="I6" s="271">
        <f t="shared" si="0"/>
        <v>-22.934048799683072</v>
      </c>
      <c r="J6" s="271">
        <v>8.380053758249963</v>
      </c>
      <c r="K6" s="26"/>
    </row>
    <row r="7" spans="1:11" ht="11.25" customHeight="1">
      <c r="A7" s="269" t="s">
        <v>274</v>
      </c>
      <c r="B7" s="270">
        <v>81256.01175220542</v>
      </c>
      <c r="C7" s="270">
        <v>81263.27571972038</v>
      </c>
      <c r="D7" s="270">
        <v>88352.368374244</v>
      </c>
      <c r="E7" s="270">
        <v>95967.9610554527</v>
      </c>
      <c r="F7" s="270">
        <v>87078.26128717903</v>
      </c>
      <c r="G7" s="270">
        <v>75564.630699186</v>
      </c>
      <c r="H7" s="270">
        <v>79265.13186047129</v>
      </c>
      <c r="I7" s="271">
        <f t="shared" si="0"/>
        <v>-2.4501324256541523</v>
      </c>
      <c r="J7" s="271">
        <v>7.9113502920773335</v>
      </c>
      <c r="K7" s="26"/>
    </row>
    <row r="8" spans="1:11" ht="11.25" customHeight="1">
      <c r="A8" s="269" t="s">
        <v>275</v>
      </c>
      <c r="B8" s="270">
        <v>6322.082267088147</v>
      </c>
      <c r="C8" s="270">
        <v>6913.180591274437</v>
      </c>
      <c r="D8" s="270">
        <v>6504.9098933014375</v>
      </c>
      <c r="E8" s="270">
        <v>7314.516271054394</v>
      </c>
      <c r="F8" s="270">
        <v>7099.261264477611</v>
      </c>
      <c r="G8" s="270">
        <v>6857.371936860661</v>
      </c>
      <c r="H8" s="270">
        <v>6846.15805451689</v>
      </c>
      <c r="I8" s="271">
        <f t="shared" si="0"/>
        <v>8.289607209906238</v>
      </c>
      <c r="J8" s="271">
        <v>6.441260424248622</v>
      </c>
      <c r="K8" s="26"/>
    </row>
    <row r="9" spans="1:11" ht="11.25" customHeight="1">
      <c r="A9" s="269" t="s">
        <v>276</v>
      </c>
      <c r="B9" s="270">
        <v>51266.72919605623</v>
      </c>
      <c r="C9" s="270">
        <v>49226.396602926194</v>
      </c>
      <c r="D9" s="270">
        <v>56166.371899163496</v>
      </c>
      <c r="E9" s="270">
        <v>51303.47256226658</v>
      </c>
      <c r="F9" s="270">
        <v>40085.48597486648</v>
      </c>
      <c r="G9" s="270">
        <v>39490.836495080715</v>
      </c>
      <c r="H9" s="270">
        <v>36313.416671501596</v>
      </c>
      <c r="I9" s="271">
        <f t="shared" si="0"/>
        <v>-29.167674160310852</v>
      </c>
      <c r="J9" s="271">
        <v>7.399531754473911</v>
      </c>
      <c r="K9" s="26"/>
    </row>
    <row r="10" spans="1:11" ht="11.25" customHeight="1">
      <c r="A10" s="269" t="s">
        <v>277</v>
      </c>
      <c r="B10" s="270">
        <v>14869.573640000954</v>
      </c>
      <c r="C10" s="270">
        <v>15124.353406041797</v>
      </c>
      <c r="D10" s="270">
        <v>14139.942637916369</v>
      </c>
      <c r="E10" s="270">
        <v>15627.801252534638</v>
      </c>
      <c r="F10" s="270">
        <v>14555.274517605501</v>
      </c>
      <c r="G10" s="270">
        <v>11440.020545744435</v>
      </c>
      <c r="H10" s="270">
        <v>12165.9725621695</v>
      </c>
      <c r="I10" s="271">
        <f t="shared" si="0"/>
        <v>-18.182102212792703</v>
      </c>
      <c r="J10" s="271">
        <v>9.989533023314026</v>
      </c>
      <c r="K10" s="26"/>
    </row>
    <row r="11" spans="1:11" ht="11.25" customHeight="1">
      <c r="A11" s="269" t="s">
        <v>278</v>
      </c>
      <c r="B11" s="270">
        <v>29462.177840630007</v>
      </c>
      <c r="C11" s="270">
        <v>29936.165509914463</v>
      </c>
      <c r="D11" s="270">
        <v>20812.880609021235</v>
      </c>
      <c r="E11" s="270">
        <v>22032.12328584602</v>
      </c>
      <c r="F11" s="270">
        <v>17402.837709148756</v>
      </c>
      <c r="G11" s="270">
        <v>11245.423895082442</v>
      </c>
      <c r="H11" s="270">
        <v>10953.9733477591</v>
      </c>
      <c r="I11" s="271">
        <f t="shared" si="0"/>
        <v>-62.820218495005655</v>
      </c>
      <c r="J11" s="271">
        <v>6.997971227215555</v>
      </c>
      <c r="K11" s="26"/>
    </row>
    <row r="12" spans="1:11" ht="11.25" customHeight="1">
      <c r="A12" s="269" t="s">
        <v>279</v>
      </c>
      <c r="B12" s="270">
        <v>40834.37160722946</v>
      </c>
      <c r="C12" s="270">
        <v>43323.27676453769</v>
      </c>
      <c r="D12" s="270">
        <v>47387.222105652545</v>
      </c>
      <c r="E12" s="270">
        <v>54026.47303559562</v>
      </c>
      <c r="F12" s="270">
        <v>46356.88303086774</v>
      </c>
      <c r="G12" s="270">
        <v>38499.036730916705</v>
      </c>
      <c r="H12" s="270">
        <v>39940.212942163496</v>
      </c>
      <c r="I12" s="271">
        <f t="shared" si="0"/>
        <v>-2.1897206443300856</v>
      </c>
      <c r="J12" s="271">
        <v>8.97766697936912</v>
      </c>
      <c r="K12" s="26"/>
    </row>
    <row r="13" spans="1:11" ht="11.25" customHeight="1">
      <c r="A13" s="272" t="s">
        <v>732</v>
      </c>
      <c r="B13" s="273">
        <v>30597.946117519277</v>
      </c>
      <c r="C13" s="273">
        <v>30689.701474820817</v>
      </c>
      <c r="D13" s="273">
        <v>36331.205841940304</v>
      </c>
      <c r="E13" s="273">
        <v>34206.00394679396</v>
      </c>
      <c r="F13" s="273">
        <v>29595.443054219188</v>
      </c>
      <c r="G13" s="273">
        <v>22903.542841067214</v>
      </c>
      <c r="H13" s="273">
        <v>23872.487602608402</v>
      </c>
      <c r="I13" s="274">
        <f t="shared" si="0"/>
        <v>-21.980097909447984</v>
      </c>
      <c r="J13" s="274">
        <v>6.378861582067621</v>
      </c>
      <c r="K13" s="26"/>
    </row>
    <row r="14" spans="1:11" ht="11.25" customHeight="1">
      <c r="A14" s="269" t="s">
        <v>280</v>
      </c>
      <c r="B14" s="270">
        <v>7902.860238661447</v>
      </c>
      <c r="C14" s="270">
        <v>10505.164981819798</v>
      </c>
      <c r="D14" s="270">
        <v>8666.350433474323</v>
      </c>
      <c r="E14" s="270">
        <v>11964.470048508016</v>
      </c>
      <c r="F14" s="270">
        <v>9150.25194030337</v>
      </c>
      <c r="G14" s="270">
        <v>6999.525813321233</v>
      </c>
      <c r="H14" s="270">
        <v>6542.88724920494</v>
      </c>
      <c r="I14" s="271">
        <f t="shared" si="0"/>
        <v>-17.20861749273264</v>
      </c>
      <c r="J14" s="271">
        <v>7.3605899026726505</v>
      </c>
      <c r="K14" s="26"/>
    </row>
    <row r="15" spans="1:11" ht="11.25" customHeight="1">
      <c r="A15" s="269" t="s">
        <v>281</v>
      </c>
      <c r="B15" s="270">
        <v>9484.24489069759</v>
      </c>
      <c r="C15" s="270">
        <v>9429.871316798704</v>
      </c>
      <c r="D15" s="270">
        <v>9100.969231997908</v>
      </c>
      <c r="E15" s="270">
        <v>11393.238739300494</v>
      </c>
      <c r="F15" s="270">
        <v>10944.447720574104</v>
      </c>
      <c r="G15" s="270">
        <v>8630.114379284338</v>
      </c>
      <c r="H15" s="270">
        <v>7640.409029817811</v>
      </c>
      <c r="I15" s="271">
        <f t="shared" si="0"/>
        <v>-19.44104018959131</v>
      </c>
      <c r="J15" s="271">
        <v>4.967578552013946</v>
      </c>
      <c r="K15" s="26"/>
    </row>
    <row r="16" spans="1:11" ht="11.25" customHeight="1">
      <c r="A16" s="269" t="s">
        <v>282</v>
      </c>
      <c r="B16" s="270">
        <v>42012.14511213395</v>
      </c>
      <c r="C16" s="270">
        <v>46893.49165473669</v>
      </c>
      <c r="D16" s="270">
        <v>49464.40388718496</v>
      </c>
      <c r="E16" s="270">
        <v>46589.75538131566</v>
      </c>
      <c r="F16" s="270">
        <v>41713.680603386034</v>
      </c>
      <c r="G16" s="270">
        <v>38724.862056995014</v>
      </c>
      <c r="H16" s="270">
        <v>37546.3659302429</v>
      </c>
      <c r="I16" s="271">
        <f t="shared" si="0"/>
        <v>-10.629733782865664</v>
      </c>
      <c r="J16" s="271">
        <v>6.365814948997834</v>
      </c>
      <c r="K16" s="26"/>
    </row>
    <row r="17" spans="1:11" ht="11.25" customHeight="1">
      <c r="A17" s="269" t="s">
        <v>283</v>
      </c>
      <c r="B17" s="270">
        <v>8083.95754989135</v>
      </c>
      <c r="C17" s="270">
        <v>8222.58557153777</v>
      </c>
      <c r="D17" s="270">
        <v>8130.437338312328</v>
      </c>
      <c r="E17" s="270">
        <v>10150.164626973808</v>
      </c>
      <c r="F17" s="270">
        <v>8669.34367992363</v>
      </c>
      <c r="G17" s="270">
        <v>7118.316357315654</v>
      </c>
      <c r="H17" s="270">
        <v>7295.41489786674</v>
      </c>
      <c r="I17" s="271">
        <f t="shared" si="0"/>
        <v>-9.754413567340023</v>
      </c>
      <c r="J17" s="271">
        <v>5.517437285066058</v>
      </c>
      <c r="K17" s="26"/>
    </row>
    <row r="18" spans="1:11" ht="11.25" customHeight="1">
      <c r="A18" s="269" t="s">
        <v>284</v>
      </c>
      <c r="B18" s="270">
        <v>1824.696939146314</v>
      </c>
      <c r="C18" s="270">
        <v>2106.56640470149</v>
      </c>
      <c r="D18" s="270">
        <v>2549.873616607886</v>
      </c>
      <c r="E18" s="270">
        <v>3124.312743258058</v>
      </c>
      <c r="F18" s="270">
        <v>2982.573915065706</v>
      </c>
      <c r="G18" s="270">
        <v>2831.8807263704016</v>
      </c>
      <c r="H18" s="270">
        <v>2775.89439371354</v>
      </c>
      <c r="I18" s="271">
        <f t="shared" si="0"/>
        <v>52.12906506064753</v>
      </c>
      <c r="J18" s="271">
        <v>8.941547222614794</v>
      </c>
      <c r="K18" s="26"/>
    </row>
    <row r="19" spans="1:11" ht="11.25" customHeight="1">
      <c r="A19" s="269" t="s">
        <v>285</v>
      </c>
      <c r="B19" s="270">
        <v>24048.908452590767</v>
      </c>
      <c r="C19" s="270">
        <v>21772.212750620532</v>
      </c>
      <c r="D19" s="270">
        <v>23641.256654364963</v>
      </c>
      <c r="E19" s="270">
        <v>23628.531590054066</v>
      </c>
      <c r="F19" s="270">
        <v>24521.338317524685</v>
      </c>
      <c r="G19" s="270">
        <v>20003.644307163966</v>
      </c>
      <c r="H19" s="270">
        <v>20919.199272268197</v>
      </c>
      <c r="I19" s="271">
        <f t="shared" si="0"/>
        <v>-13.013934443188457</v>
      </c>
      <c r="J19" s="271">
        <v>3.5826166008689375</v>
      </c>
      <c r="K19" s="26"/>
    </row>
    <row r="20" spans="1:11" ht="11.25" customHeight="1">
      <c r="A20" s="269" t="s">
        <v>286</v>
      </c>
      <c r="B20" s="270">
        <v>51889.720719888624</v>
      </c>
      <c r="C20" s="270">
        <v>53274.67060420644</v>
      </c>
      <c r="D20" s="270">
        <v>54433.35684967161</v>
      </c>
      <c r="E20" s="270">
        <v>60046.72362915793</v>
      </c>
      <c r="F20" s="270">
        <v>52133.85800281117</v>
      </c>
      <c r="G20" s="270">
        <v>45520.912255845935</v>
      </c>
      <c r="H20" s="270">
        <v>39017.104093025</v>
      </c>
      <c r="I20" s="271">
        <f t="shared" si="0"/>
        <v>-24.8076429170869</v>
      </c>
      <c r="J20" s="271">
        <v>9.60092996977894</v>
      </c>
      <c r="K20" s="26"/>
    </row>
    <row r="21" spans="1:11" ht="11.25" customHeight="1">
      <c r="A21" s="269" t="s">
        <v>287</v>
      </c>
      <c r="B21" s="270">
        <v>2971.2455203188083</v>
      </c>
      <c r="C21" s="270">
        <v>3463.5567540576994</v>
      </c>
      <c r="D21" s="270">
        <v>4342.323171273943</v>
      </c>
      <c r="E21" s="270">
        <v>4732.623544839437</v>
      </c>
      <c r="F21" s="270">
        <v>4236.919196205223</v>
      </c>
      <c r="G21" s="270">
        <v>4489.467506666058</v>
      </c>
      <c r="H21" s="270">
        <v>4627.3161558814</v>
      </c>
      <c r="I21" s="271">
        <f t="shared" si="0"/>
        <v>55.7365799708433</v>
      </c>
      <c r="J21" s="271">
        <v>8.112903414272264</v>
      </c>
      <c r="K21" s="26"/>
    </row>
    <row r="22" spans="1:11" ht="11.25" customHeight="1">
      <c r="A22" s="269" t="s">
        <v>288</v>
      </c>
      <c r="B22" s="270">
        <v>13139.458659672355</v>
      </c>
      <c r="C22" s="270">
        <v>11539.505873524176</v>
      </c>
      <c r="D22" s="270">
        <v>10969.931051417265</v>
      </c>
      <c r="E22" s="270">
        <v>11118.438364175345</v>
      </c>
      <c r="F22" s="270">
        <v>11507.795299577017</v>
      </c>
      <c r="G22" s="270">
        <v>11104.402273074062</v>
      </c>
      <c r="H22" s="270">
        <v>11210.328457128899</v>
      </c>
      <c r="I22" s="271">
        <f t="shared" si="0"/>
        <v>-14.68196104961573</v>
      </c>
      <c r="J22" s="271">
        <v>5.704630160034816</v>
      </c>
      <c r="K22" s="26"/>
    </row>
    <row r="23" spans="1:11" ht="11.25" customHeight="1">
      <c r="A23" s="269" t="s">
        <v>289</v>
      </c>
      <c r="B23" s="270">
        <v>42073.197965807194</v>
      </c>
      <c r="C23" s="270">
        <v>43863.69517439028</v>
      </c>
      <c r="D23" s="270">
        <v>46257.71244482882</v>
      </c>
      <c r="E23" s="270">
        <v>46172.55749203383</v>
      </c>
      <c r="F23" s="270">
        <v>41381.605401472196</v>
      </c>
      <c r="G23" s="270">
        <v>35412.33184060517</v>
      </c>
      <c r="H23" s="270">
        <v>32937.9615796132</v>
      </c>
      <c r="I23" s="271">
        <f t="shared" si="0"/>
        <v>-21.712721703774893</v>
      </c>
      <c r="J23" s="271">
        <v>6.513802656667381</v>
      </c>
      <c r="K23" s="26"/>
    </row>
    <row r="24" spans="1:12" ht="11.25" customHeight="1">
      <c r="A24" s="275" t="s">
        <v>290</v>
      </c>
      <c r="B24" s="276">
        <v>20853.1624292505</v>
      </c>
      <c r="C24" s="276">
        <v>23084.19466458087</v>
      </c>
      <c r="D24" s="276">
        <v>26776.32417512331</v>
      </c>
      <c r="E24" s="276">
        <v>27390.002657955498</v>
      </c>
      <c r="F24" s="276">
        <v>22816.405102498542</v>
      </c>
      <c r="G24" s="276">
        <v>18618.17081754793</v>
      </c>
      <c r="H24" s="276">
        <v>20022.610879945798</v>
      </c>
      <c r="I24" s="277">
        <f t="shared" si="0"/>
        <v>-3.9828565673074934</v>
      </c>
      <c r="J24" s="277">
        <v>12.111903068984565</v>
      </c>
      <c r="K24" s="26"/>
      <c r="L24" s="271"/>
    </row>
    <row r="25" spans="1:11" ht="14.25" customHeight="1">
      <c r="A25" s="257" t="s">
        <v>303</v>
      </c>
      <c r="B25" s="278">
        <v>518363.367</v>
      </c>
      <c r="C25" s="278">
        <v>532639.816</v>
      </c>
      <c r="D25" s="278">
        <v>554464.096</v>
      </c>
      <c r="E25" s="278">
        <v>580851.219</v>
      </c>
      <c r="F25" s="278">
        <v>503989.469</v>
      </c>
      <c r="G25" s="278">
        <v>432878.084</v>
      </c>
      <c r="H25" s="278">
        <v>436740.1419306</v>
      </c>
      <c r="I25" s="278" t="s">
        <v>304</v>
      </c>
      <c r="J25" s="279">
        <v>7.208188520799291</v>
      </c>
      <c r="K25" s="280"/>
    </row>
    <row r="26" spans="1:8" ht="15.75" customHeight="1">
      <c r="A26" s="60" t="s">
        <v>292</v>
      </c>
      <c r="B26" s="270"/>
      <c r="C26" s="270"/>
      <c r="F26" s="270"/>
      <c r="G26" s="270"/>
      <c r="H26" s="270"/>
    </row>
    <row r="27" spans="1:10" ht="24" customHeight="1">
      <c r="A27" s="555" t="s">
        <v>305</v>
      </c>
      <c r="B27" s="555"/>
      <c r="C27" s="555"/>
      <c r="D27" s="555"/>
      <c r="E27" s="555"/>
      <c r="F27" s="555"/>
      <c r="G27" s="555"/>
      <c r="H27" s="555"/>
      <c r="I27" s="555"/>
      <c r="J27" s="555"/>
    </row>
  </sheetData>
  <sheetProtection selectLockedCells="1" selectUnlockedCells="1"/>
  <mergeCells count="6">
    <mergeCell ref="A27:J27"/>
    <mergeCell ref="A1:J1"/>
    <mergeCell ref="A2:A3"/>
    <mergeCell ref="B2:G2"/>
    <mergeCell ref="I2:I3"/>
    <mergeCell ref="J2:J3"/>
  </mergeCells>
  <hyperlinks>
    <hyperlink ref="L1" location="indice!A4" display="Ritorna all'Indice"/>
  </hyperlinks>
  <printOptions/>
  <pageMargins left="0.7875" right="0.4097222222222222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H17"/>
  <sheetViews>
    <sheetView showGridLines="0" zoomScaleSheetLayoutView="100" workbookViewId="0" topLeftCell="A1">
      <selection activeCell="A17" sqref="A17:F17"/>
    </sheetView>
  </sheetViews>
  <sheetFormatPr defaultColWidth="9.140625" defaultRowHeight="11.25" customHeight="1"/>
  <cols>
    <col min="1" max="1" width="14.00390625" style="44" customWidth="1"/>
    <col min="2" max="5" width="12.7109375" style="281" customWidth="1"/>
    <col min="6" max="6" width="12.7109375" style="44" customWidth="1"/>
    <col min="7" max="7" width="6.8515625" style="44" customWidth="1"/>
    <col min="8" max="8" width="22.140625" style="44" customWidth="1"/>
    <col min="9" max="16384" width="9.140625" style="44" customWidth="1"/>
  </cols>
  <sheetData>
    <row r="1" spans="1:6" ht="26.25" customHeight="1">
      <c r="A1" s="556" t="s">
        <v>306</v>
      </c>
      <c r="B1" s="556"/>
      <c r="C1" s="556"/>
      <c r="D1" s="556"/>
      <c r="E1" s="556"/>
      <c r="F1" s="556"/>
    </row>
    <row r="2" spans="1:6" ht="26.25" customHeight="1">
      <c r="A2" s="532" t="s">
        <v>721</v>
      </c>
      <c r="B2" s="519" t="s">
        <v>307</v>
      </c>
      <c r="C2" s="519"/>
      <c r="D2" s="519"/>
      <c r="E2" s="519"/>
      <c r="F2" s="519"/>
    </row>
    <row r="3" spans="1:6" ht="18" customHeight="1">
      <c r="A3" s="532"/>
      <c r="B3" s="63" t="s">
        <v>308</v>
      </c>
      <c r="C3" s="63" t="s">
        <v>309</v>
      </c>
      <c r="D3" s="63" t="s">
        <v>310</v>
      </c>
      <c r="E3" s="63" t="s">
        <v>311</v>
      </c>
      <c r="F3" s="63" t="s">
        <v>312</v>
      </c>
    </row>
    <row r="4" spans="1:7" ht="15" customHeight="1">
      <c r="A4" s="282" t="s">
        <v>722</v>
      </c>
      <c r="B4" s="243">
        <v>38.8</v>
      </c>
      <c r="C4" s="283">
        <v>595.4</v>
      </c>
      <c r="D4" s="283">
        <v>491.4</v>
      </c>
      <c r="E4" s="283">
        <v>360.4</v>
      </c>
      <c r="F4" s="283">
        <v>1485.9</v>
      </c>
      <c r="G4" s="50"/>
    </row>
    <row r="5" spans="1:7" ht="15" customHeight="1">
      <c r="A5" s="284" t="s">
        <v>723</v>
      </c>
      <c r="B5" s="243">
        <v>51.4</v>
      </c>
      <c r="C5" s="283">
        <v>1271.9</v>
      </c>
      <c r="D5" s="283">
        <v>1977.5</v>
      </c>
      <c r="E5" s="283">
        <v>1096.7</v>
      </c>
      <c r="F5" s="283">
        <v>4397.4</v>
      </c>
      <c r="G5" s="50"/>
    </row>
    <row r="6" spans="1:7" ht="15" customHeight="1">
      <c r="A6" s="284" t="s">
        <v>724</v>
      </c>
      <c r="B6" s="243">
        <v>69.4</v>
      </c>
      <c r="C6" s="283">
        <v>237.8</v>
      </c>
      <c r="D6" s="283">
        <v>371.7</v>
      </c>
      <c r="E6" s="283">
        <v>275.1</v>
      </c>
      <c r="F6" s="283">
        <v>956.2</v>
      </c>
      <c r="G6" s="50"/>
    </row>
    <row r="7" spans="1:7" ht="15" customHeight="1">
      <c r="A7" s="284" t="s">
        <v>725</v>
      </c>
      <c r="B7" s="243">
        <v>23.9</v>
      </c>
      <c r="C7" s="283">
        <v>1277.7</v>
      </c>
      <c r="D7" s="283">
        <v>631.9</v>
      </c>
      <c r="E7" s="283">
        <v>373.7</v>
      </c>
      <c r="F7" s="283">
        <v>2308.8</v>
      </c>
      <c r="G7" s="50"/>
    </row>
    <row r="8" spans="1:7" ht="15" customHeight="1">
      <c r="A8" s="285" t="s">
        <v>726</v>
      </c>
      <c r="B8" s="243">
        <v>15.9</v>
      </c>
      <c r="C8" s="283">
        <v>2132.7</v>
      </c>
      <c r="D8" s="283">
        <v>608.1</v>
      </c>
      <c r="E8" s="283">
        <v>469.7</v>
      </c>
      <c r="F8" s="283">
        <v>3228.2</v>
      </c>
      <c r="G8" s="50"/>
    </row>
    <row r="9" spans="1:7" ht="15" customHeight="1">
      <c r="A9" s="284" t="s">
        <v>727</v>
      </c>
      <c r="B9" s="243">
        <v>3.8</v>
      </c>
      <c r="C9" s="283">
        <v>318.7</v>
      </c>
      <c r="D9" s="283">
        <v>248</v>
      </c>
      <c r="E9" s="283">
        <v>199.6</v>
      </c>
      <c r="F9" s="283">
        <v>771.2</v>
      </c>
      <c r="G9" s="50"/>
    </row>
    <row r="10" spans="1:7" ht="15" customHeight="1">
      <c r="A10" s="284" t="s">
        <v>728</v>
      </c>
      <c r="B10" s="243">
        <v>21.9</v>
      </c>
      <c r="C10" s="283">
        <v>878.5</v>
      </c>
      <c r="D10" s="283">
        <v>740.8</v>
      </c>
      <c r="E10" s="283">
        <v>452.8</v>
      </c>
      <c r="F10" s="283">
        <v>2098.4</v>
      </c>
      <c r="G10" s="50"/>
    </row>
    <row r="11" spans="1:7" ht="15" customHeight="1">
      <c r="A11" s="284" t="s">
        <v>729</v>
      </c>
      <c r="B11" s="243">
        <v>24.8</v>
      </c>
      <c r="C11" s="283">
        <v>400.5</v>
      </c>
      <c r="D11" s="283">
        <v>421.9</v>
      </c>
      <c r="E11" s="283">
        <v>318.7</v>
      </c>
      <c r="F11" s="283">
        <v>1168.7</v>
      </c>
      <c r="G11" s="50"/>
    </row>
    <row r="12" spans="1:7" ht="15" customHeight="1">
      <c r="A12" s="284" t="s">
        <v>730</v>
      </c>
      <c r="B12" s="243">
        <v>4.3</v>
      </c>
      <c r="C12" s="283">
        <v>571.5</v>
      </c>
      <c r="D12" s="283">
        <v>373</v>
      </c>
      <c r="E12" s="283">
        <v>265.5</v>
      </c>
      <c r="F12" s="283">
        <v>1216.8</v>
      </c>
      <c r="G12" s="50"/>
    </row>
    <row r="13" spans="1:7" ht="15" customHeight="1">
      <c r="A13" s="284" t="s">
        <v>731</v>
      </c>
      <c r="B13" s="243">
        <v>65.9</v>
      </c>
      <c r="C13" s="286">
        <v>383.4</v>
      </c>
      <c r="D13" s="286">
        <v>494.6</v>
      </c>
      <c r="E13" s="286">
        <v>294.4</v>
      </c>
      <c r="F13" s="286">
        <v>1241.6</v>
      </c>
      <c r="G13" s="50"/>
    </row>
    <row r="14" spans="1:8" ht="15" customHeight="1">
      <c r="A14" s="287" t="s">
        <v>732</v>
      </c>
      <c r="B14" s="288">
        <v>320.3</v>
      </c>
      <c r="C14" s="289">
        <v>8068</v>
      </c>
      <c r="D14" s="289">
        <v>6966.7</v>
      </c>
      <c r="E14" s="289">
        <v>4126.3</v>
      </c>
      <c r="F14" s="289">
        <v>19481.3</v>
      </c>
      <c r="H14" s="50"/>
    </row>
    <row r="15" spans="1:8" ht="15" customHeight="1">
      <c r="A15" s="290" t="s">
        <v>720</v>
      </c>
      <c r="B15" s="291">
        <v>6052.4</v>
      </c>
      <c r="C15" s="291">
        <v>128940</v>
      </c>
      <c r="D15" s="292">
        <v>101223.4</v>
      </c>
      <c r="E15" s="292">
        <v>65588</v>
      </c>
      <c r="F15" s="292">
        <v>301803.8</v>
      </c>
      <c r="H15" s="293"/>
    </row>
    <row r="16" spans="1:6" ht="11.25" customHeight="1">
      <c r="A16" s="294" t="s">
        <v>313</v>
      </c>
      <c r="B16" s="243"/>
      <c r="C16" s="243"/>
      <c r="D16" s="243"/>
      <c r="E16" s="243"/>
      <c r="F16" s="243"/>
    </row>
    <row r="17" spans="1:6" ht="24.75" customHeight="1">
      <c r="A17" s="557" t="s">
        <v>314</v>
      </c>
      <c r="B17" s="557"/>
      <c r="C17" s="557"/>
      <c r="D17" s="557"/>
      <c r="E17" s="557"/>
      <c r="F17" s="557"/>
    </row>
  </sheetData>
  <sheetProtection selectLockedCells="1" selectUnlockedCells="1"/>
  <mergeCells count="4">
    <mergeCell ref="A1:F1"/>
    <mergeCell ref="A2:A3"/>
    <mergeCell ref="B2:F2"/>
    <mergeCell ref="A17:F1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J56"/>
  <sheetViews>
    <sheetView workbookViewId="0" topLeftCell="A1">
      <selection activeCell="J3" sqref="J3"/>
    </sheetView>
  </sheetViews>
  <sheetFormatPr defaultColWidth="9.140625" defaultRowHeight="12.75"/>
  <cols>
    <col min="1" max="1" width="27.421875" style="90" customWidth="1"/>
    <col min="2" max="2" width="10.7109375" style="295" customWidth="1"/>
    <col min="3" max="5" width="10.140625" style="295" customWidth="1"/>
    <col min="6" max="7" width="10.8515625" style="295" customWidth="1"/>
    <col min="8" max="9" width="7.8515625" style="295" customWidth="1"/>
    <col min="10" max="10" width="18.57421875" style="295" customWidth="1"/>
    <col min="11" max="16384" width="9.140625" style="90" customWidth="1"/>
  </cols>
  <sheetData>
    <row r="1" spans="1:10" ht="24.75" customHeight="1">
      <c r="A1" s="525" t="s">
        <v>315</v>
      </c>
      <c r="B1" s="525"/>
      <c r="C1" s="525"/>
      <c r="D1" s="525"/>
      <c r="E1" s="525"/>
      <c r="F1" s="525"/>
      <c r="G1" s="525"/>
      <c r="H1" s="525"/>
      <c r="I1" s="220"/>
      <c r="J1" s="16" t="s">
        <v>708</v>
      </c>
    </row>
    <row r="2" spans="1:10" ht="21" customHeight="1">
      <c r="A2" s="558" t="s">
        <v>316</v>
      </c>
      <c r="B2" s="520" t="s">
        <v>710</v>
      </c>
      <c r="C2" s="520"/>
      <c r="D2" s="520"/>
      <c r="E2" s="520"/>
      <c r="F2" s="520"/>
      <c r="G2" s="520"/>
      <c r="H2" s="18"/>
      <c r="I2" s="175"/>
      <c r="J2" s="16"/>
    </row>
    <row r="3" spans="1:10" s="249" customFormat="1" ht="19.5" customHeight="1">
      <c r="A3" s="558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  <c r="G3" s="19">
        <v>2017</v>
      </c>
      <c r="H3" s="19">
        <v>2018</v>
      </c>
      <c r="I3" s="36"/>
      <c r="J3" s="33"/>
    </row>
    <row r="4" spans="1:10" s="97" customFormat="1" ht="17.25" customHeight="1">
      <c r="A4" s="132" t="s">
        <v>317</v>
      </c>
      <c r="B4" s="296">
        <v>298</v>
      </c>
      <c r="C4" s="297">
        <v>302.1</v>
      </c>
      <c r="D4" s="296">
        <v>284.6</v>
      </c>
      <c r="E4" s="296">
        <v>291.7</v>
      </c>
      <c r="F4" s="296">
        <v>291.1</v>
      </c>
      <c r="G4" s="296">
        <v>301</v>
      </c>
      <c r="H4" s="296">
        <v>310</v>
      </c>
      <c r="I4" s="296"/>
      <c r="J4" s="44"/>
    </row>
    <row r="5" spans="1:10" s="97" customFormat="1" ht="16.5" customHeight="1">
      <c r="A5" s="132" t="s">
        <v>318</v>
      </c>
      <c r="B5" s="296">
        <v>8346.6</v>
      </c>
      <c r="C5" s="296">
        <v>8258</v>
      </c>
      <c r="D5" s="296">
        <v>7718.9</v>
      </c>
      <c r="E5" s="296">
        <v>7570.5</v>
      </c>
      <c r="F5" s="296">
        <v>7421.5</v>
      </c>
      <c r="G5" s="296">
        <v>7719.4</v>
      </c>
      <c r="H5" s="296">
        <v>7735.7</v>
      </c>
      <c r="I5" s="296"/>
      <c r="J5" s="44"/>
    </row>
    <row r="6" spans="1:10" s="97" customFormat="1" ht="12.75">
      <c r="A6" s="132" t="s">
        <v>319</v>
      </c>
      <c r="B6" s="296">
        <v>4733.9</v>
      </c>
      <c r="C6" s="296">
        <v>4743.7</v>
      </c>
      <c r="D6" s="296">
        <v>4330.4</v>
      </c>
      <c r="E6" s="296">
        <v>4163.8</v>
      </c>
      <c r="F6" s="296">
        <v>4128.2</v>
      </c>
      <c r="G6" s="296">
        <v>4215.9</v>
      </c>
      <c r="H6" s="296">
        <v>4190</v>
      </c>
      <c r="I6" s="296"/>
      <c r="J6" s="44"/>
    </row>
    <row r="7" spans="1:10" ht="12.75">
      <c r="A7" s="298" t="s">
        <v>320</v>
      </c>
      <c r="B7" s="299">
        <v>670.6</v>
      </c>
      <c r="C7" s="299">
        <v>614.3</v>
      </c>
      <c r="D7" s="299">
        <v>346.1</v>
      </c>
      <c r="E7" s="299">
        <v>221.5</v>
      </c>
      <c r="F7" s="299">
        <v>228.4</v>
      </c>
      <c r="G7" s="299">
        <v>177.5</v>
      </c>
      <c r="H7" s="299">
        <v>165.3</v>
      </c>
      <c r="I7" s="299"/>
      <c r="J7" s="44"/>
    </row>
    <row r="8" spans="1:10" ht="12.75">
      <c r="A8" s="298" t="s">
        <v>321</v>
      </c>
      <c r="B8" s="299">
        <v>139.9</v>
      </c>
      <c r="C8" s="299">
        <v>129.3</v>
      </c>
      <c r="D8" s="299">
        <v>117</v>
      </c>
      <c r="E8" s="299">
        <v>107.8</v>
      </c>
      <c r="F8" s="299">
        <v>104.1</v>
      </c>
      <c r="G8" s="299">
        <v>119.6</v>
      </c>
      <c r="H8" s="299">
        <v>119.3</v>
      </c>
      <c r="I8" s="299"/>
      <c r="J8" s="44"/>
    </row>
    <row r="9" spans="1:10" ht="12.75">
      <c r="A9" s="298" t="s">
        <v>322</v>
      </c>
      <c r="B9" s="299">
        <v>1281.8</v>
      </c>
      <c r="C9" s="299">
        <v>1404.3</v>
      </c>
      <c r="D9" s="299">
        <v>1363.2</v>
      </c>
      <c r="E9" s="299">
        <v>1315.9</v>
      </c>
      <c r="F9" s="299">
        <v>1275.6</v>
      </c>
      <c r="G9" s="299">
        <v>1326.1</v>
      </c>
      <c r="H9" s="299">
        <v>1347.4</v>
      </c>
      <c r="I9" s="299"/>
      <c r="J9" s="44"/>
    </row>
    <row r="10" spans="1:10" ht="12.75">
      <c r="A10" s="298" t="s">
        <v>323</v>
      </c>
      <c r="B10" s="299">
        <v>3.3</v>
      </c>
      <c r="C10" s="299">
        <v>3.4</v>
      </c>
      <c r="D10" s="299">
        <v>3</v>
      </c>
      <c r="E10" s="299">
        <v>2.9</v>
      </c>
      <c r="F10" s="299">
        <v>2.9</v>
      </c>
      <c r="G10" s="299">
        <v>3</v>
      </c>
      <c r="H10" s="299">
        <v>2.9</v>
      </c>
      <c r="I10" s="299"/>
      <c r="J10" s="44"/>
    </row>
    <row r="11" spans="1:10" ht="12.75">
      <c r="A11" s="298" t="s">
        <v>324</v>
      </c>
      <c r="B11" s="299">
        <v>840.2</v>
      </c>
      <c r="C11" s="299">
        <v>785.1</v>
      </c>
      <c r="D11" s="299">
        <v>724.7</v>
      </c>
      <c r="E11" s="299">
        <v>691.1</v>
      </c>
      <c r="F11" s="299">
        <v>687.1</v>
      </c>
      <c r="G11" s="299" t="s">
        <v>325</v>
      </c>
      <c r="H11" s="299">
        <v>720.5</v>
      </c>
      <c r="I11" s="299"/>
      <c r="J11" s="44"/>
    </row>
    <row r="12" spans="1:10" ht="12.75">
      <c r="A12" s="298" t="s">
        <v>326</v>
      </c>
      <c r="B12" s="299">
        <v>78.8</v>
      </c>
      <c r="C12" s="299">
        <v>80.9</v>
      </c>
      <c r="D12" s="299">
        <v>60.5</v>
      </c>
      <c r="E12" s="299">
        <v>54.4</v>
      </c>
      <c r="F12" s="299">
        <v>54.1</v>
      </c>
      <c r="G12" s="299" t="s">
        <v>327</v>
      </c>
      <c r="H12" s="299">
        <v>53.2</v>
      </c>
      <c r="I12" s="299"/>
      <c r="J12" s="44"/>
    </row>
    <row r="13" spans="1:10" ht="12.75">
      <c r="A13" s="298" t="s">
        <v>328</v>
      </c>
      <c r="B13" s="299">
        <v>282.2</v>
      </c>
      <c r="C13" s="299">
        <v>261.8</v>
      </c>
      <c r="D13" s="299">
        <v>251.7</v>
      </c>
      <c r="E13" s="299">
        <v>244.7</v>
      </c>
      <c r="F13" s="299">
        <v>256.7</v>
      </c>
      <c r="G13" s="299" t="s">
        <v>329</v>
      </c>
      <c r="H13" s="299">
        <v>264.3</v>
      </c>
      <c r="I13" s="299"/>
      <c r="J13" s="44"/>
    </row>
    <row r="14" spans="1:10" ht="12.75">
      <c r="A14" s="298" t="s">
        <v>330</v>
      </c>
      <c r="B14" s="299">
        <v>124.4</v>
      </c>
      <c r="C14" s="299">
        <v>105.6</v>
      </c>
      <c r="D14" s="299">
        <v>100.4</v>
      </c>
      <c r="E14" s="299">
        <v>98.2</v>
      </c>
      <c r="F14" s="299">
        <v>97.5</v>
      </c>
      <c r="G14" s="299" t="s">
        <v>331</v>
      </c>
      <c r="H14" s="299">
        <v>120.3</v>
      </c>
      <c r="I14" s="299"/>
      <c r="J14" s="44"/>
    </row>
    <row r="15" spans="1:10" ht="12.75">
      <c r="A15" s="298" t="s">
        <v>332</v>
      </c>
      <c r="B15" s="299">
        <v>45.5</v>
      </c>
      <c r="C15" s="299">
        <v>35.7</v>
      </c>
      <c r="D15" s="299">
        <v>36.8</v>
      </c>
      <c r="E15" s="299">
        <v>32.4</v>
      </c>
      <c r="F15" s="299">
        <v>27.5</v>
      </c>
      <c r="G15" s="299" t="s">
        <v>333</v>
      </c>
      <c r="H15" s="299">
        <v>29.7</v>
      </c>
      <c r="I15" s="299"/>
      <c r="J15" s="44"/>
    </row>
    <row r="16" spans="1:10" ht="12.75">
      <c r="A16" s="298" t="s">
        <v>334</v>
      </c>
      <c r="B16" s="299">
        <v>29.2</v>
      </c>
      <c r="C16" s="299">
        <v>25.2</v>
      </c>
      <c r="D16" s="299">
        <v>24.7</v>
      </c>
      <c r="E16" s="299">
        <v>26</v>
      </c>
      <c r="F16" s="299">
        <v>26.8</v>
      </c>
      <c r="G16" s="299" t="s">
        <v>335</v>
      </c>
      <c r="H16" s="299">
        <v>27</v>
      </c>
      <c r="I16" s="299"/>
      <c r="J16" s="44"/>
    </row>
    <row r="17" spans="1:10" ht="12.75">
      <c r="A17" s="298" t="s">
        <v>336</v>
      </c>
      <c r="B17" s="299">
        <v>280.2</v>
      </c>
      <c r="C17" s="299">
        <v>275.9</v>
      </c>
      <c r="D17" s="299">
        <v>250.6</v>
      </c>
      <c r="E17" s="299">
        <v>235.4</v>
      </c>
      <c r="F17" s="299">
        <v>224.3</v>
      </c>
      <c r="G17" s="299" t="s">
        <v>337</v>
      </c>
      <c r="H17" s="299">
        <v>225.9</v>
      </c>
      <c r="I17" s="299"/>
      <c r="J17" s="44"/>
    </row>
    <row r="18" spans="1:10" ht="12.75">
      <c r="A18" s="298" t="s">
        <v>338</v>
      </c>
      <c r="B18" s="299">
        <v>1801.4</v>
      </c>
      <c r="C18" s="299">
        <v>1810.7</v>
      </c>
      <c r="D18" s="299">
        <v>1779.4</v>
      </c>
      <c r="E18" s="299">
        <v>1827.5</v>
      </c>
      <c r="F18" s="299">
        <v>1833.1</v>
      </c>
      <c r="G18" s="299" t="s">
        <v>339</v>
      </c>
      <c r="H18" s="299">
        <v>1837.6</v>
      </c>
      <c r="I18" s="299"/>
      <c r="J18" s="44"/>
    </row>
    <row r="19" spans="1:10" ht="12.75">
      <c r="A19" s="298" t="s">
        <v>340</v>
      </c>
      <c r="B19" s="299">
        <v>1744.3</v>
      </c>
      <c r="C19" s="299">
        <v>1759.4</v>
      </c>
      <c r="D19" s="299">
        <v>1729.9</v>
      </c>
      <c r="E19" s="299">
        <v>1777.4</v>
      </c>
      <c r="F19" s="299">
        <v>1785.1</v>
      </c>
      <c r="G19" s="299" t="s">
        <v>341</v>
      </c>
      <c r="H19" s="299">
        <v>1791.9</v>
      </c>
      <c r="I19" s="299"/>
      <c r="J19" s="44"/>
    </row>
    <row r="20" spans="1:10" s="97" customFormat="1" ht="12.75">
      <c r="A20" s="132" t="s">
        <v>342</v>
      </c>
      <c r="B20" s="296">
        <v>2696.8</v>
      </c>
      <c r="C20" s="296">
        <v>2643.7</v>
      </c>
      <c r="D20" s="296">
        <v>2565</v>
      </c>
      <c r="E20" s="296">
        <v>2588.5</v>
      </c>
      <c r="F20" s="296">
        <v>2599.1</v>
      </c>
      <c r="G20" s="296" t="s">
        <v>343</v>
      </c>
      <c r="H20" s="296">
        <v>2701.2</v>
      </c>
      <c r="I20" s="296"/>
      <c r="J20" s="44"/>
    </row>
    <row r="21" spans="1:10" ht="12.75">
      <c r="A21" s="298" t="s">
        <v>344</v>
      </c>
      <c r="B21" s="299">
        <v>416.2</v>
      </c>
      <c r="C21" s="299">
        <v>417.8</v>
      </c>
      <c r="D21" s="299">
        <v>401.6</v>
      </c>
      <c r="E21" s="299">
        <v>413.3</v>
      </c>
      <c r="F21" s="299">
        <v>413.5</v>
      </c>
      <c r="G21" s="299" t="s">
        <v>345</v>
      </c>
      <c r="H21" s="299">
        <v>431.9</v>
      </c>
      <c r="I21" s="299"/>
      <c r="J21" s="44"/>
    </row>
    <row r="22" spans="1:10" ht="12.75">
      <c r="A22" s="298" t="s">
        <v>346</v>
      </c>
      <c r="B22" s="299">
        <v>869.3</v>
      </c>
      <c r="C22" s="299">
        <v>842.3</v>
      </c>
      <c r="D22" s="299">
        <v>826.9</v>
      </c>
      <c r="E22" s="299">
        <v>826.1</v>
      </c>
      <c r="F22" s="299">
        <v>818.3</v>
      </c>
      <c r="G22" s="299" t="s">
        <v>347</v>
      </c>
      <c r="H22" s="299">
        <v>816.8</v>
      </c>
      <c r="I22" s="299"/>
      <c r="J22" s="44"/>
    </row>
    <row r="23" spans="1:10" ht="12.75">
      <c r="A23" s="298" t="s">
        <v>348</v>
      </c>
      <c r="B23" s="299">
        <v>526.6</v>
      </c>
      <c r="C23" s="299">
        <v>504.9</v>
      </c>
      <c r="D23" s="299">
        <v>501</v>
      </c>
      <c r="E23" s="299">
        <v>500.7</v>
      </c>
      <c r="F23" s="299">
        <v>487.3</v>
      </c>
      <c r="G23" s="299" t="s">
        <v>349</v>
      </c>
      <c r="H23" s="299">
        <v>479.7</v>
      </c>
      <c r="I23" s="299"/>
      <c r="J23" s="44"/>
    </row>
    <row r="24" spans="1:10" ht="12.75">
      <c r="A24" s="298" t="s">
        <v>350</v>
      </c>
      <c r="B24" s="299">
        <v>73.6</v>
      </c>
      <c r="C24" s="299">
        <v>72.7</v>
      </c>
      <c r="D24" s="299">
        <v>72.2</v>
      </c>
      <c r="E24" s="299">
        <v>77.8</v>
      </c>
      <c r="F24" s="299">
        <v>81.8</v>
      </c>
      <c r="G24" s="299" t="s">
        <v>351</v>
      </c>
      <c r="H24" s="299">
        <v>88</v>
      </c>
      <c r="I24" s="299"/>
      <c r="J24" s="44"/>
    </row>
    <row r="25" spans="1:10" ht="12.75">
      <c r="A25" s="298" t="s">
        <v>352</v>
      </c>
      <c r="B25" s="299">
        <v>191.2</v>
      </c>
      <c r="C25" s="299">
        <v>186.7</v>
      </c>
      <c r="D25" s="299">
        <v>179.7</v>
      </c>
      <c r="E25" s="299">
        <v>173.5</v>
      </c>
      <c r="F25" s="299">
        <v>178.8</v>
      </c>
      <c r="G25" s="299" t="s">
        <v>353</v>
      </c>
      <c r="H25" s="299">
        <v>180.1</v>
      </c>
      <c r="I25" s="299"/>
      <c r="J25" s="44"/>
    </row>
    <row r="26" spans="1:10" ht="12.75">
      <c r="A26" s="298" t="s">
        <v>354</v>
      </c>
      <c r="B26" s="299">
        <v>77.9</v>
      </c>
      <c r="C26" s="299">
        <v>78</v>
      </c>
      <c r="D26" s="299">
        <v>74</v>
      </c>
      <c r="E26" s="299">
        <v>74.2</v>
      </c>
      <c r="F26" s="299">
        <v>70.4</v>
      </c>
      <c r="G26" s="299" t="s">
        <v>355</v>
      </c>
      <c r="H26" s="299">
        <v>70.9</v>
      </c>
      <c r="I26" s="299"/>
      <c r="J26" s="44"/>
    </row>
    <row r="27" spans="1:10" ht="12.75">
      <c r="A27" s="298" t="s">
        <v>356</v>
      </c>
      <c r="B27" s="299">
        <v>616.4</v>
      </c>
      <c r="C27" s="299">
        <v>627.3</v>
      </c>
      <c r="D27" s="299">
        <v>605.9</v>
      </c>
      <c r="E27" s="299">
        <v>618.9</v>
      </c>
      <c r="F27" s="299">
        <v>647.1</v>
      </c>
      <c r="G27" s="299" t="s">
        <v>357</v>
      </c>
      <c r="H27" s="299">
        <v>713.7</v>
      </c>
      <c r="I27" s="299"/>
      <c r="J27" s="44"/>
    </row>
    <row r="28" spans="1:10" ht="12.75">
      <c r="A28" s="298" t="s">
        <v>358</v>
      </c>
      <c r="B28" s="299">
        <v>155.4</v>
      </c>
      <c r="C28" s="299">
        <v>155.3</v>
      </c>
      <c r="D28" s="299">
        <v>154.9</v>
      </c>
      <c r="E28" s="299">
        <v>157.6</v>
      </c>
      <c r="F28" s="299">
        <v>163.2</v>
      </c>
      <c r="G28" s="299" t="s">
        <v>359</v>
      </c>
      <c r="H28" s="299">
        <v>183.6</v>
      </c>
      <c r="I28" s="299"/>
      <c r="J28" s="44"/>
    </row>
    <row r="29" spans="1:10" ht="12.75">
      <c r="A29" s="298" t="s">
        <v>360</v>
      </c>
      <c r="B29" s="299">
        <v>154.1</v>
      </c>
      <c r="C29" s="299">
        <v>144.4</v>
      </c>
      <c r="D29" s="299">
        <v>143.1</v>
      </c>
      <c r="E29" s="299">
        <v>144.2</v>
      </c>
      <c r="F29" s="299">
        <v>142.3</v>
      </c>
      <c r="G29" s="299" t="s">
        <v>361</v>
      </c>
      <c r="H29" s="299">
        <v>142.2</v>
      </c>
      <c r="I29" s="299"/>
      <c r="J29" s="44"/>
    </row>
    <row r="30" spans="1:10" ht="12.75">
      <c r="A30" s="298" t="s">
        <v>362</v>
      </c>
      <c r="B30" s="299">
        <v>121.8</v>
      </c>
      <c r="C30" s="299">
        <v>113.2</v>
      </c>
      <c r="D30" s="299">
        <v>111.9</v>
      </c>
      <c r="E30" s="299">
        <v>110</v>
      </c>
      <c r="F30" s="299">
        <v>108.1</v>
      </c>
      <c r="G30" s="299" t="s">
        <v>363</v>
      </c>
      <c r="H30" s="299">
        <v>103.1</v>
      </c>
      <c r="I30" s="299"/>
      <c r="J30" s="44"/>
    </row>
    <row r="31" spans="1:10" ht="12.75">
      <c r="A31" s="298" t="s">
        <v>364</v>
      </c>
      <c r="B31" s="299">
        <v>320.8</v>
      </c>
      <c r="C31" s="299">
        <v>309.9</v>
      </c>
      <c r="D31" s="299">
        <v>309.8</v>
      </c>
      <c r="E31" s="299">
        <v>327.8</v>
      </c>
      <c r="F31" s="299">
        <v>321</v>
      </c>
      <c r="G31" s="299" t="s">
        <v>365</v>
      </c>
      <c r="H31" s="299">
        <v>324.1</v>
      </c>
      <c r="I31" s="299"/>
      <c r="J31" s="44"/>
    </row>
    <row r="32" spans="1:10" ht="12.75">
      <c r="A32" s="298" t="s">
        <v>366</v>
      </c>
      <c r="B32" s="299">
        <v>303.1</v>
      </c>
      <c r="C32" s="299">
        <v>291.5</v>
      </c>
      <c r="D32" s="299">
        <v>292.3</v>
      </c>
      <c r="E32" s="299">
        <v>306.9</v>
      </c>
      <c r="F32" s="299">
        <v>300.2</v>
      </c>
      <c r="G32" s="299" t="s">
        <v>367</v>
      </c>
      <c r="H32" s="299">
        <v>302.8</v>
      </c>
      <c r="I32" s="299"/>
      <c r="J32" s="44"/>
    </row>
    <row r="33" spans="1:10" ht="12.75">
      <c r="A33" s="298" t="s">
        <v>368</v>
      </c>
      <c r="B33" s="299">
        <v>148.4</v>
      </c>
      <c r="C33" s="299">
        <v>122.1</v>
      </c>
      <c r="D33" s="299">
        <v>115.2</v>
      </c>
      <c r="E33" s="299">
        <v>108</v>
      </c>
      <c r="F33" s="299">
        <v>104.6</v>
      </c>
      <c r="G33" s="299" t="s">
        <v>369</v>
      </c>
      <c r="H33" s="299">
        <v>102.1</v>
      </c>
      <c r="I33" s="299"/>
      <c r="J33" s="44"/>
    </row>
    <row r="34" spans="1:10" ht="12.75">
      <c r="A34" s="298" t="s">
        <v>370</v>
      </c>
      <c r="B34" s="299">
        <v>171.5</v>
      </c>
      <c r="C34" s="299">
        <v>179.8</v>
      </c>
      <c r="D34" s="299">
        <v>162.5</v>
      </c>
      <c r="E34" s="299">
        <v>150.2</v>
      </c>
      <c r="F34" s="299">
        <v>152.4</v>
      </c>
      <c r="G34" s="299" t="s">
        <v>371</v>
      </c>
      <c r="H34" s="299">
        <v>168.6</v>
      </c>
      <c r="I34" s="299"/>
      <c r="J34" s="44"/>
    </row>
    <row r="35" spans="1:10" s="97" customFormat="1" ht="12.75">
      <c r="A35" s="132" t="s">
        <v>372</v>
      </c>
      <c r="B35" s="296">
        <v>87.8</v>
      </c>
      <c r="C35" s="296">
        <v>72.8</v>
      </c>
      <c r="D35" s="296">
        <v>106</v>
      </c>
      <c r="E35" s="296">
        <v>79.2</v>
      </c>
      <c r="F35" s="296">
        <v>79.4</v>
      </c>
      <c r="G35" s="296" t="s">
        <v>373</v>
      </c>
      <c r="H35" s="296">
        <v>75.4</v>
      </c>
      <c r="I35" s="296"/>
      <c r="J35" s="44"/>
    </row>
    <row r="36" spans="1:10" s="97" customFormat="1" ht="12.75">
      <c r="A36" s="132" t="s">
        <v>374</v>
      </c>
      <c r="B36" s="296">
        <v>828.1</v>
      </c>
      <c r="C36" s="296">
        <v>797.9</v>
      </c>
      <c r="D36" s="296">
        <v>717.5</v>
      </c>
      <c r="E36" s="296">
        <v>739</v>
      </c>
      <c r="F36" s="296">
        <v>614.9</v>
      </c>
      <c r="G36" s="296" t="s">
        <v>375</v>
      </c>
      <c r="H36" s="296">
        <v>769.1</v>
      </c>
      <c r="I36" s="296"/>
      <c r="J36" s="44"/>
    </row>
    <row r="37" spans="1:10" ht="12.75">
      <c r="A37" s="298" t="s">
        <v>376</v>
      </c>
      <c r="B37" s="299">
        <v>2.2</v>
      </c>
      <c r="C37" s="299">
        <v>2.1</v>
      </c>
      <c r="D37" s="299">
        <v>2.1</v>
      </c>
      <c r="E37" s="299">
        <v>2</v>
      </c>
      <c r="F37" s="299">
        <v>2.2</v>
      </c>
      <c r="G37" s="299" t="s">
        <v>377</v>
      </c>
      <c r="H37" s="299">
        <v>2.9</v>
      </c>
      <c r="I37" s="299"/>
      <c r="J37" s="44"/>
    </row>
    <row r="38" spans="1:10" ht="12.75">
      <c r="A38" s="298" t="s">
        <v>378</v>
      </c>
      <c r="B38" s="299">
        <v>255.9</v>
      </c>
      <c r="C38" s="299">
        <v>276.8</v>
      </c>
      <c r="D38" s="299">
        <v>248.7</v>
      </c>
      <c r="E38" s="299">
        <v>279.3</v>
      </c>
      <c r="F38" s="299">
        <v>166.8</v>
      </c>
      <c r="G38" s="299" t="s">
        <v>379</v>
      </c>
      <c r="H38" s="299">
        <v>298.9</v>
      </c>
      <c r="I38" s="299"/>
      <c r="J38" s="44"/>
    </row>
    <row r="39" spans="1:10" ht="12.75">
      <c r="A39" s="298" t="s">
        <v>380</v>
      </c>
      <c r="B39" s="299">
        <v>163</v>
      </c>
      <c r="C39" s="299">
        <v>135.6</v>
      </c>
      <c r="D39" s="299">
        <v>79.4</v>
      </c>
      <c r="E39" s="299">
        <v>57.4</v>
      </c>
      <c r="F39" s="299">
        <v>48</v>
      </c>
      <c r="G39" s="299" t="s">
        <v>381</v>
      </c>
      <c r="H39" s="299">
        <v>65.7</v>
      </c>
      <c r="I39" s="299"/>
      <c r="J39" s="44"/>
    </row>
    <row r="40" spans="1:10" ht="12.75">
      <c r="A40" s="298" t="s">
        <v>382</v>
      </c>
      <c r="B40" s="299">
        <v>407</v>
      </c>
      <c r="C40" s="299">
        <v>383.4</v>
      </c>
      <c r="D40" s="299">
        <v>387.3</v>
      </c>
      <c r="E40" s="299">
        <v>400.3</v>
      </c>
      <c r="F40" s="299">
        <v>397.9</v>
      </c>
      <c r="G40" s="299" t="s">
        <v>383</v>
      </c>
      <c r="H40" s="299">
        <v>401.5</v>
      </c>
      <c r="I40" s="299"/>
      <c r="J40" s="44"/>
    </row>
    <row r="41" spans="1:10" s="97" customFormat="1" ht="16.5" customHeight="1">
      <c r="A41" s="132" t="s">
        <v>384</v>
      </c>
      <c r="B41" s="296">
        <v>6964.6</v>
      </c>
      <c r="C41" s="296">
        <v>7011.3</v>
      </c>
      <c r="D41" s="296">
        <v>6998.3</v>
      </c>
      <c r="E41" s="296">
        <v>7315</v>
      </c>
      <c r="F41" s="296">
        <v>7334.4</v>
      </c>
      <c r="G41" s="296" t="s">
        <v>385</v>
      </c>
      <c r="H41" s="296">
        <v>6786.7</v>
      </c>
      <c r="I41" s="296"/>
      <c r="J41" s="44"/>
    </row>
    <row r="42" spans="1:10" s="97" customFormat="1" ht="12.75">
      <c r="A42" s="132" t="s">
        <v>386</v>
      </c>
      <c r="B42" s="296">
        <v>5638.3</v>
      </c>
      <c r="C42" s="296">
        <v>5679.8</v>
      </c>
      <c r="D42" s="296">
        <v>5658.7</v>
      </c>
      <c r="E42" s="296">
        <v>5928.7</v>
      </c>
      <c r="F42" s="296">
        <v>5948.2</v>
      </c>
      <c r="G42" s="296" t="s">
        <v>387</v>
      </c>
      <c r="H42" s="296">
        <v>5414.8</v>
      </c>
      <c r="I42" s="296"/>
      <c r="J42" s="44"/>
    </row>
    <row r="43" spans="1:10" ht="12.75">
      <c r="A43" s="298" t="s">
        <v>388</v>
      </c>
      <c r="B43" s="299">
        <v>830.2</v>
      </c>
      <c r="C43" s="299">
        <v>857.5</v>
      </c>
      <c r="D43" s="299">
        <v>830.8</v>
      </c>
      <c r="E43" s="299">
        <v>856.8</v>
      </c>
      <c r="F43" s="299">
        <v>874.6</v>
      </c>
      <c r="G43" s="299">
        <v>891.9</v>
      </c>
      <c r="H43" s="299">
        <v>300.3</v>
      </c>
      <c r="I43" s="299"/>
      <c r="J43" s="44"/>
    </row>
    <row r="44" spans="1:10" ht="12.75">
      <c r="A44" s="298" t="s">
        <v>389</v>
      </c>
      <c r="B44" s="299">
        <v>235.3</v>
      </c>
      <c r="C44" s="299">
        <v>228</v>
      </c>
      <c r="D44" s="299">
        <v>226.7</v>
      </c>
      <c r="E44" s="299">
        <v>231.4</v>
      </c>
      <c r="F44" s="299">
        <v>221.1</v>
      </c>
      <c r="G44" s="299" t="s">
        <v>390</v>
      </c>
      <c r="H44" s="299">
        <v>207.1</v>
      </c>
      <c r="I44" s="299"/>
      <c r="J44" s="44"/>
    </row>
    <row r="45" spans="1:10" ht="12.75">
      <c r="A45" s="298" t="s">
        <v>391</v>
      </c>
      <c r="B45" s="299">
        <v>1633.2</v>
      </c>
      <c r="C45" s="299">
        <v>1578.1</v>
      </c>
      <c r="D45" s="299">
        <v>1492.8</v>
      </c>
      <c r="E45" s="299">
        <v>1510.2</v>
      </c>
      <c r="F45" s="299">
        <v>1474.7</v>
      </c>
      <c r="G45" s="299" t="s">
        <v>392</v>
      </c>
      <c r="H45" s="299">
        <v>1451.8</v>
      </c>
      <c r="I45" s="299"/>
      <c r="J45" s="44"/>
    </row>
    <row r="46" spans="1:10" ht="12.75">
      <c r="A46" s="298" t="s">
        <v>393</v>
      </c>
      <c r="B46" s="299">
        <v>931.5</v>
      </c>
      <c r="C46" s="299">
        <v>870.1</v>
      </c>
      <c r="D46" s="299">
        <v>837.9</v>
      </c>
      <c r="E46" s="299">
        <v>856.8</v>
      </c>
      <c r="F46" s="299">
        <v>836.6</v>
      </c>
      <c r="G46" s="299" t="s">
        <v>394</v>
      </c>
      <c r="H46" s="299">
        <v>865.2</v>
      </c>
      <c r="I46" s="299"/>
      <c r="J46" s="44"/>
    </row>
    <row r="47" spans="1:10" ht="12.75">
      <c r="A47" s="298" t="s">
        <v>395</v>
      </c>
      <c r="B47" s="299">
        <v>184</v>
      </c>
      <c r="C47" s="299">
        <v>173.4</v>
      </c>
      <c r="D47" s="299">
        <v>158.8</v>
      </c>
      <c r="E47" s="299">
        <v>158.1</v>
      </c>
      <c r="F47" s="299">
        <v>160.8</v>
      </c>
      <c r="G47" s="299" t="s">
        <v>396</v>
      </c>
      <c r="H47" s="299">
        <v>159.7</v>
      </c>
      <c r="I47" s="299"/>
      <c r="J47" s="44"/>
    </row>
    <row r="48" spans="1:10" ht="12.75">
      <c r="A48" s="298" t="s">
        <v>397</v>
      </c>
      <c r="B48" s="299">
        <v>1824.2</v>
      </c>
      <c r="C48" s="299">
        <v>1972.7</v>
      </c>
      <c r="D48" s="299">
        <v>2111.7</v>
      </c>
      <c r="E48" s="299">
        <v>2315.4</v>
      </c>
      <c r="F48" s="299">
        <v>2380.3</v>
      </c>
      <c r="G48" s="299" t="s">
        <v>398</v>
      </c>
      <c r="H48" s="299">
        <v>2430.7</v>
      </c>
      <c r="I48" s="299"/>
      <c r="J48" s="44"/>
    </row>
    <row r="49" spans="1:10" s="97" customFormat="1" ht="12.75">
      <c r="A49" s="132" t="s">
        <v>399</v>
      </c>
      <c r="B49" s="296">
        <v>1326.2</v>
      </c>
      <c r="C49" s="296">
        <v>1331.5</v>
      </c>
      <c r="D49" s="296">
        <v>1339.7</v>
      </c>
      <c r="E49" s="296">
        <v>1386.3</v>
      </c>
      <c r="F49" s="296">
        <v>1386.2</v>
      </c>
      <c r="G49" s="296" t="s">
        <v>400</v>
      </c>
      <c r="H49" s="296">
        <v>1371.9</v>
      </c>
      <c r="I49" s="296"/>
      <c r="J49" s="44"/>
    </row>
    <row r="50" spans="1:10" ht="12.75">
      <c r="A50" s="298" t="s">
        <v>401</v>
      </c>
      <c r="B50" s="299">
        <v>255.3</v>
      </c>
      <c r="C50" s="299">
        <v>249.7</v>
      </c>
      <c r="D50" s="299">
        <v>244.1</v>
      </c>
      <c r="E50" s="299">
        <v>243.9</v>
      </c>
      <c r="F50" s="299">
        <v>232.2</v>
      </c>
      <c r="G50" s="299" t="s">
        <v>402</v>
      </c>
      <c r="H50" s="299">
        <v>228.6</v>
      </c>
      <c r="I50" s="299"/>
      <c r="J50" s="44"/>
    </row>
    <row r="51" spans="1:10" ht="12.75">
      <c r="A51" s="298" t="s">
        <v>403</v>
      </c>
      <c r="B51" s="299">
        <v>361</v>
      </c>
      <c r="C51" s="299">
        <v>353.1</v>
      </c>
      <c r="D51" s="299">
        <v>353.6</v>
      </c>
      <c r="E51" s="299">
        <v>368.6</v>
      </c>
      <c r="F51" s="299">
        <v>365.5</v>
      </c>
      <c r="G51" s="299" t="s">
        <v>404</v>
      </c>
      <c r="H51" s="299">
        <v>356.3</v>
      </c>
      <c r="I51" s="299"/>
      <c r="J51" s="44"/>
    </row>
    <row r="52" spans="1:10" s="249" customFormat="1" ht="12.75">
      <c r="A52" s="298" t="s">
        <v>405</v>
      </c>
      <c r="B52" s="299">
        <v>709.9</v>
      </c>
      <c r="C52" s="299">
        <v>728.7</v>
      </c>
      <c r="D52" s="299">
        <v>742</v>
      </c>
      <c r="E52" s="299">
        <v>773.8</v>
      </c>
      <c r="F52" s="299">
        <v>788.6</v>
      </c>
      <c r="G52" s="299" t="s">
        <v>406</v>
      </c>
      <c r="H52" s="299">
        <v>787</v>
      </c>
      <c r="I52" s="299"/>
      <c r="J52" s="44"/>
    </row>
    <row r="53" spans="1:10" s="97" customFormat="1" ht="12.75">
      <c r="A53" s="132" t="s">
        <v>407</v>
      </c>
      <c r="B53" s="296">
        <v>4355.3</v>
      </c>
      <c r="C53" s="296">
        <v>4195.1</v>
      </c>
      <c r="D53" s="296">
        <v>4032.9</v>
      </c>
      <c r="E53" s="296">
        <v>4110.5</v>
      </c>
      <c r="F53" s="296">
        <v>4026.9</v>
      </c>
      <c r="G53" s="296" t="s">
        <v>408</v>
      </c>
      <c r="H53" s="296">
        <v>4087</v>
      </c>
      <c r="I53" s="296"/>
      <c r="J53" s="44"/>
    </row>
    <row r="54" spans="1:10" ht="12.75">
      <c r="A54" s="300" t="s">
        <v>409</v>
      </c>
      <c r="B54" s="301">
        <v>278.4</v>
      </c>
      <c r="C54" s="301">
        <v>272.1</v>
      </c>
      <c r="D54" s="301">
        <v>264.3</v>
      </c>
      <c r="E54" s="301">
        <v>263.4</v>
      </c>
      <c r="F54" s="301">
        <v>260.4</v>
      </c>
      <c r="G54" s="301" t="s">
        <v>410</v>
      </c>
      <c r="H54" s="301">
        <v>247.2</v>
      </c>
      <c r="I54" s="299"/>
      <c r="J54" s="44"/>
    </row>
    <row r="55" spans="1:10" s="97" customFormat="1" ht="17.25" customHeight="1">
      <c r="A55" s="302" t="s">
        <v>411</v>
      </c>
      <c r="B55" s="209">
        <v>19964.4</v>
      </c>
      <c r="C55" s="209">
        <v>19766.6</v>
      </c>
      <c r="D55" s="209">
        <v>19034.8</v>
      </c>
      <c r="E55" s="209">
        <v>19287.7</v>
      </c>
      <c r="F55" s="209">
        <v>19073.9</v>
      </c>
      <c r="G55" s="209">
        <v>19443.3</v>
      </c>
      <c r="H55" s="209">
        <v>18919.3</v>
      </c>
      <c r="I55" s="303"/>
      <c r="J55" s="44"/>
    </row>
    <row r="56" spans="1:10" ht="15.75" customHeight="1">
      <c r="A56" s="294" t="s">
        <v>412</v>
      </c>
      <c r="B56" s="299"/>
      <c r="C56" s="299"/>
      <c r="D56" s="299"/>
      <c r="E56" s="299"/>
      <c r="F56" s="299"/>
      <c r="G56" s="299"/>
      <c r="H56" s="299"/>
      <c r="I56" s="299"/>
      <c r="J56" s="44"/>
    </row>
  </sheetData>
  <sheetProtection selectLockedCells="1" selectUnlockedCells="1"/>
  <mergeCells count="3">
    <mergeCell ref="A1:H1"/>
    <mergeCell ref="A2:A3"/>
    <mergeCell ref="B2:G2"/>
  </mergeCells>
  <hyperlinks>
    <hyperlink ref="J1" location="indice!A4" display="Ritorna all'Indice"/>
  </hyperlinks>
  <printOptions/>
  <pageMargins left="0.7479166666666667" right="0.2298611111111111" top="0.6402777777777777" bottom="0.5298611111111111" header="0.5118055555555555" footer="0.5118055555555555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24"/>
  <sheetViews>
    <sheetView workbookViewId="0" topLeftCell="A1">
      <selection activeCell="B11" sqref="B11:L11"/>
    </sheetView>
  </sheetViews>
  <sheetFormatPr defaultColWidth="9.140625" defaultRowHeight="12.75"/>
  <cols>
    <col min="1" max="1" width="16.57421875" style="3" customWidth="1"/>
    <col min="2" max="9" width="8.00390625" style="3" customWidth="1"/>
    <col min="10" max="10" width="0.9921875" style="3" customWidth="1"/>
    <col min="11" max="11" width="8.57421875" style="3" customWidth="1"/>
    <col min="12" max="12" width="9.00390625" style="3" customWidth="1"/>
    <col min="13" max="13" width="3.8515625" style="3" customWidth="1"/>
    <col min="14" max="14" width="16.7109375" style="3" customWidth="1"/>
    <col min="15" max="16384" width="9.140625" style="3" customWidth="1"/>
  </cols>
  <sheetData>
    <row r="1" spans="1:14" ht="39" customHeight="1">
      <c r="A1" s="517" t="s">
        <v>707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N1" s="16" t="s">
        <v>708</v>
      </c>
    </row>
    <row r="2" spans="1:12" ht="22.5" customHeight="1">
      <c r="A2" s="518" t="s">
        <v>709</v>
      </c>
      <c r="B2" s="519" t="s">
        <v>710</v>
      </c>
      <c r="C2" s="519"/>
      <c r="D2" s="519"/>
      <c r="E2" s="519"/>
      <c r="F2" s="519"/>
      <c r="G2" s="519"/>
      <c r="H2" s="519"/>
      <c r="I2" s="519"/>
      <c r="J2" s="17"/>
      <c r="K2" s="520" t="s">
        <v>711</v>
      </c>
      <c r="L2" s="520"/>
    </row>
    <row r="3" spans="1:12" ht="16.5" customHeight="1">
      <c r="A3" s="518"/>
      <c r="B3" s="19">
        <v>2013</v>
      </c>
      <c r="C3" s="20">
        <v>2014</v>
      </c>
      <c r="D3" s="20">
        <v>2015</v>
      </c>
      <c r="E3" s="20">
        <v>2016</v>
      </c>
      <c r="F3" s="20">
        <v>2017</v>
      </c>
      <c r="G3" s="20">
        <v>2018</v>
      </c>
      <c r="H3" s="20">
        <v>2019</v>
      </c>
      <c r="I3" s="20">
        <v>2020</v>
      </c>
      <c r="J3" s="20"/>
      <c r="K3" s="21" t="s">
        <v>712</v>
      </c>
      <c r="L3" s="21" t="s">
        <v>713</v>
      </c>
    </row>
    <row r="4" spans="1:12" ht="18" customHeight="1">
      <c r="A4" s="22"/>
      <c r="B4" s="514" t="s">
        <v>714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</row>
    <row r="5" spans="1:14" ht="16.5" customHeight="1">
      <c r="A5" s="22" t="s">
        <v>715</v>
      </c>
      <c r="B5" s="23">
        <v>3059</v>
      </c>
      <c r="C5" s="23">
        <v>3059</v>
      </c>
      <c r="D5" s="23">
        <v>3046</v>
      </c>
      <c r="E5" s="23">
        <v>3039</v>
      </c>
      <c r="F5" s="23">
        <v>3034</v>
      </c>
      <c r="G5" s="23">
        <v>3021</v>
      </c>
      <c r="H5" s="23">
        <v>2999</v>
      </c>
      <c r="I5" s="23">
        <v>2995</v>
      </c>
      <c r="J5" s="23"/>
      <c r="K5" s="23">
        <f>+I5-B5</f>
        <v>-64</v>
      </c>
      <c r="L5" s="24">
        <f aca="true" t="shared" si="0" ref="L5:L10">+K5/B5*100</f>
        <v>-2.092186989212161</v>
      </c>
      <c r="N5" s="25"/>
    </row>
    <row r="6" spans="1:12" ht="17.25" customHeight="1">
      <c r="A6" s="22" t="s">
        <v>716</v>
      </c>
      <c r="B6" s="23">
        <v>1480</v>
      </c>
      <c r="C6" s="23">
        <v>1470</v>
      </c>
      <c r="D6" s="23">
        <v>1461</v>
      </c>
      <c r="E6" s="23">
        <v>1423</v>
      </c>
      <c r="F6" s="23">
        <v>1418</v>
      </c>
      <c r="G6" s="23">
        <v>1414</v>
      </c>
      <c r="H6" s="23">
        <v>1405</v>
      </c>
      <c r="I6" s="23">
        <v>1388</v>
      </c>
      <c r="J6" s="23"/>
      <c r="K6" s="23">
        <f>+I6-B6</f>
        <v>-92</v>
      </c>
      <c r="L6" s="24">
        <f t="shared" si="0"/>
        <v>-6.216216216216217</v>
      </c>
    </row>
    <row r="7" spans="1:12" ht="12.75">
      <c r="A7" s="22" t="s">
        <v>717</v>
      </c>
      <c r="B7" s="26">
        <v>996</v>
      </c>
      <c r="C7" s="26">
        <v>986</v>
      </c>
      <c r="D7" s="26">
        <v>985</v>
      </c>
      <c r="E7" s="26">
        <v>985</v>
      </c>
      <c r="F7" s="26">
        <v>973</v>
      </c>
      <c r="G7" s="26">
        <v>973</v>
      </c>
      <c r="H7" s="26">
        <v>971</v>
      </c>
      <c r="I7" s="26">
        <v>971</v>
      </c>
      <c r="J7" s="26"/>
      <c r="K7" s="23">
        <f>+I7-B7</f>
        <v>-25</v>
      </c>
      <c r="L7" s="24">
        <f t="shared" si="0"/>
        <v>-2.5100401606425704</v>
      </c>
    </row>
    <row r="8" spans="1:12" ht="12.75">
      <c r="A8" s="22" t="s">
        <v>718</v>
      </c>
      <c r="B8" s="23">
        <v>1790</v>
      </c>
      <c r="C8" s="23">
        <v>1789</v>
      </c>
      <c r="D8" s="23">
        <v>1789</v>
      </c>
      <c r="E8" s="23">
        <v>1789</v>
      </c>
      <c r="F8" s="23">
        <v>1789</v>
      </c>
      <c r="G8" s="23">
        <v>1785</v>
      </c>
      <c r="H8" s="23">
        <v>1784</v>
      </c>
      <c r="I8" s="23">
        <v>1783</v>
      </c>
      <c r="J8" s="23"/>
      <c r="K8" s="23">
        <f>+I8-B8</f>
        <v>-7</v>
      </c>
      <c r="L8" s="24">
        <f t="shared" si="0"/>
        <v>-0.3910614525139665</v>
      </c>
    </row>
    <row r="9" spans="1:12" ht="12.75">
      <c r="A9" s="22" t="s">
        <v>719</v>
      </c>
      <c r="B9" s="26">
        <v>767</v>
      </c>
      <c r="C9" s="26">
        <v>767</v>
      </c>
      <c r="D9" s="26">
        <v>767</v>
      </c>
      <c r="E9" s="26">
        <v>767</v>
      </c>
      <c r="F9" s="26">
        <v>767</v>
      </c>
      <c r="G9" s="26">
        <v>767</v>
      </c>
      <c r="H9" s="26">
        <v>767</v>
      </c>
      <c r="I9" s="26">
        <v>767</v>
      </c>
      <c r="J9" s="26"/>
      <c r="K9" s="27">
        <v>0</v>
      </c>
      <c r="L9" s="24">
        <f t="shared" si="0"/>
        <v>0</v>
      </c>
    </row>
    <row r="10" spans="1:15" ht="12.75">
      <c r="A10" s="28" t="s">
        <v>720</v>
      </c>
      <c r="B10" s="29">
        <v>8092</v>
      </c>
      <c r="C10" s="29">
        <v>8071</v>
      </c>
      <c r="D10" s="29">
        <v>8048</v>
      </c>
      <c r="E10" s="29">
        <v>8003</v>
      </c>
      <c r="F10" s="29">
        <v>7983</v>
      </c>
      <c r="G10" s="29">
        <v>7960</v>
      </c>
      <c r="H10" s="29">
        <v>7926</v>
      </c>
      <c r="I10" s="29">
        <v>7904</v>
      </c>
      <c r="J10" s="29"/>
      <c r="K10" s="29">
        <f>+I10-B10</f>
        <v>-188</v>
      </c>
      <c r="L10" s="30">
        <f t="shared" si="0"/>
        <v>-2.3232822540781015</v>
      </c>
      <c r="N10" s="25"/>
      <c r="O10" s="31"/>
    </row>
    <row r="11" spans="1:12" ht="20.25" customHeight="1">
      <c r="A11" s="28"/>
      <c r="B11" s="515" t="s">
        <v>721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</row>
    <row r="12" spans="1:12" ht="18" customHeight="1">
      <c r="A12" s="32" t="s">
        <v>722</v>
      </c>
      <c r="B12" s="33">
        <v>39</v>
      </c>
      <c r="C12" s="33">
        <v>37</v>
      </c>
      <c r="D12" s="33">
        <v>37</v>
      </c>
      <c r="E12" s="33">
        <v>37</v>
      </c>
      <c r="F12" s="33">
        <v>37</v>
      </c>
      <c r="G12" s="33">
        <v>36</v>
      </c>
      <c r="H12" s="33">
        <v>36</v>
      </c>
      <c r="I12" s="33">
        <v>36</v>
      </c>
      <c r="J12" s="33"/>
      <c r="K12" s="23">
        <v>-3</v>
      </c>
      <c r="L12" s="24">
        <v>-7.6923076923076925</v>
      </c>
    </row>
    <row r="13" spans="1:12" ht="15.75" customHeight="1">
      <c r="A13" s="32" t="s">
        <v>723</v>
      </c>
      <c r="B13" s="33">
        <v>44</v>
      </c>
      <c r="C13" s="33">
        <v>42</v>
      </c>
      <c r="D13" s="33">
        <v>42</v>
      </c>
      <c r="E13" s="33">
        <v>42</v>
      </c>
      <c r="F13" s="33">
        <v>42</v>
      </c>
      <c r="G13" s="33">
        <v>42</v>
      </c>
      <c r="H13" s="33">
        <v>41</v>
      </c>
      <c r="I13" s="33">
        <v>41</v>
      </c>
      <c r="J13" s="33"/>
      <c r="K13" s="23">
        <v>-3</v>
      </c>
      <c r="L13" s="24">
        <v>-6.8181818181818175</v>
      </c>
    </row>
    <row r="14" spans="1:12" ht="12.75">
      <c r="A14" s="32" t="s">
        <v>724</v>
      </c>
      <c r="B14" s="33">
        <v>28</v>
      </c>
      <c r="C14" s="33">
        <v>28</v>
      </c>
      <c r="D14" s="33">
        <v>28</v>
      </c>
      <c r="E14" s="33">
        <v>28</v>
      </c>
      <c r="F14" s="33">
        <v>28</v>
      </c>
      <c r="G14" s="33">
        <v>28</v>
      </c>
      <c r="H14" s="33">
        <v>28</v>
      </c>
      <c r="I14" s="33">
        <v>28</v>
      </c>
      <c r="J14" s="33"/>
      <c r="K14" s="27">
        <v>0</v>
      </c>
      <c r="L14" s="24">
        <v>0</v>
      </c>
    </row>
    <row r="15" spans="1:12" ht="12.75">
      <c r="A15" s="32" t="s">
        <v>725</v>
      </c>
      <c r="B15" s="33">
        <v>20</v>
      </c>
      <c r="C15" s="33">
        <v>20</v>
      </c>
      <c r="D15" s="33">
        <v>20</v>
      </c>
      <c r="E15" s="33">
        <v>20</v>
      </c>
      <c r="F15" s="33">
        <v>20</v>
      </c>
      <c r="G15" s="33">
        <v>19</v>
      </c>
      <c r="H15" s="33">
        <v>19</v>
      </c>
      <c r="I15" s="33">
        <v>19</v>
      </c>
      <c r="J15" s="33"/>
      <c r="K15" s="23">
        <v>-1</v>
      </c>
      <c r="L15" s="24">
        <v>-5</v>
      </c>
    </row>
    <row r="16" spans="1:12" ht="12.75">
      <c r="A16" s="32" t="s">
        <v>726</v>
      </c>
      <c r="B16" s="33">
        <v>35</v>
      </c>
      <c r="C16" s="33">
        <v>34</v>
      </c>
      <c r="D16" s="33">
        <v>33</v>
      </c>
      <c r="E16" s="33">
        <v>33</v>
      </c>
      <c r="F16" s="33">
        <v>33</v>
      </c>
      <c r="G16" s="33">
        <v>33</v>
      </c>
      <c r="H16" s="33">
        <v>33</v>
      </c>
      <c r="I16" s="33">
        <v>33</v>
      </c>
      <c r="J16" s="33"/>
      <c r="K16" s="23">
        <v>-2</v>
      </c>
      <c r="L16" s="24">
        <v>-5.714285714285714</v>
      </c>
    </row>
    <row r="17" spans="1:12" ht="12.75">
      <c r="A17" s="32" t="s">
        <v>727</v>
      </c>
      <c r="B17" s="33">
        <v>17</v>
      </c>
      <c r="C17" s="33">
        <v>17</v>
      </c>
      <c r="D17" s="33">
        <v>17</v>
      </c>
      <c r="E17" s="33">
        <v>17</v>
      </c>
      <c r="F17" s="33">
        <v>17</v>
      </c>
      <c r="G17" s="33">
        <v>17</v>
      </c>
      <c r="H17" s="33">
        <v>17</v>
      </c>
      <c r="I17" s="33">
        <v>17</v>
      </c>
      <c r="J17" s="33"/>
      <c r="K17" s="27">
        <v>0</v>
      </c>
      <c r="L17" s="24">
        <v>0</v>
      </c>
    </row>
    <row r="18" spans="1:12" ht="12.75">
      <c r="A18" s="32" t="s">
        <v>728</v>
      </c>
      <c r="B18" s="33">
        <v>39</v>
      </c>
      <c r="C18" s="33">
        <v>37</v>
      </c>
      <c r="D18" s="33">
        <v>37</v>
      </c>
      <c r="E18" s="33">
        <v>37</v>
      </c>
      <c r="F18" s="33">
        <v>37</v>
      </c>
      <c r="G18" s="33">
        <v>37</v>
      </c>
      <c r="H18" s="33">
        <v>37</v>
      </c>
      <c r="I18" s="33">
        <v>37</v>
      </c>
      <c r="J18" s="33"/>
      <c r="K18" s="23">
        <v>-2</v>
      </c>
      <c r="L18" s="24">
        <v>-5.128205128205128</v>
      </c>
    </row>
    <row r="19" spans="1:12" ht="12.75">
      <c r="A19" s="32" t="s">
        <v>729</v>
      </c>
      <c r="B19" s="33">
        <v>22</v>
      </c>
      <c r="C19" s="33">
        <v>22</v>
      </c>
      <c r="D19" s="33">
        <v>22</v>
      </c>
      <c r="E19" s="33">
        <v>22</v>
      </c>
      <c r="F19" s="33">
        <v>20</v>
      </c>
      <c r="G19" s="33">
        <v>20</v>
      </c>
      <c r="H19" s="33">
        <v>20</v>
      </c>
      <c r="I19" s="33">
        <v>20</v>
      </c>
      <c r="J19" s="33"/>
      <c r="K19" s="23">
        <v>-2</v>
      </c>
      <c r="L19" s="24">
        <v>-9.090909090909092</v>
      </c>
    </row>
    <row r="20" spans="1:12" ht="12.75">
      <c r="A20" s="34" t="s">
        <v>730</v>
      </c>
      <c r="B20" s="33">
        <v>7</v>
      </c>
      <c r="C20" s="33">
        <v>7</v>
      </c>
      <c r="D20" s="33">
        <v>7</v>
      </c>
      <c r="E20" s="33">
        <v>7</v>
      </c>
      <c r="F20" s="33">
        <v>7</v>
      </c>
      <c r="G20" s="33">
        <v>7</v>
      </c>
      <c r="H20" s="33">
        <v>7</v>
      </c>
      <c r="I20" s="33">
        <v>7</v>
      </c>
      <c r="J20" s="33"/>
      <c r="K20" s="27">
        <v>0</v>
      </c>
      <c r="L20" s="24">
        <v>0</v>
      </c>
    </row>
    <row r="21" spans="1:12" ht="12.75">
      <c r="A21" s="35" t="s">
        <v>731</v>
      </c>
      <c r="B21" s="36">
        <v>36</v>
      </c>
      <c r="C21" s="36">
        <v>36</v>
      </c>
      <c r="D21" s="36">
        <v>36</v>
      </c>
      <c r="E21" s="36">
        <v>36</v>
      </c>
      <c r="F21" s="36">
        <v>35</v>
      </c>
      <c r="G21" s="36">
        <v>35</v>
      </c>
      <c r="H21" s="36">
        <v>35</v>
      </c>
      <c r="I21" s="36">
        <v>35</v>
      </c>
      <c r="J21" s="36"/>
      <c r="K21" s="37">
        <v>-1</v>
      </c>
      <c r="L21" s="38">
        <v>-2.7777777777777777</v>
      </c>
    </row>
    <row r="22" spans="1:12" ht="18" customHeight="1">
      <c r="A22" s="39" t="s">
        <v>732</v>
      </c>
      <c r="B22" s="40">
        <v>287</v>
      </c>
      <c r="C22" s="40">
        <v>280</v>
      </c>
      <c r="D22" s="40">
        <v>279</v>
      </c>
      <c r="E22" s="40">
        <v>279</v>
      </c>
      <c r="F22" s="40">
        <v>276</v>
      </c>
      <c r="G22" s="40">
        <v>274</v>
      </c>
      <c r="H22" s="40">
        <v>273</v>
      </c>
      <c r="I22" s="40">
        <v>273</v>
      </c>
      <c r="J22" s="40">
        <v>0</v>
      </c>
      <c r="K22" s="41">
        <v>-14</v>
      </c>
      <c r="L22" s="42">
        <v>-4.878048780487805</v>
      </c>
    </row>
    <row r="23" ht="12.75">
      <c r="A23" s="43" t="s">
        <v>733</v>
      </c>
    </row>
    <row r="24" spans="1:12" ht="23.25" customHeight="1">
      <c r="A24" s="516" t="s">
        <v>734</v>
      </c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</row>
  </sheetData>
  <sheetProtection selectLockedCells="1" selectUnlockedCells="1"/>
  <mergeCells count="7">
    <mergeCell ref="B4:L4"/>
    <mergeCell ref="B11:L11"/>
    <mergeCell ref="A24:L24"/>
    <mergeCell ref="A1:L1"/>
    <mergeCell ref="A2:A3"/>
    <mergeCell ref="B2:I2"/>
    <mergeCell ref="K2:L2"/>
  </mergeCells>
  <hyperlinks>
    <hyperlink ref="N1" location="indice!A4" display="Ritorna all'Indice"/>
  </hyperlinks>
  <printOptions/>
  <pageMargins left="0.7479166666666667" right="0.390277777777777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0"/>
  <sheetViews>
    <sheetView zoomScaleSheetLayoutView="100" workbookViewId="0" topLeftCell="A1">
      <selection activeCell="I36" sqref="I36"/>
    </sheetView>
  </sheetViews>
  <sheetFormatPr defaultColWidth="9.140625" defaultRowHeight="12.75"/>
  <cols>
    <col min="1" max="1" width="12.00390625" style="3" customWidth="1"/>
    <col min="2" max="2" width="19.7109375" style="3" customWidth="1"/>
    <col min="3" max="3" width="17.57421875" style="3" customWidth="1"/>
    <col min="4" max="4" width="19.8515625" style="3" customWidth="1"/>
    <col min="5" max="5" width="6.00390625" style="3" customWidth="1"/>
    <col min="6" max="6" width="17.28125" style="3" customWidth="1"/>
    <col min="7" max="8" width="6.00390625" style="3" customWidth="1"/>
    <col min="9" max="10" width="6.57421875" style="3" customWidth="1"/>
    <col min="11" max="13" width="7.00390625" style="3" customWidth="1"/>
    <col min="14" max="15" width="6.28125" style="3" customWidth="1"/>
    <col min="16" max="16" width="6.7109375" style="3" customWidth="1"/>
    <col min="17" max="17" width="6.57421875" style="3" customWidth="1"/>
    <col min="18" max="18" width="6.7109375" style="3" customWidth="1"/>
    <col min="19" max="19" width="6.421875" style="3" customWidth="1"/>
    <col min="20" max="20" width="6.7109375" style="3" customWidth="1"/>
    <col min="21" max="21" width="7.00390625" style="3" customWidth="1"/>
    <col min="22" max="23" width="5.7109375" style="3" customWidth="1"/>
    <col min="24" max="24" width="5.28125" style="3" customWidth="1"/>
    <col min="25" max="26" width="5.421875" style="3" customWidth="1"/>
    <col min="27" max="28" width="5.8515625" style="3" customWidth="1"/>
    <col min="29" max="29" width="5.28125" style="3" customWidth="1"/>
    <col min="30" max="30" width="5.57421875" style="3" customWidth="1"/>
    <col min="31" max="31" width="5.421875" style="3" customWidth="1"/>
    <col min="32" max="16384" width="9.140625" style="3" customWidth="1"/>
  </cols>
  <sheetData>
    <row r="1" spans="1:6" ht="38.25" customHeight="1">
      <c r="A1" s="525" t="s">
        <v>413</v>
      </c>
      <c r="B1" s="525"/>
      <c r="C1" s="525"/>
      <c r="D1" s="525"/>
      <c r="F1" s="16" t="s">
        <v>708</v>
      </c>
    </row>
    <row r="2" spans="1:6" ht="14.25" customHeight="1">
      <c r="A2" s="559" t="s">
        <v>710</v>
      </c>
      <c r="B2" s="520" t="s">
        <v>414</v>
      </c>
      <c r="C2" s="520"/>
      <c r="D2" s="520"/>
      <c r="F2" s="16"/>
    </row>
    <row r="3" spans="1:4" ht="15.75" customHeight="1">
      <c r="A3" s="559"/>
      <c r="B3" s="21" t="s">
        <v>732</v>
      </c>
      <c r="C3" s="143" t="s">
        <v>717</v>
      </c>
      <c r="D3" s="143" t="s">
        <v>415</v>
      </c>
    </row>
    <row r="4" spans="1:4" ht="6.75" customHeight="1">
      <c r="A4" s="44"/>
      <c r="B4" s="44"/>
      <c r="C4" s="44"/>
      <c r="D4" s="44"/>
    </row>
    <row r="5" spans="1:4" ht="12.75">
      <c r="A5" s="304">
        <v>1988</v>
      </c>
      <c r="B5" s="305">
        <v>3880</v>
      </c>
      <c r="C5" s="305">
        <v>4391</v>
      </c>
      <c r="D5" s="305">
        <v>3525</v>
      </c>
    </row>
    <row r="6" spans="1:4" ht="12.75">
      <c r="A6" s="304">
        <v>1989</v>
      </c>
      <c r="B6" s="305">
        <v>4007</v>
      </c>
      <c r="C6" s="305">
        <v>4594</v>
      </c>
      <c r="D6" s="305">
        <v>3673</v>
      </c>
    </row>
    <row r="7" spans="1:4" ht="12.75">
      <c r="A7" s="304">
        <v>1990</v>
      </c>
      <c r="B7" s="305">
        <v>4198</v>
      </c>
      <c r="C7" s="305">
        <v>3564</v>
      </c>
      <c r="D7" s="305">
        <v>3855</v>
      </c>
    </row>
    <row r="8" spans="1:4" ht="12.75">
      <c r="A8" s="304">
        <v>1991</v>
      </c>
      <c r="B8" s="305">
        <v>4164</v>
      </c>
      <c r="C8" s="305">
        <v>3595</v>
      </c>
      <c r="D8" s="305">
        <v>3872</v>
      </c>
    </row>
    <row r="9" spans="1:4" ht="12.75">
      <c r="A9" s="304">
        <v>1992</v>
      </c>
      <c r="B9" s="305">
        <v>4324</v>
      </c>
      <c r="C9" s="305">
        <v>3753</v>
      </c>
      <c r="D9" s="305">
        <v>3753</v>
      </c>
    </row>
    <row r="10" spans="1:4" ht="12.75">
      <c r="A10" s="304">
        <v>1993</v>
      </c>
      <c r="B10" s="305">
        <v>4290</v>
      </c>
      <c r="C10" s="305">
        <v>3738</v>
      </c>
      <c r="D10" s="305">
        <v>4012</v>
      </c>
    </row>
    <row r="11" spans="1:4" ht="12.75">
      <c r="A11" s="304">
        <v>1994</v>
      </c>
      <c r="B11" s="305">
        <v>4441</v>
      </c>
      <c r="C11" s="305">
        <v>3834</v>
      </c>
      <c r="D11" s="305">
        <v>4135</v>
      </c>
    </row>
    <row r="12" spans="1:4" ht="12.75">
      <c r="A12" s="304">
        <v>1995</v>
      </c>
      <c r="B12" s="305">
        <v>4589</v>
      </c>
      <c r="C12" s="305">
        <v>3913</v>
      </c>
      <c r="D12" s="305">
        <v>4249</v>
      </c>
    </row>
    <row r="13" spans="1:4" ht="12.75">
      <c r="A13" s="304">
        <v>1996</v>
      </c>
      <c r="B13" s="305">
        <v>4663</v>
      </c>
      <c r="C13" s="305">
        <v>3976</v>
      </c>
      <c r="D13" s="305">
        <v>4285</v>
      </c>
    </row>
    <row r="14" spans="1:4" ht="12.75">
      <c r="A14" s="304">
        <v>1997</v>
      </c>
      <c r="B14" s="305">
        <v>4847</v>
      </c>
      <c r="C14" s="305">
        <v>5526</v>
      </c>
      <c r="D14" s="305">
        <v>4410</v>
      </c>
    </row>
    <row r="15" spans="1:6" ht="12.75">
      <c r="A15" s="304">
        <v>1998</v>
      </c>
      <c r="B15" s="305">
        <v>4941</v>
      </c>
      <c r="C15" s="305">
        <v>4218</v>
      </c>
      <c r="D15" s="305">
        <v>4529</v>
      </c>
      <c r="F15" s="306"/>
    </row>
    <row r="16" spans="1:4" ht="12.75">
      <c r="A16" s="304">
        <v>1999</v>
      </c>
      <c r="B16" s="305">
        <v>5132</v>
      </c>
      <c r="C16" s="305">
        <v>4351</v>
      </c>
      <c r="D16" s="305">
        <v>4638</v>
      </c>
    </row>
    <row r="17" spans="1:4" ht="12.75">
      <c r="A17" s="304">
        <v>2000</v>
      </c>
      <c r="B17" s="305">
        <v>5249</v>
      </c>
      <c r="C17" s="305">
        <v>4497</v>
      </c>
      <c r="D17" s="305">
        <v>4835</v>
      </c>
    </row>
    <row r="18" spans="1:4" ht="12.75">
      <c r="A18" s="304">
        <v>2001</v>
      </c>
      <c r="B18" s="305">
        <v>5339</v>
      </c>
      <c r="C18" s="305">
        <v>4572</v>
      </c>
      <c r="D18" s="305">
        <v>4928</v>
      </c>
    </row>
    <row r="19" spans="1:4" ht="12.75">
      <c r="A19" s="304">
        <v>2002</v>
      </c>
      <c r="B19" s="305">
        <v>5509</v>
      </c>
      <c r="C19" s="305">
        <v>4672</v>
      </c>
      <c r="D19" s="305">
        <v>5017</v>
      </c>
    </row>
    <row r="20" spans="1:4" ht="12.75">
      <c r="A20" s="304">
        <v>2003</v>
      </c>
      <c r="B20" s="305">
        <v>5745</v>
      </c>
      <c r="C20" s="305">
        <v>4911</v>
      </c>
      <c r="D20" s="305">
        <v>5208</v>
      </c>
    </row>
    <row r="21" spans="1:4" ht="12.75">
      <c r="A21" s="304">
        <v>2004</v>
      </c>
      <c r="B21" s="305">
        <v>5747</v>
      </c>
      <c r="C21" s="305">
        <v>4960</v>
      </c>
      <c r="D21" s="305">
        <v>5236</v>
      </c>
    </row>
    <row r="22" spans="1:4" ht="12.75">
      <c r="A22" s="304">
        <v>2005</v>
      </c>
      <c r="B22" s="305">
        <v>5788</v>
      </c>
      <c r="C22" s="305">
        <v>4994</v>
      </c>
      <c r="D22" s="305">
        <v>5286</v>
      </c>
    </row>
    <row r="23" spans="1:4" ht="12.75">
      <c r="A23" s="304">
        <v>2006</v>
      </c>
      <c r="B23" s="305">
        <v>5879</v>
      </c>
      <c r="C23" s="305">
        <v>5085</v>
      </c>
      <c r="D23" s="305">
        <v>5394</v>
      </c>
    </row>
    <row r="24" spans="1:4" ht="12.75">
      <c r="A24" s="304">
        <v>2007</v>
      </c>
      <c r="B24" s="305">
        <v>5701</v>
      </c>
      <c r="C24" s="305">
        <v>5009</v>
      </c>
      <c r="D24" s="305">
        <v>5372</v>
      </c>
    </row>
    <row r="25" spans="1:4" ht="12.75">
      <c r="A25" s="304">
        <v>2008</v>
      </c>
      <c r="B25" s="305">
        <v>5648</v>
      </c>
      <c r="C25" s="305">
        <v>4911</v>
      </c>
      <c r="D25" s="305">
        <v>5332</v>
      </c>
    </row>
    <row r="26" spans="1:4" ht="12.75">
      <c r="A26" s="304">
        <v>2009</v>
      </c>
      <c r="B26" s="305">
        <v>5349</v>
      </c>
      <c r="C26" s="305">
        <v>4710</v>
      </c>
      <c r="D26" s="305">
        <v>4983</v>
      </c>
    </row>
    <row r="27" spans="1:4" ht="12.75">
      <c r="A27" s="304">
        <v>2010</v>
      </c>
      <c r="B27" s="305">
        <v>5419</v>
      </c>
      <c r="C27" s="305">
        <v>4742</v>
      </c>
      <c r="D27" s="305">
        <v>5125</v>
      </c>
    </row>
    <row r="28" spans="1:4" ht="12.75">
      <c r="A28" s="304">
        <v>2011</v>
      </c>
      <c r="B28" s="305">
        <v>5400</v>
      </c>
      <c r="C28" s="305">
        <v>4729</v>
      </c>
      <c r="D28" s="305">
        <v>5168</v>
      </c>
    </row>
    <row r="29" spans="1:4" ht="12.75">
      <c r="A29" s="304">
        <v>2012</v>
      </c>
      <c r="B29" s="305">
        <v>5437</v>
      </c>
      <c r="C29" s="305">
        <v>4803</v>
      </c>
      <c r="D29" s="305">
        <v>5168</v>
      </c>
    </row>
    <row r="30" spans="1:4" ht="12.75">
      <c r="A30" s="304">
        <v>2013</v>
      </c>
      <c r="B30" s="305">
        <v>5346</v>
      </c>
      <c r="C30" s="305">
        <v>4598</v>
      </c>
      <c r="D30" s="305">
        <v>4967</v>
      </c>
    </row>
    <row r="31" spans="1:4" ht="12.75">
      <c r="A31" s="304">
        <v>2014</v>
      </c>
      <c r="B31" s="305">
        <v>5075</v>
      </c>
      <c r="C31" s="305">
        <v>4326</v>
      </c>
      <c r="D31" s="305">
        <v>4790</v>
      </c>
    </row>
    <row r="32" spans="1:4" ht="12.75">
      <c r="A32" s="304">
        <v>2015</v>
      </c>
      <c r="B32" s="305">
        <v>5149</v>
      </c>
      <c r="C32" s="305">
        <v>4425</v>
      </c>
      <c r="D32" s="305">
        <v>4896</v>
      </c>
    </row>
    <row r="33" spans="1:4" ht="12.75">
      <c r="A33" s="304">
        <v>2016</v>
      </c>
      <c r="B33" s="305">
        <v>5098</v>
      </c>
      <c r="C33" s="305">
        <v>4357</v>
      </c>
      <c r="D33" s="305">
        <v>4877</v>
      </c>
    </row>
    <row r="34" spans="1:4" ht="12.75">
      <c r="A34" s="304">
        <v>2017</v>
      </c>
      <c r="B34" s="305">
        <v>5199</v>
      </c>
      <c r="C34" s="305">
        <v>4433</v>
      </c>
      <c r="D34" s="305">
        <v>4989</v>
      </c>
    </row>
    <row r="35" spans="1:4" ht="12.75">
      <c r="A35" s="304">
        <v>2018</v>
      </c>
      <c r="B35" s="155">
        <v>5234</v>
      </c>
      <c r="C35" s="155">
        <v>4439</v>
      </c>
      <c r="D35" s="155">
        <v>5024</v>
      </c>
    </row>
    <row r="36" spans="1:4" s="89" customFormat="1" ht="16.5" customHeight="1">
      <c r="A36" s="275">
        <v>2019</v>
      </c>
      <c r="B36" s="143">
        <v>5230</v>
      </c>
      <c r="C36" s="143">
        <v>4439</v>
      </c>
      <c r="D36" s="143">
        <v>5006</v>
      </c>
    </row>
    <row r="37" spans="1:4" ht="41.25" customHeight="1">
      <c r="A37" s="168" t="s">
        <v>416</v>
      </c>
      <c r="B37" s="307">
        <f>((B36-B5)/B5)*100</f>
        <v>34.79381443298969</v>
      </c>
      <c r="C37" s="307">
        <f>((C36-C5)/C5)*100</f>
        <v>1.0931450694602596</v>
      </c>
      <c r="D37" s="307">
        <f>((D36-D5)/D5)*100</f>
        <v>42.01418439716312</v>
      </c>
    </row>
    <row r="38" spans="1:4" ht="39" customHeight="1">
      <c r="A38" s="168" t="s">
        <v>417</v>
      </c>
      <c r="B38" s="307">
        <f>((B36-B15)/B15)*100</f>
        <v>5.849018417324428</v>
      </c>
      <c r="C38" s="307">
        <f>((C36-C15)/C15)*100</f>
        <v>5.239449976292081</v>
      </c>
      <c r="D38" s="307">
        <f>((D36-D15)/D15)*100</f>
        <v>10.532126297195848</v>
      </c>
    </row>
    <row r="39" spans="1:4" ht="39" customHeight="1">
      <c r="A39" s="308" t="s">
        <v>418</v>
      </c>
      <c r="B39" s="309">
        <f>((B36-B25)/B25)*100</f>
        <v>-7.400849858356941</v>
      </c>
      <c r="C39" s="309">
        <f>((C36-C25)/C25)*100</f>
        <v>-9.611077173691712</v>
      </c>
      <c r="D39" s="309">
        <f>((D36-D25)/D25)*100</f>
        <v>-6.114028507126782</v>
      </c>
    </row>
    <row r="40" spans="1:4" ht="12.75">
      <c r="A40" s="111" t="s">
        <v>419</v>
      </c>
      <c r="B40" s="44"/>
      <c r="C40" s="44"/>
      <c r="D40" s="44"/>
    </row>
  </sheetData>
  <sheetProtection selectLockedCells="1" selectUnlockedCells="1"/>
  <mergeCells count="3">
    <mergeCell ref="A1:D1"/>
    <mergeCell ref="A2:A3"/>
    <mergeCell ref="B2:D2"/>
  </mergeCells>
  <hyperlinks>
    <hyperlink ref="F1" location="indice!A4" display="Ritorna all'Indice"/>
  </hyperlinks>
  <printOptions/>
  <pageMargins left="0.7479166666666667" right="0.7479166666666667" top="0.22013888888888888" bottom="0.25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H27"/>
  <sheetViews>
    <sheetView zoomScaleSheetLayoutView="100" workbookViewId="0" topLeftCell="A1">
      <selection activeCell="A28" sqref="A28"/>
    </sheetView>
  </sheetViews>
  <sheetFormatPr defaultColWidth="9.140625" defaultRowHeight="11.25" customHeight="1"/>
  <cols>
    <col min="1" max="1" width="22.140625" style="310" customWidth="1"/>
    <col min="2" max="2" width="6.421875" style="310" customWidth="1"/>
    <col min="3" max="3" width="8.8515625" style="310" customWidth="1"/>
    <col min="4" max="4" width="7.421875" style="311" customWidth="1"/>
    <col min="5" max="5" width="11.140625" style="310" customWidth="1"/>
    <col min="6" max="6" width="10.00390625" style="310" customWidth="1"/>
    <col min="7" max="7" width="5.28125" style="310" customWidth="1"/>
    <col min="8" max="8" width="18.421875" style="310" customWidth="1"/>
    <col min="9" max="16384" width="9.140625" style="310" customWidth="1"/>
  </cols>
  <sheetData>
    <row r="1" spans="1:8" s="1" customFormat="1" ht="21.75" customHeight="1">
      <c r="A1" s="561" t="s">
        <v>694</v>
      </c>
      <c r="B1" s="561"/>
      <c r="C1" s="561"/>
      <c r="D1" s="561"/>
      <c r="E1" s="561"/>
      <c r="F1" s="561"/>
      <c r="G1" s="249"/>
      <c r="H1" s="16" t="s">
        <v>708</v>
      </c>
    </row>
    <row r="2" spans="1:7" ht="19.5" customHeight="1">
      <c r="A2" s="562" t="s">
        <v>420</v>
      </c>
      <c r="B2" s="563" t="s">
        <v>202</v>
      </c>
      <c r="C2" s="563"/>
      <c r="D2" s="563"/>
      <c r="E2" s="563"/>
      <c r="F2" s="563"/>
      <c r="G2" s="312"/>
    </row>
    <row r="3" spans="1:7" ht="30" customHeight="1">
      <c r="A3" s="562"/>
      <c r="B3" s="313" t="s">
        <v>421</v>
      </c>
      <c r="C3" s="314" t="s">
        <v>422</v>
      </c>
      <c r="D3" s="315"/>
      <c r="E3" s="314" t="s">
        <v>423</v>
      </c>
      <c r="F3" s="314" t="s">
        <v>785</v>
      </c>
      <c r="G3" s="312"/>
    </row>
    <row r="4" spans="1:7" ht="11.25" customHeight="1">
      <c r="A4" s="311"/>
      <c r="B4" s="311"/>
      <c r="C4" s="316"/>
      <c r="E4" s="311"/>
      <c r="F4" s="316"/>
      <c r="G4" s="316"/>
    </row>
    <row r="5" spans="1:7" s="318" customFormat="1" ht="11.25" customHeight="1">
      <c r="A5" s="317" t="s">
        <v>424</v>
      </c>
      <c r="B5" s="317"/>
      <c r="C5" s="317"/>
      <c r="D5" s="317"/>
      <c r="E5" s="317"/>
      <c r="F5" s="317"/>
      <c r="G5" s="317"/>
    </row>
    <row r="6" spans="1:7" ht="11.25" customHeight="1">
      <c r="A6" s="311" t="s">
        <v>425</v>
      </c>
      <c r="B6" s="316" t="s">
        <v>426</v>
      </c>
      <c r="C6" s="319">
        <v>210</v>
      </c>
      <c r="E6" s="320">
        <v>4</v>
      </c>
      <c r="F6" s="319">
        <v>214</v>
      </c>
      <c r="G6" s="319"/>
    </row>
    <row r="7" spans="1:7" ht="11.25" customHeight="1">
      <c r="A7" s="311" t="s">
        <v>427</v>
      </c>
      <c r="B7" s="321" t="s">
        <v>428</v>
      </c>
      <c r="C7" s="322">
        <v>371.3</v>
      </c>
      <c r="E7" s="323">
        <v>1.8</v>
      </c>
      <c r="F7" s="322">
        <v>373.1</v>
      </c>
      <c r="G7" s="322"/>
    </row>
    <row r="8" spans="1:7" ht="11.25" customHeight="1">
      <c r="A8" s="311" t="s">
        <v>429</v>
      </c>
      <c r="B8" s="321" t="s">
        <v>428</v>
      </c>
      <c r="C8" s="322">
        <v>364.3</v>
      </c>
      <c r="D8" s="323"/>
      <c r="E8" s="323">
        <v>1.8</v>
      </c>
      <c r="F8" s="322">
        <v>366.3</v>
      </c>
      <c r="G8" s="322"/>
    </row>
    <row r="9" spans="1:7" ht="11.25" customHeight="1">
      <c r="A9" s="311" t="s">
        <v>430</v>
      </c>
      <c r="B9" s="321" t="s">
        <v>431</v>
      </c>
      <c r="C9" s="322">
        <v>990.2</v>
      </c>
      <c r="E9" s="323">
        <v>5.1</v>
      </c>
      <c r="F9" s="322">
        <v>995.3</v>
      </c>
      <c r="G9" s="322"/>
    </row>
    <row r="10" spans="1:7" ht="11.25" customHeight="1">
      <c r="A10" s="311"/>
      <c r="B10" s="316"/>
      <c r="C10" s="319"/>
      <c r="D10" s="320"/>
      <c r="E10" s="319"/>
      <c r="F10" s="319"/>
      <c r="G10" s="319"/>
    </row>
    <row r="11" spans="1:7" s="318" customFormat="1" ht="16.5" customHeight="1">
      <c r="A11" s="317" t="s">
        <v>432</v>
      </c>
      <c r="B11" s="317"/>
      <c r="C11" s="324"/>
      <c r="D11" s="324"/>
      <c r="E11" s="324"/>
      <c r="F11" s="324"/>
      <c r="G11" s="324"/>
    </row>
    <row r="12" spans="1:7" ht="11.25" customHeight="1">
      <c r="A12" s="311" t="s">
        <v>425</v>
      </c>
      <c r="B12" s="316" t="s">
        <v>426</v>
      </c>
      <c r="C12" s="319">
        <v>265</v>
      </c>
      <c r="D12" s="325" t="s">
        <v>433</v>
      </c>
      <c r="E12" s="319">
        <v>114</v>
      </c>
      <c r="F12" s="319">
        <v>379</v>
      </c>
      <c r="G12" s="319"/>
    </row>
    <row r="13" spans="1:8" ht="11.25" customHeight="1">
      <c r="A13" s="311" t="s">
        <v>434</v>
      </c>
      <c r="B13" s="316" t="s">
        <v>426</v>
      </c>
      <c r="C13" s="319">
        <v>318</v>
      </c>
      <c r="D13" s="325" t="s">
        <v>435</v>
      </c>
      <c r="E13" s="319">
        <v>150</v>
      </c>
      <c r="F13" s="319">
        <v>468</v>
      </c>
      <c r="H13" s="326"/>
    </row>
    <row r="14" spans="1:7" ht="11.25" customHeight="1">
      <c r="A14" s="311" t="s">
        <v>427</v>
      </c>
      <c r="B14" s="316" t="s">
        <v>428</v>
      </c>
      <c r="C14" s="322">
        <v>2867.7</v>
      </c>
      <c r="D14" s="327" t="s">
        <v>436</v>
      </c>
      <c r="E14" s="322">
        <v>328.3</v>
      </c>
      <c r="F14" s="322">
        <v>3196</v>
      </c>
      <c r="G14" s="322"/>
    </row>
    <row r="15" spans="1:7" ht="11.25" customHeight="1">
      <c r="A15" s="311" t="s">
        <v>429</v>
      </c>
      <c r="B15" s="316" t="s">
        <v>428</v>
      </c>
      <c r="C15" s="322">
        <v>2768.4</v>
      </c>
      <c r="D15" s="327" t="s">
        <v>437</v>
      </c>
      <c r="E15" s="322">
        <v>318.8</v>
      </c>
      <c r="F15" s="322">
        <v>3087.2</v>
      </c>
      <c r="G15" s="322"/>
    </row>
    <row r="16" spans="1:7" ht="11.25" customHeight="1">
      <c r="A16" s="311"/>
      <c r="B16" s="316"/>
      <c r="C16" s="319"/>
      <c r="D16" s="325"/>
      <c r="E16" s="319"/>
      <c r="F16" s="319"/>
      <c r="G16" s="319"/>
    </row>
    <row r="17" spans="1:7" s="318" customFormat="1" ht="11.25" customHeight="1">
      <c r="A17" s="317" t="s">
        <v>438</v>
      </c>
      <c r="B17" s="317"/>
      <c r="C17" s="324"/>
      <c r="D17" s="324"/>
      <c r="E17" s="324"/>
      <c r="F17" s="324"/>
      <c r="G17" s="324"/>
    </row>
    <row r="18" spans="1:7" ht="11.25" customHeight="1">
      <c r="A18" s="311" t="s">
        <v>425</v>
      </c>
      <c r="B18" s="316" t="s">
        <v>426</v>
      </c>
      <c r="C18" s="319">
        <v>124</v>
      </c>
      <c r="D18" s="320"/>
      <c r="E18" s="204">
        <v>1</v>
      </c>
      <c r="F18" s="319">
        <v>125</v>
      </c>
      <c r="G18" s="319"/>
    </row>
    <row r="19" spans="1:7" ht="11.25" customHeight="1">
      <c r="A19" s="311" t="s">
        <v>427</v>
      </c>
      <c r="B19" s="316" t="s">
        <v>428</v>
      </c>
      <c r="C19" s="322">
        <v>123.5</v>
      </c>
      <c r="D19" s="323"/>
      <c r="E19" s="150">
        <v>0</v>
      </c>
      <c r="F19" s="322">
        <v>123.5</v>
      </c>
      <c r="G19" s="322"/>
    </row>
    <row r="20" spans="1:7" ht="11.25" customHeight="1">
      <c r="A20" s="90"/>
      <c r="B20" s="90"/>
      <c r="C20" s="328"/>
      <c r="D20" s="328"/>
      <c r="E20" s="328"/>
      <c r="F20" s="328"/>
      <c r="G20" s="328"/>
    </row>
    <row r="21" spans="1:7" ht="15" customHeight="1">
      <c r="A21" s="317" t="s">
        <v>439</v>
      </c>
      <c r="B21" s="317"/>
      <c r="C21" s="324"/>
      <c r="D21" s="324"/>
      <c r="E21" s="324"/>
      <c r="F21" s="324"/>
      <c r="G21" s="324"/>
    </row>
    <row r="22" spans="1:7" ht="11.25" customHeight="1">
      <c r="A22" s="311" t="s">
        <v>425</v>
      </c>
      <c r="B22" s="316" t="s">
        <v>426</v>
      </c>
      <c r="C22" s="319">
        <v>43257</v>
      </c>
      <c r="D22" s="320"/>
      <c r="E22" s="150">
        <v>0</v>
      </c>
      <c r="F22" s="319">
        <v>43257</v>
      </c>
      <c r="G22" s="319"/>
    </row>
    <row r="23" spans="1:7" ht="14.25" customHeight="1">
      <c r="A23" s="329" t="s">
        <v>427</v>
      </c>
      <c r="B23" s="330" t="s">
        <v>428</v>
      </c>
      <c r="C23" s="331">
        <v>812.1</v>
      </c>
      <c r="D23" s="332"/>
      <c r="E23" s="162">
        <v>0</v>
      </c>
      <c r="F23" s="331">
        <v>812.1</v>
      </c>
      <c r="G23" s="322"/>
    </row>
    <row r="24" ht="15.75" customHeight="1">
      <c r="A24" s="294" t="s">
        <v>313</v>
      </c>
    </row>
    <row r="25" spans="1:6" ht="91.5" customHeight="1">
      <c r="A25" s="564" t="s">
        <v>440</v>
      </c>
      <c r="B25" s="564"/>
      <c r="C25" s="564"/>
      <c r="D25" s="564"/>
      <c r="E25" s="564"/>
      <c r="F25" s="564"/>
    </row>
    <row r="26" ht="16.5" customHeight="1">
      <c r="A26" s="311" t="s">
        <v>441</v>
      </c>
    </row>
    <row r="27" spans="1:6" ht="27.75" customHeight="1">
      <c r="A27" s="560" t="s">
        <v>442</v>
      </c>
      <c r="B27" s="560"/>
      <c r="C27" s="560"/>
      <c r="D27" s="560"/>
      <c r="E27" s="560"/>
      <c r="F27" s="560"/>
    </row>
  </sheetData>
  <sheetProtection selectLockedCells="1" selectUnlockedCells="1"/>
  <mergeCells count="5">
    <mergeCell ref="A27:F27"/>
    <mergeCell ref="A1:F1"/>
    <mergeCell ref="A2:A3"/>
    <mergeCell ref="B2:F2"/>
    <mergeCell ref="A25:F25"/>
  </mergeCells>
  <hyperlinks>
    <hyperlink ref="H1" location="indice!A4" display="Ritorna all'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28"/>
  <sheetViews>
    <sheetView workbookViewId="0" topLeftCell="A1">
      <selection activeCell="A2" sqref="A2:A3"/>
    </sheetView>
  </sheetViews>
  <sheetFormatPr defaultColWidth="9.140625" defaultRowHeight="12.75"/>
  <cols>
    <col min="1" max="1" width="31.28125" style="326" customWidth="1"/>
    <col min="2" max="2" width="8.7109375" style="333" customWidth="1"/>
    <col min="3" max="3" width="11.140625" style="333" customWidth="1"/>
    <col min="4" max="4" width="9.421875" style="334" customWidth="1"/>
    <col min="5" max="5" width="0.85546875" style="334" customWidth="1"/>
    <col min="6" max="7" width="11.140625" style="333" customWidth="1"/>
    <col min="8" max="8" width="9.140625" style="335" customWidth="1"/>
    <col min="9" max="9" width="5.57421875" style="335" customWidth="1"/>
    <col min="10" max="10" width="17.140625" style="326" customWidth="1"/>
    <col min="11" max="16384" width="9.140625" style="326" customWidth="1"/>
  </cols>
  <sheetData>
    <row r="1" spans="1:10" s="1" customFormat="1" ht="24" customHeight="1">
      <c r="A1" s="561" t="s">
        <v>443</v>
      </c>
      <c r="B1" s="561"/>
      <c r="C1" s="561"/>
      <c r="D1" s="561"/>
      <c r="E1" s="561"/>
      <c r="F1" s="561"/>
      <c r="G1" s="561"/>
      <c r="H1" s="561"/>
      <c r="I1" s="336"/>
      <c r="J1" s="16" t="s">
        <v>708</v>
      </c>
    </row>
    <row r="2" spans="1:10" s="44" customFormat="1" ht="16.5" customHeight="1">
      <c r="A2" s="559" t="s">
        <v>444</v>
      </c>
      <c r="B2" s="565" t="s">
        <v>740</v>
      </c>
      <c r="C2" s="565" t="s">
        <v>740</v>
      </c>
      <c r="D2" s="565" t="s">
        <v>740</v>
      </c>
      <c r="E2" s="337"/>
      <c r="F2" s="565" t="s">
        <v>720</v>
      </c>
      <c r="G2" s="565"/>
      <c r="H2" s="565"/>
      <c r="I2" s="338"/>
      <c r="J2" s="281"/>
    </row>
    <row r="3" spans="1:10" s="44" customFormat="1" ht="18.75" customHeight="1">
      <c r="A3" s="559"/>
      <c r="B3" s="339" t="s">
        <v>445</v>
      </c>
      <c r="C3" s="340" t="s">
        <v>446</v>
      </c>
      <c r="D3" s="341" t="s">
        <v>785</v>
      </c>
      <c r="E3" s="342"/>
      <c r="F3" s="339" t="s">
        <v>445</v>
      </c>
      <c r="G3" s="340" t="s">
        <v>446</v>
      </c>
      <c r="H3" s="341" t="s">
        <v>785</v>
      </c>
      <c r="I3" s="343"/>
      <c r="J3" s="281"/>
    </row>
    <row r="4" spans="1:10" s="44" customFormat="1" ht="11.25" customHeight="1">
      <c r="A4" s="344"/>
      <c r="B4" s="345"/>
      <c r="C4" s="345"/>
      <c r="D4" s="346"/>
      <c r="E4" s="346"/>
      <c r="F4" s="345"/>
      <c r="G4" s="345"/>
      <c r="H4" s="347"/>
      <c r="I4" s="347"/>
      <c r="J4" s="281"/>
    </row>
    <row r="5" spans="1:7" ht="11.25">
      <c r="A5" s="348" t="s">
        <v>447</v>
      </c>
      <c r="B5" s="349"/>
      <c r="C5" s="349"/>
      <c r="F5" s="349"/>
      <c r="G5" s="349"/>
    </row>
    <row r="6" spans="1:8" ht="11.25">
      <c r="A6" s="350" t="s">
        <v>448</v>
      </c>
      <c r="B6" s="333">
        <v>767.9</v>
      </c>
      <c r="C6" s="333">
        <v>4.4</v>
      </c>
      <c r="D6" s="335">
        <f aca="true" t="shared" si="0" ref="D6:D12">SUM(B6:C6)</f>
        <v>772.3</v>
      </c>
      <c r="F6" s="335">
        <v>50036.9</v>
      </c>
      <c r="G6" s="333">
        <v>465.8</v>
      </c>
      <c r="H6" s="335">
        <f aca="true" t="shared" si="1" ref="H6:H12">SUM(F6:G6)</f>
        <v>50502.700000000004</v>
      </c>
    </row>
    <row r="7" spans="1:8" ht="11.25">
      <c r="A7" s="350" t="s">
        <v>449</v>
      </c>
      <c r="B7" s="333">
        <v>6703.2</v>
      </c>
      <c r="C7" s="333">
        <v>1448.6</v>
      </c>
      <c r="D7" s="335">
        <f t="shared" si="0"/>
        <v>8151.799999999999</v>
      </c>
      <c r="F7" s="333">
        <v>170412.3</v>
      </c>
      <c r="G7" s="333">
        <v>22317.7</v>
      </c>
      <c r="H7" s="335">
        <f t="shared" si="1"/>
        <v>192730</v>
      </c>
    </row>
    <row r="8" spans="1:8" ht="11.25">
      <c r="A8" s="350" t="s">
        <v>450</v>
      </c>
      <c r="B8" s="333">
        <v>6105.4</v>
      </c>
      <c r="C8" s="204">
        <v>0</v>
      </c>
      <c r="D8" s="335">
        <f t="shared" si="0"/>
        <v>6105.4</v>
      </c>
      <c r="F8" s="333">
        <v>6105.4</v>
      </c>
      <c r="G8" s="204">
        <v>0</v>
      </c>
      <c r="H8" s="335">
        <f t="shared" si="1"/>
        <v>6105.4</v>
      </c>
    </row>
    <row r="9" spans="1:8" ht="11.25">
      <c r="A9" s="350" t="s">
        <v>451</v>
      </c>
      <c r="B9" s="333">
        <v>223</v>
      </c>
      <c r="C9" s="204">
        <v>0</v>
      </c>
      <c r="D9" s="335">
        <f t="shared" si="0"/>
        <v>223</v>
      </c>
      <c r="F9" s="333">
        <v>17716.4</v>
      </c>
      <c r="G9" s="204">
        <v>0</v>
      </c>
      <c r="H9" s="335">
        <f t="shared" si="1"/>
        <v>17716.4</v>
      </c>
    </row>
    <row r="10" spans="1:8" ht="11.25">
      <c r="A10" s="350" t="s">
        <v>452</v>
      </c>
      <c r="B10" s="333">
        <v>876.5</v>
      </c>
      <c r="C10" s="204">
        <v>0</v>
      </c>
      <c r="D10" s="335">
        <f t="shared" si="0"/>
        <v>876.5</v>
      </c>
      <c r="F10" s="333">
        <v>22653.8</v>
      </c>
      <c r="G10" s="204">
        <v>0</v>
      </c>
      <c r="H10" s="335">
        <f t="shared" si="1"/>
        <v>22653.8</v>
      </c>
    </row>
    <row r="11" spans="1:9" ht="15" customHeight="1">
      <c r="A11" s="348" t="s">
        <v>453</v>
      </c>
      <c r="B11" s="349">
        <v>14675.9</v>
      </c>
      <c r="C11" s="349">
        <v>1453</v>
      </c>
      <c r="D11" s="351">
        <f t="shared" si="0"/>
        <v>16128.9</v>
      </c>
      <c r="F11" s="352">
        <f>SUM(F6:F10)</f>
        <v>266924.8</v>
      </c>
      <c r="G11" s="349">
        <v>22783.5</v>
      </c>
      <c r="H11" s="351">
        <f t="shared" si="1"/>
        <v>289708.3</v>
      </c>
      <c r="I11" s="351"/>
    </row>
    <row r="12" spans="1:9" ht="15" customHeight="1">
      <c r="A12" s="348" t="s">
        <v>454</v>
      </c>
      <c r="B12" s="349">
        <v>545.8</v>
      </c>
      <c r="C12" s="349">
        <v>37.6</v>
      </c>
      <c r="D12" s="351">
        <f t="shared" si="0"/>
        <v>583.4</v>
      </c>
      <c r="F12" s="352">
        <v>9104.5</v>
      </c>
      <c r="G12" s="349">
        <v>759.4</v>
      </c>
      <c r="H12" s="351">
        <f t="shared" si="1"/>
        <v>9863.9</v>
      </c>
      <c r="I12" s="351"/>
    </row>
    <row r="13" spans="1:7" ht="15" customHeight="1">
      <c r="A13" s="348" t="s">
        <v>455</v>
      </c>
      <c r="B13" s="349"/>
      <c r="C13" s="349"/>
      <c r="F13" s="349"/>
      <c r="G13" s="349"/>
    </row>
    <row r="14" spans="1:9" ht="11.25">
      <c r="A14" s="350" t="s">
        <v>448</v>
      </c>
      <c r="B14" s="322">
        <v>758.8</v>
      </c>
      <c r="C14" s="322">
        <v>4.4</v>
      </c>
      <c r="D14" s="335">
        <f aca="true" t="shared" si="2" ref="D14:D19">SUM(B14:C14)</f>
        <v>763.1999999999999</v>
      </c>
      <c r="E14" s="322"/>
      <c r="F14" s="322">
        <v>49467.8</v>
      </c>
      <c r="G14" s="322">
        <v>461.2</v>
      </c>
      <c r="H14" s="335">
        <f aca="true" t="shared" si="3" ref="H14:H21">SUM(F14:G14)</f>
        <v>49929</v>
      </c>
      <c r="I14" s="322"/>
    </row>
    <row r="15" spans="1:9" ht="11.25">
      <c r="A15" s="350" t="s">
        <v>449</v>
      </c>
      <c r="B15" s="322">
        <v>6528.9</v>
      </c>
      <c r="C15" s="322">
        <v>1411</v>
      </c>
      <c r="D15" s="335">
        <f t="shared" si="2"/>
        <v>7939.9</v>
      </c>
      <c r="E15" s="322"/>
      <c r="F15" s="322">
        <v>162773.2</v>
      </c>
      <c r="G15" s="322">
        <v>21562.9</v>
      </c>
      <c r="H15" s="335">
        <f t="shared" si="3"/>
        <v>184336.1</v>
      </c>
      <c r="I15" s="322"/>
    </row>
    <row r="16" spans="1:9" ht="11.25">
      <c r="A16" s="350" t="s">
        <v>450</v>
      </c>
      <c r="B16" s="322">
        <v>5757.3</v>
      </c>
      <c r="C16" s="204">
        <v>0</v>
      </c>
      <c r="D16" s="335">
        <f t="shared" si="2"/>
        <v>5757.3</v>
      </c>
      <c r="E16" s="322"/>
      <c r="F16" s="322">
        <v>5757.3</v>
      </c>
      <c r="G16" s="204">
        <v>0</v>
      </c>
      <c r="H16" s="335">
        <f t="shared" si="3"/>
        <v>5757.3</v>
      </c>
      <c r="I16" s="322"/>
    </row>
    <row r="17" spans="1:9" ht="11.25">
      <c r="A17" s="350" t="s">
        <v>451</v>
      </c>
      <c r="B17" s="322">
        <v>221.3</v>
      </c>
      <c r="C17" s="204">
        <v>0</v>
      </c>
      <c r="D17" s="335">
        <f t="shared" si="2"/>
        <v>221.3</v>
      </c>
      <c r="E17" s="322"/>
      <c r="F17" s="322">
        <v>17556.8</v>
      </c>
      <c r="G17" s="204">
        <v>0</v>
      </c>
      <c r="H17" s="335">
        <f t="shared" si="3"/>
        <v>17556.8</v>
      </c>
      <c r="I17" s="322"/>
    </row>
    <row r="18" spans="1:9" ht="11.25">
      <c r="A18" s="350" t="s">
        <v>452</v>
      </c>
      <c r="B18" s="322">
        <v>863.8</v>
      </c>
      <c r="C18" s="204">
        <v>0</v>
      </c>
      <c r="D18" s="335">
        <f t="shared" si="2"/>
        <v>863.8</v>
      </c>
      <c r="E18" s="322"/>
      <c r="F18" s="322">
        <v>22265.4</v>
      </c>
      <c r="G18" s="204">
        <v>0</v>
      </c>
      <c r="H18" s="335">
        <f t="shared" si="3"/>
        <v>22265.4</v>
      </c>
      <c r="I18" s="322"/>
    </row>
    <row r="19" spans="1:9" ht="14.25" customHeight="1">
      <c r="A19" s="348" t="s">
        <v>456</v>
      </c>
      <c r="B19" s="353">
        <v>14130.2</v>
      </c>
      <c r="C19" s="353">
        <v>1415.4</v>
      </c>
      <c r="D19" s="351">
        <f t="shared" si="2"/>
        <v>15545.6</v>
      </c>
      <c r="E19" s="353"/>
      <c r="F19" s="353">
        <f>SUM(F14:F18)</f>
        <v>257820.49999999997</v>
      </c>
      <c r="G19" s="353">
        <v>22024.2</v>
      </c>
      <c r="H19" s="351">
        <f t="shared" si="3"/>
        <v>279844.69999999995</v>
      </c>
      <c r="I19" s="353"/>
    </row>
    <row r="20" spans="1:9" ht="14.25" customHeight="1">
      <c r="A20" s="348" t="s">
        <v>457</v>
      </c>
      <c r="B20" s="204">
        <v>0</v>
      </c>
      <c r="C20" s="204">
        <v>0</v>
      </c>
      <c r="D20" s="204">
        <v>0</v>
      </c>
      <c r="E20" s="353"/>
      <c r="F20" s="353">
        <v>2312.3</v>
      </c>
      <c r="G20" s="204">
        <v>0</v>
      </c>
      <c r="H20" s="351">
        <f t="shared" si="3"/>
        <v>2312.3</v>
      </c>
      <c r="I20" s="353"/>
    </row>
    <row r="21" spans="1:9" ht="14.25" customHeight="1">
      <c r="A21" s="348" t="s">
        <v>458</v>
      </c>
      <c r="B21" s="353">
        <v>14130.2</v>
      </c>
      <c r="C21" s="353">
        <v>1415.4</v>
      </c>
      <c r="D21" s="353">
        <v>15545.6</v>
      </c>
      <c r="E21" s="353"/>
      <c r="F21" s="353">
        <v>255508.2</v>
      </c>
      <c r="G21" s="353">
        <v>22024.2</v>
      </c>
      <c r="H21" s="351">
        <f t="shared" si="3"/>
        <v>277532.4</v>
      </c>
      <c r="I21" s="353"/>
    </row>
    <row r="22" spans="1:9" ht="14.25" customHeight="1">
      <c r="A22" s="348" t="s">
        <v>459</v>
      </c>
      <c r="B22" s="353" t="s">
        <v>460</v>
      </c>
      <c r="C22" s="353" t="s">
        <v>461</v>
      </c>
      <c r="D22" s="204">
        <v>0</v>
      </c>
      <c r="E22" s="353"/>
      <c r="F22" s="353" t="s">
        <v>462</v>
      </c>
      <c r="G22" s="353" t="s">
        <v>463</v>
      </c>
      <c r="H22" s="204">
        <v>0</v>
      </c>
      <c r="I22" s="353"/>
    </row>
    <row r="23" spans="1:9" ht="14.25" customHeight="1">
      <c r="A23" s="348" t="s">
        <v>464</v>
      </c>
      <c r="B23" s="353">
        <v>5485.1</v>
      </c>
      <c r="C23" s="204">
        <v>0</v>
      </c>
      <c r="D23" s="353">
        <v>5485.1</v>
      </c>
      <c r="E23" s="353"/>
      <c r="F23" s="354">
        <v>0</v>
      </c>
      <c r="G23" s="354">
        <v>0</v>
      </c>
      <c r="H23" s="354">
        <v>0</v>
      </c>
      <c r="I23" s="322"/>
    </row>
    <row r="24" spans="1:9" ht="14.25" customHeight="1">
      <c r="A24" s="348" t="s">
        <v>465</v>
      </c>
      <c r="B24" s="353" t="s">
        <v>466</v>
      </c>
      <c r="C24" s="204">
        <v>0</v>
      </c>
      <c r="D24" s="353" t="s">
        <v>466</v>
      </c>
      <c r="E24" s="353"/>
      <c r="F24" s="353" t="s">
        <v>467</v>
      </c>
      <c r="G24" s="204">
        <v>0</v>
      </c>
      <c r="H24" s="353" t="s">
        <v>467</v>
      </c>
      <c r="I24" s="353"/>
    </row>
    <row r="25" spans="1:9" ht="14.25" customHeight="1">
      <c r="A25" s="348" t="s">
        <v>468</v>
      </c>
      <c r="B25" s="353">
        <v>19432.6</v>
      </c>
      <c r="C25" s="353">
        <v>1332.2</v>
      </c>
      <c r="D25" s="351">
        <f>SUM(B25:C25)</f>
        <v>20764.8</v>
      </c>
      <c r="E25" s="353"/>
      <c r="F25" s="353">
        <v>301678.2</v>
      </c>
      <c r="G25" s="353">
        <v>19752.9</v>
      </c>
      <c r="H25" s="351">
        <f>SUM(F25:G25)</f>
        <v>321431.10000000003</v>
      </c>
      <c r="I25" s="353"/>
    </row>
    <row r="26" spans="1:9" ht="14.25" customHeight="1">
      <c r="A26" s="348" t="s">
        <v>469</v>
      </c>
      <c r="B26" s="353">
        <v>1220</v>
      </c>
      <c r="C26" s="353">
        <v>0.4</v>
      </c>
      <c r="D26" s="351">
        <f>SUM(B26:C26)</f>
        <v>1220.4</v>
      </c>
      <c r="E26" s="353"/>
      <c r="F26" s="353">
        <v>17925</v>
      </c>
      <c r="G26" s="353">
        <v>63.2</v>
      </c>
      <c r="H26" s="351">
        <f>SUM(F26:G26)</f>
        <v>17988.2</v>
      </c>
      <c r="I26" s="353"/>
    </row>
    <row r="27" spans="1:9" ht="14.25" customHeight="1">
      <c r="A27" s="355" t="s">
        <v>470</v>
      </c>
      <c r="B27" s="356">
        <v>18212.6</v>
      </c>
      <c r="C27" s="356">
        <v>1331.8</v>
      </c>
      <c r="D27" s="356">
        <v>19544.4</v>
      </c>
      <c r="E27" s="356"/>
      <c r="F27" s="356">
        <v>283753.2</v>
      </c>
      <c r="G27" s="356">
        <v>19689.8</v>
      </c>
      <c r="H27" s="356">
        <v>303443</v>
      </c>
      <c r="I27" s="353"/>
    </row>
    <row r="28" spans="1:9" ht="12.75" customHeight="1">
      <c r="A28" s="294" t="s">
        <v>412</v>
      </c>
      <c r="D28" s="357"/>
      <c r="E28" s="357"/>
      <c r="F28" s="358"/>
      <c r="G28" s="358"/>
      <c r="H28" s="358"/>
      <c r="I28" s="358"/>
    </row>
  </sheetData>
  <sheetProtection selectLockedCells="1" selectUnlockedCells="1"/>
  <mergeCells count="4">
    <mergeCell ref="A1:H1"/>
    <mergeCell ref="A2:A3"/>
    <mergeCell ref="B2:D2"/>
    <mergeCell ref="F2:H2"/>
  </mergeCells>
  <hyperlinks>
    <hyperlink ref="J1" location="indice!A4" display="Ritorna all'Indice"/>
  </hyperlinks>
  <printOptions/>
  <pageMargins left="0.7097222222222223" right="0.32013888888888886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I26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3" customWidth="1"/>
    <col min="2" max="2" width="10.8515625" style="3" customWidth="1"/>
    <col min="3" max="3" width="9.140625" style="3" customWidth="1"/>
    <col min="4" max="4" width="12.57421875" style="3" customWidth="1"/>
    <col min="5" max="5" width="18.28125" style="3" customWidth="1"/>
    <col min="6" max="6" width="12.28125" style="3" customWidth="1"/>
    <col min="7" max="7" width="12.421875" style="3" customWidth="1"/>
    <col min="8" max="8" width="6.57421875" style="3" customWidth="1"/>
    <col min="9" max="9" width="17.140625" style="3" customWidth="1"/>
    <col min="10" max="16384" width="9.140625" style="3" customWidth="1"/>
  </cols>
  <sheetData>
    <row r="1" spans="1:9" ht="42.75" customHeight="1">
      <c r="A1" s="566" t="s">
        <v>471</v>
      </c>
      <c r="B1" s="566"/>
      <c r="C1" s="566"/>
      <c r="D1" s="566"/>
      <c r="E1" s="566"/>
      <c r="F1" s="566"/>
      <c r="G1" s="566"/>
      <c r="I1" s="16" t="s">
        <v>708</v>
      </c>
    </row>
    <row r="2" spans="1:9" ht="26.25" customHeight="1">
      <c r="A2" s="567" t="s">
        <v>472</v>
      </c>
      <c r="B2" s="568" t="s">
        <v>473</v>
      </c>
      <c r="C2" s="568"/>
      <c r="D2" s="568"/>
      <c r="E2" s="568"/>
      <c r="F2" s="568"/>
      <c r="G2" s="568"/>
      <c r="I2" s="16"/>
    </row>
    <row r="3" spans="1:7" ht="36" customHeight="1">
      <c r="A3" s="567"/>
      <c r="B3" s="63" t="s">
        <v>474</v>
      </c>
      <c r="C3" s="63" t="s">
        <v>475</v>
      </c>
      <c r="D3" s="63" t="s">
        <v>476</v>
      </c>
      <c r="E3" s="63" t="s">
        <v>477</v>
      </c>
      <c r="F3" s="63" t="s">
        <v>478</v>
      </c>
      <c r="G3" s="63" t="s">
        <v>479</v>
      </c>
    </row>
    <row r="4" spans="1:7" ht="16.5" customHeight="1">
      <c r="A4" s="359"/>
      <c r="B4" s="166"/>
      <c r="C4" s="166"/>
      <c r="D4" s="166" t="s">
        <v>740</v>
      </c>
      <c r="E4" s="166"/>
      <c r="F4" s="166"/>
      <c r="G4" s="166"/>
    </row>
    <row r="5" spans="1:7" ht="15.75" customHeight="1">
      <c r="A5" s="360">
        <v>2015</v>
      </c>
      <c r="B5" s="166">
        <v>87.9</v>
      </c>
      <c r="C5" s="166">
        <v>94.3</v>
      </c>
      <c r="D5" s="166">
        <v>90.2</v>
      </c>
      <c r="E5" s="166">
        <v>78.7</v>
      </c>
      <c r="F5" s="166">
        <v>61.6</v>
      </c>
      <c r="G5" s="166">
        <v>59.7</v>
      </c>
    </row>
    <row r="6" spans="1:7" ht="15.75" customHeight="1">
      <c r="A6" s="360">
        <v>2016</v>
      </c>
      <c r="B6" s="166">
        <v>87.9</v>
      </c>
      <c r="C6" s="166">
        <v>94.3</v>
      </c>
      <c r="D6" s="166">
        <v>91.8</v>
      </c>
      <c r="E6" s="166">
        <v>82.9</v>
      </c>
      <c r="F6" s="166">
        <v>66.3</v>
      </c>
      <c r="G6" s="166">
        <v>64.2</v>
      </c>
    </row>
    <row r="7" spans="1:7" ht="15.75" customHeight="1">
      <c r="A7" s="360">
        <v>2017</v>
      </c>
      <c r="B7" s="166">
        <v>83.3</v>
      </c>
      <c r="C7" s="166">
        <v>93.7</v>
      </c>
      <c r="D7" s="166">
        <v>88.1</v>
      </c>
      <c r="E7" s="166">
        <v>77.9</v>
      </c>
      <c r="F7" s="166">
        <v>64.7</v>
      </c>
      <c r="G7" s="166">
        <v>58.6</v>
      </c>
    </row>
    <row r="8" spans="1:7" ht="15.75" customHeight="1">
      <c r="A8" s="360">
        <v>2018</v>
      </c>
      <c r="B8" s="166">
        <v>82.3</v>
      </c>
      <c r="C8" s="166">
        <v>95.5</v>
      </c>
      <c r="D8" s="166">
        <v>91.9</v>
      </c>
      <c r="E8" s="166">
        <v>78.8</v>
      </c>
      <c r="F8" s="166">
        <v>55.8</v>
      </c>
      <c r="G8" s="166">
        <v>52.2</v>
      </c>
    </row>
    <row r="9" spans="1:7" ht="15.75" customHeight="1">
      <c r="A9" s="360">
        <v>2019</v>
      </c>
      <c r="B9" s="166">
        <v>81.8</v>
      </c>
      <c r="C9" s="166">
        <v>93.9</v>
      </c>
      <c r="D9" s="166">
        <v>90.9</v>
      </c>
      <c r="E9" s="166">
        <v>79.4</v>
      </c>
      <c r="F9" s="166">
        <v>60.6</v>
      </c>
      <c r="G9" s="166">
        <v>57.5</v>
      </c>
    </row>
    <row r="10" spans="1:7" ht="16.5" customHeight="1">
      <c r="A10" s="359"/>
      <c r="B10" s="490" t="s">
        <v>755</v>
      </c>
      <c r="C10" s="490"/>
      <c r="D10" s="490"/>
      <c r="E10" s="490"/>
      <c r="F10" s="490"/>
      <c r="G10" s="490"/>
    </row>
    <row r="11" spans="1:7" s="89" customFormat="1" ht="12.75">
      <c r="A11" s="361" t="s">
        <v>480</v>
      </c>
      <c r="B11" s="362">
        <v>82.3</v>
      </c>
      <c r="C11" s="362">
        <v>95.5</v>
      </c>
      <c r="D11" s="362">
        <v>91.9</v>
      </c>
      <c r="E11" s="362">
        <v>78.8</v>
      </c>
      <c r="F11" s="362">
        <v>55.8</v>
      </c>
      <c r="G11" s="362">
        <v>52.2</v>
      </c>
    </row>
    <row r="12" spans="1:7" s="89" customFormat="1" ht="14.25" customHeight="1">
      <c r="A12" s="363" t="s">
        <v>715</v>
      </c>
      <c r="B12" s="364">
        <v>86.3</v>
      </c>
      <c r="C12" s="364">
        <v>95.7</v>
      </c>
      <c r="D12" s="364">
        <v>91.7</v>
      </c>
      <c r="E12" s="364">
        <v>80.7</v>
      </c>
      <c r="F12" s="364">
        <v>61.6</v>
      </c>
      <c r="G12" s="364">
        <v>57.2</v>
      </c>
    </row>
    <row r="13" spans="1:7" s="89" customFormat="1" ht="14.25" customHeight="1">
      <c r="A13" s="88" t="s">
        <v>716</v>
      </c>
      <c r="B13" s="364">
        <v>84.7</v>
      </c>
      <c r="C13" s="364">
        <v>94.8</v>
      </c>
      <c r="D13" s="364">
        <v>89.6</v>
      </c>
      <c r="E13" s="364">
        <v>78.6</v>
      </c>
      <c r="F13" s="364">
        <v>58.4</v>
      </c>
      <c r="G13" s="364">
        <v>54.2</v>
      </c>
    </row>
    <row r="14" spans="1:7" s="89" customFormat="1" ht="14.25" customHeight="1">
      <c r="A14" s="365" t="s">
        <v>717</v>
      </c>
      <c r="B14" s="364">
        <v>81</v>
      </c>
      <c r="C14" s="364">
        <v>91.7</v>
      </c>
      <c r="D14" s="364">
        <v>87.8</v>
      </c>
      <c r="E14" s="364">
        <v>71.4</v>
      </c>
      <c r="F14" s="364">
        <v>53.9</v>
      </c>
      <c r="G14" s="364">
        <v>49.9</v>
      </c>
    </row>
    <row r="15" spans="1:7" s="89" customFormat="1" ht="14.25" customHeight="1">
      <c r="A15" s="365" t="s">
        <v>718</v>
      </c>
      <c r="B15" s="364">
        <v>83.4</v>
      </c>
      <c r="C15" s="364">
        <v>90.1</v>
      </c>
      <c r="D15" s="364">
        <v>85</v>
      </c>
      <c r="E15" s="364">
        <v>72.1</v>
      </c>
      <c r="F15" s="364">
        <v>54.6</v>
      </c>
      <c r="G15" s="364">
        <v>49.5</v>
      </c>
    </row>
    <row r="16" spans="1:7" s="89" customFormat="1" ht="14.25" customHeight="1">
      <c r="A16" s="365" t="s">
        <v>719</v>
      </c>
      <c r="B16" s="364">
        <v>79.1</v>
      </c>
      <c r="C16" s="364">
        <v>90.9</v>
      </c>
      <c r="D16" s="364">
        <v>84.3</v>
      </c>
      <c r="E16" s="364">
        <v>70.2</v>
      </c>
      <c r="F16" s="364">
        <v>55.1</v>
      </c>
      <c r="G16" s="364">
        <v>49.1</v>
      </c>
    </row>
    <row r="17" spans="1:7" s="89" customFormat="1" ht="18" customHeight="1">
      <c r="A17" s="366" t="s">
        <v>481</v>
      </c>
      <c r="B17" s="367">
        <v>83.5</v>
      </c>
      <c r="C17" s="367">
        <v>93</v>
      </c>
      <c r="D17" s="367">
        <v>88.3</v>
      </c>
      <c r="E17" s="367">
        <v>75.4</v>
      </c>
      <c r="F17" s="367">
        <v>57.2</v>
      </c>
      <c r="G17" s="367">
        <v>52.6</v>
      </c>
    </row>
    <row r="18" spans="1:7" ht="12.75" customHeight="1">
      <c r="A18" s="359"/>
      <c r="B18" s="490" t="s">
        <v>482</v>
      </c>
      <c r="C18" s="490"/>
      <c r="D18" s="490"/>
      <c r="E18" s="490"/>
      <c r="F18" s="490"/>
      <c r="G18" s="490"/>
    </row>
    <row r="19" spans="1:7" s="89" customFormat="1" ht="12.75">
      <c r="A19" s="361" t="s">
        <v>480</v>
      </c>
      <c r="B19" s="362">
        <v>81.8</v>
      </c>
      <c r="C19" s="362">
        <v>93.9</v>
      </c>
      <c r="D19" s="362">
        <v>90.9</v>
      </c>
      <c r="E19" s="362">
        <v>79.4</v>
      </c>
      <c r="F19" s="362">
        <v>60.6</v>
      </c>
      <c r="G19" s="362">
        <v>57.5</v>
      </c>
    </row>
    <row r="20" spans="1:7" s="89" customFormat="1" ht="14.25" customHeight="1">
      <c r="A20" s="363" t="s">
        <v>715</v>
      </c>
      <c r="B20" s="364">
        <v>84.8</v>
      </c>
      <c r="C20" s="364">
        <v>95.6</v>
      </c>
      <c r="D20" s="364">
        <v>92</v>
      </c>
      <c r="E20" s="364">
        <v>79.5</v>
      </c>
      <c r="F20" s="364">
        <v>63.6</v>
      </c>
      <c r="G20" s="364">
        <v>58.8</v>
      </c>
    </row>
    <row r="21" spans="1:7" s="89" customFormat="1" ht="14.25" customHeight="1">
      <c r="A21" s="88" t="s">
        <v>716</v>
      </c>
      <c r="B21" s="364">
        <v>85.7</v>
      </c>
      <c r="C21" s="364">
        <v>95.2</v>
      </c>
      <c r="D21" s="364">
        <v>91.3</v>
      </c>
      <c r="E21" s="364">
        <v>81.4</v>
      </c>
      <c r="F21" s="364">
        <v>64.8</v>
      </c>
      <c r="G21" s="364">
        <v>60.6</v>
      </c>
    </row>
    <row r="22" spans="1:7" s="89" customFormat="1" ht="14.25" customHeight="1">
      <c r="A22" s="365" t="s">
        <v>717</v>
      </c>
      <c r="B22" s="364">
        <v>83</v>
      </c>
      <c r="C22" s="364">
        <v>92.4</v>
      </c>
      <c r="D22" s="364">
        <v>89</v>
      </c>
      <c r="E22" s="364">
        <v>74.6</v>
      </c>
      <c r="F22" s="364">
        <v>60.3</v>
      </c>
      <c r="G22" s="364">
        <v>56.4</v>
      </c>
    </row>
    <row r="23" spans="1:7" s="89" customFormat="1" ht="14.25" customHeight="1">
      <c r="A23" s="365" t="s">
        <v>718</v>
      </c>
      <c r="B23" s="364">
        <v>84</v>
      </c>
      <c r="C23" s="364">
        <v>91.9</v>
      </c>
      <c r="D23" s="364">
        <v>86.8</v>
      </c>
      <c r="E23" s="364">
        <v>73.8</v>
      </c>
      <c r="F23" s="364">
        <v>59.8</v>
      </c>
      <c r="G23" s="364">
        <v>56.2</v>
      </c>
    </row>
    <row r="24" spans="1:7" s="89" customFormat="1" ht="14.25" customHeight="1">
      <c r="A24" s="365" t="s">
        <v>719</v>
      </c>
      <c r="B24" s="364">
        <v>80.7</v>
      </c>
      <c r="C24" s="364">
        <v>90.1</v>
      </c>
      <c r="D24" s="364">
        <v>82.3</v>
      </c>
      <c r="E24" s="364">
        <v>74.1</v>
      </c>
      <c r="F24" s="364">
        <v>60.6</v>
      </c>
      <c r="G24" s="364">
        <v>57.2</v>
      </c>
    </row>
    <row r="25" spans="1:7" s="89" customFormat="1" ht="18" customHeight="1">
      <c r="A25" s="368" t="s">
        <v>481</v>
      </c>
      <c r="B25" s="369">
        <v>84</v>
      </c>
      <c r="C25" s="369">
        <v>93.5</v>
      </c>
      <c r="D25" s="369">
        <v>89.1</v>
      </c>
      <c r="E25" s="369">
        <v>77.1</v>
      </c>
      <c r="F25" s="369">
        <v>62</v>
      </c>
      <c r="G25" s="369">
        <v>58</v>
      </c>
    </row>
    <row r="26" spans="1:7" s="89" customFormat="1" ht="14.25" customHeight="1">
      <c r="A26" s="218" t="s">
        <v>483</v>
      </c>
      <c r="B26" s="370"/>
      <c r="C26" s="370"/>
      <c r="D26" s="370"/>
      <c r="E26" s="370"/>
      <c r="F26" s="370"/>
      <c r="G26" s="370"/>
    </row>
  </sheetData>
  <sheetProtection selectLockedCells="1" selectUnlockedCells="1"/>
  <mergeCells count="5">
    <mergeCell ref="B18:G18"/>
    <mergeCell ref="A1:G1"/>
    <mergeCell ref="A2:A3"/>
    <mergeCell ref="B2:G2"/>
    <mergeCell ref="B10:G10"/>
  </mergeCells>
  <hyperlinks>
    <hyperlink ref="I1" location="indice!A4" display="Ritorna all'Indice"/>
  </hyperlinks>
  <printOptions/>
  <pageMargins left="0.7479166666666667" right="0.45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6"/>
  </sheetPr>
  <dimension ref="A1:F24"/>
  <sheetViews>
    <sheetView workbookViewId="0" topLeftCell="A1">
      <selection activeCell="D38" sqref="D38"/>
    </sheetView>
  </sheetViews>
  <sheetFormatPr defaultColWidth="9.140625" defaultRowHeight="11.25" customHeight="1"/>
  <cols>
    <col min="1" max="1" width="9.140625" style="371" customWidth="1"/>
    <col min="2" max="2" width="17.8515625" style="371" customWidth="1"/>
    <col min="3" max="3" width="20.00390625" style="371" customWidth="1"/>
    <col min="4" max="4" width="17.28125" style="371" customWidth="1"/>
    <col min="5" max="5" width="3.140625" style="371" customWidth="1"/>
    <col min="6" max="6" width="19.8515625" style="371" customWidth="1"/>
    <col min="7" max="8" width="9.140625" style="371" customWidth="1"/>
    <col min="9" max="9" width="24.28125" style="371" customWidth="1"/>
    <col min="10" max="16384" width="9.140625" style="371" customWidth="1"/>
  </cols>
  <sheetData>
    <row r="1" spans="1:6" ht="40.5" customHeight="1">
      <c r="A1" s="570" t="s">
        <v>484</v>
      </c>
      <c r="B1" s="570"/>
      <c r="C1" s="570"/>
      <c r="D1" s="570"/>
      <c r="F1" s="16" t="s">
        <v>708</v>
      </c>
    </row>
    <row r="2" spans="1:4" ht="18" customHeight="1">
      <c r="A2" s="571" t="s">
        <v>710</v>
      </c>
      <c r="B2" s="572" t="s">
        <v>485</v>
      </c>
      <c r="C2" s="572"/>
      <c r="D2" s="572"/>
    </row>
    <row r="3" spans="1:4" ht="13.5" customHeight="1">
      <c r="A3" s="571"/>
      <c r="B3" s="372" t="s">
        <v>486</v>
      </c>
      <c r="C3" s="372" t="s">
        <v>487</v>
      </c>
      <c r="D3" s="372" t="s">
        <v>488</v>
      </c>
    </row>
    <row r="4" spans="2:4" ht="19.5" customHeight="1">
      <c r="B4" s="573" t="s">
        <v>489</v>
      </c>
      <c r="C4" s="573"/>
      <c r="D4" s="573"/>
    </row>
    <row r="5" spans="1:4" ht="15" customHeight="1">
      <c r="A5" s="373">
        <v>2011</v>
      </c>
      <c r="B5" s="374">
        <f aca="true" t="shared" si="0" ref="B5:B13">(D5-C5)</f>
        <v>1462584.812</v>
      </c>
      <c r="C5" s="374">
        <v>910214.157</v>
      </c>
      <c r="D5" s="374">
        <v>2372798.969</v>
      </c>
    </row>
    <row r="6" spans="1:4" ht="15" customHeight="1">
      <c r="A6" s="373">
        <v>2012</v>
      </c>
      <c r="B6" s="374">
        <f t="shared" si="0"/>
        <v>1352242.1989999998</v>
      </c>
      <c r="C6" s="374">
        <v>900454.854</v>
      </c>
      <c r="D6" s="374">
        <v>2252697.053</v>
      </c>
    </row>
    <row r="7" spans="1:4" ht="15" customHeight="1">
      <c r="A7" s="373">
        <v>2013</v>
      </c>
      <c r="B7" s="374">
        <f t="shared" si="0"/>
        <v>1295694.0769999998</v>
      </c>
      <c r="C7" s="374">
        <v>938387.851</v>
      </c>
      <c r="D7" s="374">
        <v>2234081.928</v>
      </c>
    </row>
    <row r="8" spans="1:4" ht="15" customHeight="1">
      <c r="A8" s="373">
        <v>2014</v>
      </c>
      <c r="B8" s="374">
        <f t="shared" si="0"/>
        <v>1256058.38</v>
      </c>
      <c r="C8" s="374">
        <v>997618.647</v>
      </c>
      <c r="D8" s="374">
        <v>2253677.027</v>
      </c>
    </row>
    <row r="9" spans="1:4" ht="15" customHeight="1">
      <c r="A9" s="373">
        <v>2015</v>
      </c>
      <c r="B9" s="374">
        <f t="shared" si="0"/>
        <v>1226681.5449999997</v>
      </c>
      <c r="C9" s="374">
        <v>1049111.397</v>
      </c>
      <c r="D9" s="374">
        <v>2275792.942</v>
      </c>
    </row>
    <row r="10" spans="1:4" ht="15" customHeight="1">
      <c r="A10" s="373">
        <v>2016</v>
      </c>
      <c r="B10" s="374">
        <f t="shared" si="0"/>
        <v>1128339.3979999998</v>
      </c>
      <c r="C10" s="374">
        <v>1178356.629</v>
      </c>
      <c r="D10" s="374">
        <v>2306696.027</v>
      </c>
    </row>
    <row r="11" spans="1:4" ht="15" customHeight="1">
      <c r="A11" s="373">
        <v>2017</v>
      </c>
      <c r="B11" s="374">
        <f t="shared" si="0"/>
        <v>1034845.95</v>
      </c>
      <c r="C11" s="374">
        <v>1208974.351</v>
      </c>
      <c r="D11" s="374">
        <v>2243820.301</v>
      </c>
    </row>
    <row r="12" spans="1:4" ht="15" customHeight="1">
      <c r="A12" s="373">
        <v>2018</v>
      </c>
      <c r="B12" s="374">
        <f t="shared" si="0"/>
        <v>1002811.442</v>
      </c>
      <c r="C12" s="374">
        <v>1281331.959</v>
      </c>
      <c r="D12" s="374">
        <v>2284143.401</v>
      </c>
    </row>
    <row r="13" spans="1:4" ht="15" customHeight="1">
      <c r="A13" s="373">
        <v>2019</v>
      </c>
      <c r="B13" s="374">
        <f t="shared" si="0"/>
        <v>906292.0250000001</v>
      </c>
      <c r="C13" s="374">
        <v>1370961.791</v>
      </c>
      <c r="D13" s="374">
        <v>2277253.816</v>
      </c>
    </row>
    <row r="14" spans="2:4" ht="20.25" customHeight="1">
      <c r="B14" s="569" t="s">
        <v>490</v>
      </c>
      <c r="C14" s="569"/>
      <c r="D14" s="569"/>
    </row>
    <row r="15" spans="1:4" ht="13.5" customHeight="1">
      <c r="A15" s="373">
        <v>2011</v>
      </c>
      <c r="B15" s="375">
        <f aca="true" t="shared" si="1" ref="B15:B23">(D15-F15)</f>
        <v>646.15</v>
      </c>
      <c r="C15" s="376">
        <v>0.3836</v>
      </c>
      <c r="D15" s="375">
        <v>646.15</v>
      </c>
    </row>
    <row r="16" spans="1:4" ht="13.5" customHeight="1">
      <c r="A16" s="373">
        <v>2012</v>
      </c>
      <c r="B16" s="375">
        <f t="shared" si="1"/>
        <v>614.19</v>
      </c>
      <c r="C16" s="376">
        <v>0.3997</v>
      </c>
      <c r="D16" s="375">
        <v>614.19</v>
      </c>
    </row>
    <row r="17" spans="1:4" ht="13.5" customHeight="1">
      <c r="A17" s="373">
        <v>2013</v>
      </c>
      <c r="B17" s="375">
        <f t="shared" si="1"/>
        <v>595.67</v>
      </c>
      <c r="C17" s="376">
        <v>0.42</v>
      </c>
      <c r="D17" s="375">
        <v>595.67</v>
      </c>
    </row>
    <row r="18" spans="1:4" ht="13.5" customHeight="1">
      <c r="A18" s="373">
        <v>2014</v>
      </c>
      <c r="B18" s="375">
        <f t="shared" si="1"/>
        <v>600.56</v>
      </c>
      <c r="C18" s="376">
        <v>0.4427</v>
      </c>
      <c r="D18" s="375">
        <v>600.56</v>
      </c>
    </row>
    <row r="19" spans="1:4" ht="13.5" customHeight="1">
      <c r="A19" s="373">
        <v>2015</v>
      </c>
      <c r="B19" s="375">
        <f t="shared" si="1"/>
        <v>607.79</v>
      </c>
      <c r="C19" s="376">
        <v>0.461</v>
      </c>
      <c r="D19" s="375">
        <v>607.79</v>
      </c>
    </row>
    <row r="20" spans="1:4" ht="13.5" customHeight="1">
      <c r="A20" s="373">
        <v>2016</v>
      </c>
      <c r="B20" s="375">
        <f t="shared" si="1"/>
        <v>616.36</v>
      </c>
      <c r="C20" s="376">
        <v>0.5108</v>
      </c>
      <c r="D20" s="375">
        <v>616.36</v>
      </c>
    </row>
    <row r="21" spans="1:4" ht="13.5" customHeight="1">
      <c r="A21" s="377">
        <v>2017</v>
      </c>
      <c r="B21" s="378">
        <f t="shared" si="1"/>
        <v>600.44</v>
      </c>
      <c r="C21" s="379">
        <v>0.5388</v>
      </c>
      <c r="D21" s="378">
        <v>600.44</v>
      </c>
    </row>
    <row r="22" spans="1:4" ht="13.5" customHeight="1">
      <c r="A22" s="377">
        <v>2018</v>
      </c>
      <c r="B22" s="378">
        <f t="shared" si="1"/>
        <v>612.43</v>
      </c>
      <c r="C22" s="379">
        <v>0.561</v>
      </c>
      <c r="D22" s="378">
        <v>612.43</v>
      </c>
    </row>
    <row r="23" spans="1:4" ht="13.5" customHeight="1">
      <c r="A23" s="380">
        <v>2019</v>
      </c>
      <c r="B23" s="381">
        <f t="shared" si="1"/>
        <v>611.72</v>
      </c>
      <c r="C23" s="382">
        <v>0.602</v>
      </c>
      <c r="D23" s="381">
        <v>611.72</v>
      </c>
    </row>
    <row r="24" ht="11.25" customHeight="1">
      <c r="A24" s="383" t="s">
        <v>491</v>
      </c>
    </row>
  </sheetData>
  <sheetProtection selectLockedCells="1" selectUnlockedCells="1"/>
  <mergeCells count="5">
    <mergeCell ref="B14:D14"/>
    <mergeCell ref="A1:D1"/>
    <mergeCell ref="A2:A3"/>
    <mergeCell ref="B2:D2"/>
    <mergeCell ref="B4:D4"/>
  </mergeCells>
  <hyperlinks>
    <hyperlink ref="F1" location="indice!A4" display="Ritorna all'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6"/>
  </sheetPr>
  <dimension ref="A1:H15"/>
  <sheetViews>
    <sheetView workbookViewId="0" topLeftCell="A1">
      <selection activeCell="B14" sqref="B14"/>
    </sheetView>
  </sheetViews>
  <sheetFormatPr defaultColWidth="9.140625" defaultRowHeight="11.25" customHeight="1"/>
  <cols>
    <col min="1" max="1" width="11.8515625" style="371" customWidth="1"/>
    <col min="2" max="2" width="18.8515625" style="371" customWidth="1"/>
    <col min="3" max="3" width="17.8515625" style="371" customWidth="1"/>
    <col min="4" max="4" width="13.28125" style="371" customWidth="1"/>
    <col min="5" max="5" width="12.421875" style="371" customWidth="1"/>
    <col min="6" max="6" width="21.28125" style="371" customWidth="1"/>
    <col min="7" max="7" width="3.28125" style="371" customWidth="1"/>
    <col min="8" max="8" width="17.28125" style="371" customWidth="1"/>
    <col min="9" max="16384" width="9.140625" style="371" customWidth="1"/>
  </cols>
  <sheetData>
    <row r="1" spans="1:8" s="385" customFormat="1" ht="36" customHeight="1">
      <c r="A1" s="574" t="s">
        <v>492</v>
      </c>
      <c r="B1" s="574"/>
      <c r="C1" s="574"/>
      <c r="D1" s="574"/>
      <c r="E1" s="574"/>
      <c r="F1" s="574"/>
      <c r="G1" s="384"/>
      <c r="H1" s="16" t="s">
        <v>708</v>
      </c>
    </row>
    <row r="2" spans="1:7" ht="20.25" customHeight="1">
      <c r="A2" s="575" t="s">
        <v>721</v>
      </c>
      <c r="B2" s="572" t="s">
        <v>485</v>
      </c>
      <c r="C2" s="572"/>
      <c r="D2" s="572"/>
      <c r="E2" s="572" t="s">
        <v>493</v>
      </c>
      <c r="F2" s="576" t="s">
        <v>494</v>
      </c>
      <c r="G2" s="386"/>
    </row>
    <row r="3" spans="1:7" ht="18.75" customHeight="1">
      <c r="A3" s="575"/>
      <c r="B3" s="372" t="s">
        <v>495</v>
      </c>
      <c r="C3" s="372" t="s">
        <v>496</v>
      </c>
      <c r="D3" s="372" t="s">
        <v>488</v>
      </c>
      <c r="E3" s="572"/>
      <c r="F3" s="576"/>
      <c r="G3" s="386"/>
    </row>
    <row r="4" spans="1:7" ht="18.75" customHeight="1">
      <c r="A4" s="387" t="s">
        <v>497</v>
      </c>
      <c r="B4" s="388">
        <f aca="true" t="shared" si="0" ref="B4:B14">(D4-C4)</f>
        <v>66257.06</v>
      </c>
      <c r="C4" s="388">
        <v>55418.256</v>
      </c>
      <c r="D4" s="388">
        <v>121675.316</v>
      </c>
      <c r="E4" s="389">
        <v>0.4555</v>
      </c>
      <c r="F4" s="388">
        <v>627.41</v>
      </c>
      <c r="G4" s="388"/>
    </row>
    <row r="5" spans="1:7" ht="17.25" customHeight="1">
      <c r="A5" s="387" t="s">
        <v>726</v>
      </c>
      <c r="B5" s="388">
        <f t="shared" si="0"/>
        <v>66899.81100000002</v>
      </c>
      <c r="C5" s="388">
        <v>185000.343</v>
      </c>
      <c r="D5" s="388">
        <v>251900.154</v>
      </c>
      <c r="E5" s="390">
        <v>0.7344</v>
      </c>
      <c r="F5" s="388">
        <v>648.09</v>
      </c>
      <c r="G5" s="388"/>
    </row>
    <row r="6" spans="1:7" ht="17.25" customHeight="1">
      <c r="A6" s="387" t="s">
        <v>729</v>
      </c>
      <c r="B6" s="388">
        <f t="shared" si="0"/>
        <v>69529.073</v>
      </c>
      <c r="C6" s="388">
        <v>89119.196</v>
      </c>
      <c r="D6" s="388">
        <v>158648.269</v>
      </c>
      <c r="E6" s="390">
        <v>0.5617</v>
      </c>
      <c r="F6" s="388">
        <v>541.35</v>
      </c>
      <c r="G6" s="388"/>
    </row>
    <row r="7" spans="1:7" ht="17.25" customHeight="1">
      <c r="A7" s="387" t="s">
        <v>723</v>
      </c>
      <c r="B7" s="388">
        <f t="shared" si="0"/>
        <v>211808.66700000002</v>
      </c>
      <c r="C7" s="388">
        <v>389887.836</v>
      </c>
      <c r="D7" s="388">
        <v>601696.503</v>
      </c>
      <c r="E7" s="390">
        <v>0.648</v>
      </c>
      <c r="F7" s="388">
        <v>599.12</v>
      </c>
      <c r="G7" s="388"/>
    </row>
    <row r="8" spans="1:7" ht="17.25" customHeight="1">
      <c r="A8" s="387" t="s">
        <v>725</v>
      </c>
      <c r="B8" s="388">
        <f t="shared" si="0"/>
        <v>102324.043</v>
      </c>
      <c r="C8" s="388">
        <v>127926.302</v>
      </c>
      <c r="D8" s="388">
        <v>230250.345</v>
      </c>
      <c r="E8" s="390">
        <v>0.5556</v>
      </c>
      <c r="F8" s="388">
        <v>690.39</v>
      </c>
      <c r="G8" s="388"/>
    </row>
    <row r="9" spans="1:7" ht="17.25" customHeight="1">
      <c r="A9" s="387" t="s">
        <v>728</v>
      </c>
      <c r="B9" s="388">
        <f t="shared" si="0"/>
        <v>79020.68099999998</v>
      </c>
      <c r="C9" s="388">
        <v>162549.632</v>
      </c>
      <c r="D9" s="388">
        <v>241570.313</v>
      </c>
      <c r="E9" s="390">
        <v>0.6729</v>
      </c>
      <c r="F9" s="388">
        <v>572.02</v>
      </c>
      <c r="G9" s="388"/>
    </row>
    <row r="10" spans="1:7" ht="17.25" customHeight="1">
      <c r="A10" s="387" t="s">
        <v>722</v>
      </c>
      <c r="B10" s="388">
        <f t="shared" si="0"/>
        <v>107198.902</v>
      </c>
      <c r="C10" s="388">
        <v>94698.601</v>
      </c>
      <c r="D10" s="388">
        <v>201897.503</v>
      </c>
      <c r="E10" s="390">
        <v>0.469</v>
      </c>
      <c r="F10" s="388">
        <v>590.75</v>
      </c>
      <c r="G10" s="388"/>
    </row>
    <row r="11" spans="1:7" ht="17.25" customHeight="1">
      <c r="A11" s="387" t="s">
        <v>731</v>
      </c>
      <c r="B11" s="388">
        <f t="shared" si="0"/>
        <v>75745.33300000001</v>
      </c>
      <c r="C11" s="388">
        <v>83381.576</v>
      </c>
      <c r="D11" s="388">
        <v>159126.909</v>
      </c>
      <c r="E11" s="390">
        <v>0.524</v>
      </c>
      <c r="F11" s="388">
        <v>597.69</v>
      </c>
      <c r="G11" s="388"/>
    </row>
    <row r="12" spans="1:7" ht="17.25" customHeight="1">
      <c r="A12" s="387" t="s">
        <v>724</v>
      </c>
      <c r="B12" s="388">
        <f t="shared" si="0"/>
        <v>85831.857</v>
      </c>
      <c r="C12" s="388">
        <v>60966.265</v>
      </c>
      <c r="D12" s="388">
        <v>146798.122</v>
      </c>
      <c r="E12" s="390">
        <v>0.4153</v>
      </c>
      <c r="F12" s="388">
        <v>664.89</v>
      </c>
      <c r="G12" s="388"/>
    </row>
    <row r="13" spans="1:7" ht="17.25" customHeight="1">
      <c r="A13" s="387" t="s">
        <v>730</v>
      </c>
      <c r="B13" s="388">
        <f t="shared" si="0"/>
        <v>41676.59700000001</v>
      </c>
      <c r="C13" s="388">
        <v>122013.785</v>
      </c>
      <c r="D13" s="388">
        <v>163690.382</v>
      </c>
      <c r="E13" s="390">
        <v>0.7454</v>
      </c>
      <c r="F13" s="388">
        <v>634.09</v>
      </c>
      <c r="G13" s="388"/>
    </row>
    <row r="14" spans="1:7" ht="23.25" customHeight="1">
      <c r="A14" s="391" t="s">
        <v>732</v>
      </c>
      <c r="B14" s="388">
        <f t="shared" si="0"/>
        <v>906292.0250000001</v>
      </c>
      <c r="C14" s="388">
        <v>1370961.791</v>
      </c>
      <c r="D14" s="388">
        <v>2277253.816</v>
      </c>
      <c r="E14" s="389">
        <v>0.602</v>
      </c>
      <c r="F14" s="388">
        <v>611.72</v>
      </c>
      <c r="G14" s="388"/>
    </row>
    <row r="15" spans="1:7" ht="17.25" customHeight="1">
      <c r="A15" s="383" t="s">
        <v>498</v>
      </c>
      <c r="B15" s="392"/>
      <c r="C15" s="392"/>
      <c r="D15" s="392"/>
      <c r="E15" s="392"/>
      <c r="F15" s="392"/>
      <c r="G15" s="388"/>
    </row>
  </sheetData>
  <sheetProtection selectLockedCells="1" selectUnlockedCells="1"/>
  <mergeCells count="5">
    <mergeCell ref="A1:F1"/>
    <mergeCell ref="A2:A3"/>
    <mergeCell ref="B2:D2"/>
    <mergeCell ref="E2:E3"/>
    <mergeCell ref="F2:F3"/>
  </mergeCells>
  <hyperlinks>
    <hyperlink ref="H1" location="indice!A4" display="Ritorna all'Indice"/>
  </hyperlinks>
  <printOptions/>
  <pageMargins left="0.44027777777777777" right="0.3902777777777778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H21"/>
  <sheetViews>
    <sheetView workbookViewId="0" topLeftCell="A1">
      <selection activeCell="H1" sqref="H1"/>
    </sheetView>
  </sheetViews>
  <sheetFormatPr defaultColWidth="9.140625" defaultRowHeight="11.25" customHeight="1"/>
  <cols>
    <col min="1" max="1" width="33.140625" style="393" customWidth="1"/>
    <col min="2" max="3" width="11.57421875" style="44" customWidth="1"/>
    <col min="4" max="4" width="12.421875" style="44" customWidth="1"/>
    <col min="5" max="5" width="11.7109375" style="44" customWidth="1"/>
    <col min="6" max="6" width="12.7109375" style="44" customWidth="1"/>
    <col min="7" max="7" width="3.421875" style="44" customWidth="1"/>
    <col min="8" max="8" width="19.421875" style="44" customWidth="1"/>
    <col min="9" max="16384" width="9.140625" style="44" customWidth="1"/>
  </cols>
  <sheetData>
    <row r="1" spans="1:8" ht="30" customHeight="1">
      <c r="A1" s="525" t="s">
        <v>499</v>
      </c>
      <c r="B1" s="525"/>
      <c r="C1" s="525"/>
      <c r="D1" s="525"/>
      <c r="E1" s="525"/>
      <c r="F1" s="525"/>
      <c r="H1" s="16" t="s">
        <v>708</v>
      </c>
    </row>
    <row r="2" spans="1:6" ht="11.25" customHeight="1">
      <c r="A2" s="559" t="s">
        <v>500</v>
      </c>
      <c r="B2" s="520" t="s">
        <v>714</v>
      </c>
      <c r="C2" s="520"/>
      <c r="D2" s="520"/>
      <c r="E2" s="520"/>
      <c r="F2" s="520"/>
    </row>
    <row r="3" spans="1:6" ht="11.25" customHeight="1">
      <c r="A3" s="559"/>
      <c r="B3" s="21" t="s">
        <v>501</v>
      </c>
      <c r="C3" s="21" t="s">
        <v>502</v>
      </c>
      <c r="D3" s="21" t="s">
        <v>718</v>
      </c>
      <c r="E3" s="21" t="s">
        <v>415</v>
      </c>
      <c r="F3" s="21" t="s">
        <v>732</v>
      </c>
    </row>
    <row r="4" spans="1:6" ht="14.25" customHeight="1">
      <c r="A4" s="393" t="s">
        <v>503</v>
      </c>
      <c r="B4" s="394">
        <v>3787896.946</v>
      </c>
      <c r="C4" s="394">
        <v>1485708.086</v>
      </c>
      <c r="D4" s="394">
        <v>2023202.778</v>
      </c>
      <c r="E4" s="394">
        <v>7296807.81</v>
      </c>
      <c r="F4" s="394">
        <v>550489.325</v>
      </c>
    </row>
    <row r="5" spans="1:6" ht="14.25" customHeight="1">
      <c r="A5" s="395" t="s">
        <v>504</v>
      </c>
      <c r="B5" s="394">
        <v>502689.283</v>
      </c>
      <c r="C5" s="394">
        <v>135446.283</v>
      </c>
      <c r="D5" s="394">
        <v>220210.564</v>
      </c>
      <c r="E5" s="394">
        <v>858346.13</v>
      </c>
      <c r="F5" s="396">
        <v>64164.091</v>
      </c>
    </row>
    <row r="6" spans="1:6" ht="14.25" customHeight="1">
      <c r="A6" s="395" t="s">
        <v>505</v>
      </c>
      <c r="B6" s="394">
        <v>1800936.164</v>
      </c>
      <c r="C6" s="394">
        <v>843476.046</v>
      </c>
      <c r="D6" s="394">
        <v>879225.041</v>
      </c>
      <c r="E6" s="394">
        <v>3523637.251</v>
      </c>
      <c r="F6" s="396">
        <v>311383.712</v>
      </c>
    </row>
    <row r="7" spans="1:6" ht="14.25" customHeight="1">
      <c r="A7" s="269" t="s">
        <v>506</v>
      </c>
      <c r="B7" s="394">
        <v>685390.874</v>
      </c>
      <c r="C7" s="394">
        <v>145834.95</v>
      </c>
      <c r="D7" s="394">
        <v>99034.988</v>
      </c>
      <c r="E7" s="394">
        <v>930260.812</v>
      </c>
      <c r="F7" s="396">
        <v>64931.937</v>
      </c>
    </row>
    <row r="8" spans="1:6" ht="14.25" customHeight="1">
      <c r="A8" s="269" t="s">
        <v>507</v>
      </c>
      <c r="B8" s="394">
        <v>230988.544</v>
      </c>
      <c r="C8" s="394">
        <v>66884.549</v>
      </c>
      <c r="D8" s="394">
        <v>64860.807</v>
      </c>
      <c r="E8" s="394">
        <v>362733.899</v>
      </c>
      <c r="F8" s="396">
        <v>24449.644</v>
      </c>
    </row>
    <row r="9" spans="1:6" ht="14.25" customHeight="1">
      <c r="A9" s="269" t="s">
        <v>508</v>
      </c>
      <c r="B9" s="394">
        <v>802609.506</v>
      </c>
      <c r="C9" s="394">
        <v>297865.465</v>
      </c>
      <c r="D9" s="394">
        <v>427666.694</v>
      </c>
      <c r="E9" s="394">
        <v>1528141.665</v>
      </c>
      <c r="F9" s="396">
        <v>105799.901</v>
      </c>
    </row>
    <row r="10" spans="1:6" ht="24.75" customHeight="1">
      <c r="A10" s="168" t="s">
        <v>516</v>
      </c>
      <c r="B10" s="394">
        <v>155815.293</v>
      </c>
      <c r="C10" s="394">
        <v>56981.026</v>
      </c>
      <c r="D10" s="394">
        <v>66888.797</v>
      </c>
      <c r="E10" s="394">
        <v>279685.116</v>
      </c>
      <c r="F10" s="396">
        <v>21640.747</v>
      </c>
    </row>
    <row r="11" spans="1:6" ht="14.25" customHeight="1">
      <c r="A11" s="269" t="s">
        <v>517</v>
      </c>
      <c r="B11" s="394">
        <v>36876.386</v>
      </c>
      <c r="C11" s="394">
        <v>9668.218</v>
      </c>
      <c r="D11" s="394">
        <v>6594.5</v>
      </c>
      <c r="E11" s="394">
        <v>53139.104</v>
      </c>
      <c r="F11" s="396">
        <v>4270.685</v>
      </c>
    </row>
    <row r="12" spans="1:6" ht="14.25" customHeight="1">
      <c r="A12" s="269" t="s">
        <v>518</v>
      </c>
      <c r="B12" s="394">
        <v>80085.666</v>
      </c>
      <c r="C12" s="394">
        <v>35418.404</v>
      </c>
      <c r="D12" s="394">
        <v>42198.956</v>
      </c>
      <c r="E12" s="394">
        <v>157703.026</v>
      </c>
      <c r="F12" s="396">
        <v>12423.603</v>
      </c>
    </row>
    <row r="13" spans="1:6" ht="14.25" customHeight="1">
      <c r="A13" s="395" t="s">
        <v>519</v>
      </c>
      <c r="B13" s="394">
        <v>1223574.494</v>
      </c>
      <c r="C13" s="394">
        <v>484164.313</v>
      </c>
      <c r="D13" s="394">
        <v>562992.31</v>
      </c>
      <c r="E13" s="394">
        <v>2270731.117</v>
      </c>
      <c r="F13" s="396">
        <v>124426.916</v>
      </c>
    </row>
    <row r="14" spans="1:6" ht="14.25" customHeight="1">
      <c r="A14" s="395" t="s">
        <v>520</v>
      </c>
      <c r="B14" s="394">
        <v>289465.099</v>
      </c>
      <c r="C14" s="394">
        <v>74111.898</v>
      </c>
      <c r="D14" s="394">
        <v>66186.026</v>
      </c>
      <c r="E14" s="394">
        <v>429763.022</v>
      </c>
      <c r="F14" s="396">
        <v>18515.658</v>
      </c>
    </row>
    <row r="15" spans="1:6" ht="14.25" customHeight="1">
      <c r="A15" s="395" t="s">
        <v>521</v>
      </c>
      <c r="B15" s="394">
        <v>288000.76</v>
      </c>
      <c r="C15" s="394">
        <v>95838.697</v>
      </c>
      <c r="D15" s="394">
        <v>67283.246</v>
      </c>
      <c r="E15" s="394">
        <v>451122.702</v>
      </c>
      <c r="F15" s="396">
        <v>15907.663</v>
      </c>
    </row>
    <row r="16" spans="1:6" ht="14.25" customHeight="1">
      <c r="A16" s="269" t="s">
        <v>522</v>
      </c>
      <c r="B16" s="394">
        <v>136965.594</v>
      </c>
      <c r="C16" s="394">
        <v>85435.02</v>
      </c>
      <c r="D16" s="394">
        <v>87618.548</v>
      </c>
      <c r="E16" s="394">
        <v>310019.163</v>
      </c>
      <c r="F16" s="396">
        <v>52557.908</v>
      </c>
    </row>
    <row r="17" spans="1:7" ht="14.25" customHeight="1">
      <c r="A17" s="397" t="s">
        <v>523</v>
      </c>
      <c r="B17" s="398">
        <f>SUM(B4:B16)</f>
        <v>10021294.609</v>
      </c>
      <c r="C17" s="398">
        <f>SUM(C4:C16)</f>
        <v>3816832.9550000005</v>
      </c>
      <c r="D17" s="398">
        <f>SUM(D4:D16)</f>
        <v>4613963.255000001</v>
      </c>
      <c r="E17" s="398">
        <f>SUM(E4:E16)</f>
        <v>18452090.817</v>
      </c>
      <c r="F17" s="398">
        <f>SUM(F4:F16)</f>
        <v>1370961.79</v>
      </c>
      <c r="G17" s="48"/>
    </row>
    <row r="18" spans="1:6" ht="14.25" customHeight="1">
      <c r="A18" s="395" t="s">
        <v>524</v>
      </c>
      <c r="B18" s="394">
        <v>64976.309</v>
      </c>
      <c r="C18" s="394">
        <v>34845.109</v>
      </c>
      <c r="D18" s="394">
        <v>47017.703</v>
      </c>
      <c r="E18" s="394">
        <v>146839.121</v>
      </c>
      <c r="F18" s="396">
        <v>7667.706</v>
      </c>
    </row>
    <row r="19" spans="1:6" ht="14.25" customHeight="1">
      <c r="A19" s="395" t="s">
        <v>525</v>
      </c>
      <c r="B19" s="394">
        <v>4312411.555</v>
      </c>
      <c r="C19" s="394">
        <v>2714381.189</v>
      </c>
      <c r="D19" s="394">
        <v>4452974.138</v>
      </c>
      <c r="E19" s="394">
        <v>11479766.883</v>
      </c>
      <c r="F19" s="396">
        <v>898624.319</v>
      </c>
    </row>
    <row r="20" spans="1:6" ht="14.25" customHeight="1">
      <c r="A20" s="257" t="s">
        <v>526</v>
      </c>
      <c r="B20" s="399">
        <f>SUM(B17:B19)</f>
        <v>14398682.473</v>
      </c>
      <c r="C20" s="399">
        <f>SUM(C17:C19)</f>
        <v>6566059.2530000005</v>
      </c>
      <c r="D20" s="399">
        <f>SUM(D17:D19)</f>
        <v>9113955.096</v>
      </c>
      <c r="E20" s="399">
        <f>SUM(E17:E19)</f>
        <v>30078696.821000002</v>
      </c>
      <c r="F20" s="399">
        <f>SUM(F17:F19)</f>
        <v>2277253.815</v>
      </c>
    </row>
    <row r="21" spans="1:6" ht="11.25" customHeight="1">
      <c r="A21" s="294" t="s">
        <v>527</v>
      </c>
      <c r="B21" s="218"/>
      <c r="C21" s="218"/>
      <c r="D21" s="218"/>
      <c r="E21" s="218"/>
      <c r="F21" s="218"/>
    </row>
  </sheetData>
  <sheetProtection selectLockedCells="1" selectUnlockedCells="1"/>
  <mergeCells count="3">
    <mergeCell ref="A1:F1"/>
    <mergeCell ref="A2:A3"/>
    <mergeCell ref="B2:F2"/>
  </mergeCells>
  <hyperlinks>
    <hyperlink ref="H1" location="indice!A4" display="Ritorna all'Indice"/>
  </hyperlinks>
  <printOptions/>
  <pageMargins left="0.7875" right="0.4597222222222222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6"/>
  </sheetPr>
  <dimension ref="A1:G16"/>
  <sheetViews>
    <sheetView workbookViewId="0" topLeftCell="A1">
      <selection activeCell="B11" sqref="B11"/>
    </sheetView>
  </sheetViews>
  <sheetFormatPr defaultColWidth="9.140625" defaultRowHeight="11.25" customHeight="1"/>
  <cols>
    <col min="1" max="1" width="23.00390625" style="371" customWidth="1"/>
    <col min="2" max="2" width="18.00390625" style="371" customWidth="1"/>
    <col min="3" max="3" width="15.28125" style="371" customWidth="1"/>
    <col min="4" max="4" width="21.57421875" style="371" customWidth="1"/>
    <col min="5" max="5" width="13.00390625" style="371" customWidth="1"/>
    <col min="6" max="6" width="6.140625" style="371" customWidth="1"/>
    <col min="7" max="7" width="18.00390625" style="371" customWidth="1"/>
    <col min="8" max="16384" width="9.140625" style="371" customWidth="1"/>
  </cols>
  <sheetData>
    <row r="1" spans="1:7" s="400" customFormat="1" ht="34.5" customHeight="1">
      <c r="A1" s="577" t="s">
        <v>528</v>
      </c>
      <c r="B1" s="577"/>
      <c r="C1" s="577"/>
      <c r="D1" s="577"/>
      <c r="E1" s="577"/>
      <c r="G1" s="16" t="s">
        <v>708</v>
      </c>
    </row>
    <row r="2" spans="1:5" ht="20.25" customHeight="1">
      <c r="A2" s="571" t="s">
        <v>230</v>
      </c>
      <c r="B2" s="572" t="s">
        <v>529</v>
      </c>
      <c r="C2" s="572"/>
      <c r="D2" s="572"/>
      <c r="E2" s="572"/>
    </row>
    <row r="3" spans="1:5" ht="27" customHeight="1">
      <c r="A3" s="571"/>
      <c r="B3" s="372" t="s">
        <v>530</v>
      </c>
      <c r="C3" s="372" t="s">
        <v>531</v>
      </c>
      <c r="D3" s="372" t="s">
        <v>532</v>
      </c>
      <c r="E3" s="372" t="s">
        <v>533</v>
      </c>
    </row>
    <row r="4" spans="1:5" ht="18" customHeight="1">
      <c r="A4" s="401"/>
      <c r="B4" s="578" t="s">
        <v>740</v>
      </c>
      <c r="C4" s="578"/>
      <c r="D4" s="578"/>
      <c r="E4" s="578"/>
    </row>
    <row r="5" spans="1:5" ht="11.25" customHeight="1">
      <c r="A5" s="402">
        <v>2014</v>
      </c>
      <c r="B5" s="403">
        <v>444031</v>
      </c>
      <c r="C5" s="403">
        <v>9552305</v>
      </c>
      <c r="D5" s="204">
        <v>0</v>
      </c>
      <c r="E5" s="403">
        <v>9996336</v>
      </c>
    </row>
    <row r="6" spans="1:5" ht="11.25" customHeight="1">
      <c r="A6" s="402">
        <v>2015</v>
      </c>
      <c r="B6" s="403">
        <v>469686</v>
      </c>
      <c r="C6" s="403">
        <v>9595108</v>
      </c>
      <c r="D6" s="204">
        <v>0</v>
      </c>
      <c r="E6" s="403">
        <v>10064794</v>
      </c>
    </row>
    <row r="7" spans="1:5" ht="11.25" customHeight="1">
      <c r="A7" s="402">
        <v>2016</v>
      </c>
      <c r="B7" s="403">
        <v>472747</v>
      </c>
      <c r="C7" s="403">
        <v>10040958</v>
      </c>
      <c r="D7" s="204">
        <v>1</v>
      </c>
      <c r="E7" s="403">
        <v>10513706</v>
      </c>
    </row>
    <row r="8" spans="1:5" ht="11.25" customHeight="1">
      <c r="A8" s="402">
        <v>2017</v>
      </c>
      <c r="B8" s="403">
        <v>483348</v>
      </c>
      <c r="C8" s="403">
        <v>9863384</v>
      </c>
      <c r="D8" s="204">
        <v>0</v>
      </c>
      <c r="E8" s="403">
        <v>10346732</v>
      </c>
    </row>
    <row r="9" spans="1:5" ht="11.25" customHeight="1">
      <c r="A9" s="402">
        <v>2018</v>
      </c>
      <c r="B9" s="403">
        <v>456496</v>
      </c>
      <c r="C9" s="403">
        <v>9314409</v>
      </c>
      <c r="D9" s="204">
        <v>0</v>
      </c>
      <c r="E9" s="403">
        <v>9770905</v>
      </c>
    </row>
    <row r="10" spans="2:5" ht="16.5" customHeight="1">
      <c r="B10" s="569" t="s">
        <v>755</v>
      </c>
      <c r="C10" s="569"/>
      <c r="D10" s="569"/>
      <c r="E10" s="569"/>
    </row>
    <row r="11" spans="1:5" ht="15" customHeight="1">
      <c r="A11" s="69" t="s">
        <v>732</v>
      </c>
      <c r="B11" s="404">
        <v>456496</v>
      </c>
      <c r="C11" s="404">
        <v>9314409</v>
      </c>
      <c r="D11" s="354">
        <v>0</v>
      </c>
      <c r="E11" s="404">
        <v>9770905</v>
      </c>
    </row>
    <row r="12" spans="1:5" ht="15" customHeight="1">
      <c r="A12" s="72" t="s">
        <v>501</v>
      </c>
      <c r="B12" s="403">
        <v>6856345</v>
      </c>
      <c r="C12" s="403">
        <v>78030729</v>
      </c>
      <c r="D12" s="204">
        <v>0</v>
      </c>
      <c r="E12" s="403">
        <v>84887074</v>
      </c>
    </row>
    <row r="13" spans="1:5" ht="15" customHeight="1">
      <c r="A13" s="72" t="s">
        <v>717</v>
      </c>
      <c r="B13" s="403">
        <v>1318803</v>
      </c>
      <c r="C13" s="403">
        <v>23826676</v>
      </c>
      <c r="D13" s="204">
        <v>0</v>
      </c>
      <c r="E13" s="403">
        <v>25145479</v>
      </c>
    </row>
    <row r="14" spans="1:5" ht="15" customHeight="1">
      <c r="A14" s="72" t="s">
        <v>718</v>
      </c>
      <c r="B14" s="403">
        <v>1870007</v>
      </c>
      <c r="C14" s="403">
        <v>31577142</v>
      </c>
      <c r="D14" s="204">
        <v>0</v>
      </c>
      <c r="E14" s="403">
        <v>33447149</v>
      </c>
    </row>
    <row r="15" spans="1:5" ht="15" customHeight="1">
      <c r="A15" s="405" t="s">
        <v>720</v>
      </c>
      <c r="B15" s="406">
        <v>10045155</v>
      </c>
      <c r="C15" s="406">
        <v>133434547</v>
      </c>
      <c r="D15" s="407">
        <v>0</v>
      </c>
      <c r="E15" s="406">
        <v>143479702</v>
      </c>
    </row>
    <row r="16" spans="1:4" s="409" customFormat="1" ht="15.75" customHeight="1">
      <c r="A16" s="383" t="s">
        <v>534</v>
      </c>
      <c r="B16" s="408"/>
      <c r="C16" s="408"/>
      <c r="D16" s="408"/>
    </row>
  </sheetData>
  <sheetProtection selectLockedCells="1" selectUnlockedCells="1"/>
  <mergeCells count="5">
    <mergeCell ref="B10:E10"/>
    <mergeCell ref="A1:E1"/>
    <mergeCell ref="A2:A3"/>
    <mergeCell ref="B2:E2"/>
    <mergeCell ref="B4:E4"/>
  </mergeCells>
  <hyperlinks>
    <hyperlink ref="G1" location="indice!A4" display="Ritorna all'Indice"/>
  </hyperlinks>
  <printOptions/>
  <pageMargins left="0.4" right="0.3701388888888889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6"/>
  </sheetPr>
  <dimension ref="A1:J37"/>
  <sheetViews>
    <sheetView workbookViewId="0" topLeftCell="A1">
      <selection activeCell="B11" sqref="B11"/>
    </sheetView>
  </sheetViews>
  <sheetFormatPr defaultColWidth="9.140625" defaultRowHeight="12.75"/>
  <cols>
    <col min="1" max="1" width="11.00390625" style="3" customWidth="1"/>
    <col min="2" max="3" width="12.140625" style="3" customWidth="1"/>
    <col min="4" max="4" width="14.7109375" style="3" customWidth="1"/>
    <col min="5" max="5" width="10.00390625" style="3" customWidth="1"/>
    <col min="6" max="6" width="10.421875" style="3" customWidth="1"/>
    <col min="7" max="7" width="13.57421875" style="3" customWidth="1"/>
    <col min="8" max="8" width="10.00390625" style="3" customWidth="1"/>
    <col min="9" max="9" width="3.421875" style="3" customWidth="1"/>
    <col min="10" max="10" width="17.421875" style="3" customWidth="1"/>
    <col min="11" max="16384" width="9.140625" style="3" customWidth="1"/>
  </cols>
  <sheetData>
    <row r="1" spans="1:10" ht="39" customHeight="1">
      <c r="A1" s="579" t="s">
        <v>535</v>
      </c>
      <c r="B1" s="579"/>
      <c r="C1" s="579"/>
      <c r="D1" s="579"/>
      <c r="E1" s="579"/>
      <c r="F1" s="579"/>
      <c r="G1" s="579"/>
      <c r="H1" s="579"/>
      <c r="J1" s="16" t="s">
        <v>708</v>
      </c>
    </row>
    <row r="2" spans="1:8" ht="22.5" customHeight="1">
      <c r="A2" s="580" t="s">
        <v>472</v>
      </c>
      <c r="B2" s="519" t="s">
        <v>536</v>
      </c>
      <c r="C2" s="519"/>
      <c r="D2" s="519"/>
      <c r="E2" s="519"/>
      <c r="F2" s="519"/>
      <c r="G2" s="519"/>
      <c r="H2" s="519"/>
    </row>
    <row r="3" spans="1:8" ht="37.5" customHeight="1">
      <c r="A3" s="580"/>
      <c r="B3" s="410" t="s">
        <v>537</v>
      </c>
      <c r="C3" s="410" t="s">
        <v>538</v>
      </c>
      <c r="D3" s="410" t="s">
        <v>539</v>
      </c>
      <c r="E3" s="410" t="s">
        <v>540</v>
      </c>
      <c r="F3" s="410" t="s">
        <v>541</v>
      </c>
      <c r="G3" s="410" t="s">
        <v>542</v>
      </c>
      <c r="H3" s="410" t="s">
        <v>785</v>
      </c>
    </row>
    <row r="4" spans="1:8" ht="18" customHeight="1">
      <c r="A4" s="373"/>
      <c r="B4" s="581" t="s">
        <v>740</v>
      </c>
      <c r="C4" s="581"/>
      <c r="D4" s="581"/>
      <c r="E4" s="581"/>
      <c r="F4" s="581"/>
      <c r="G4" s="581"/>
      <c r="H4" s="581"/>
    </row>
    <row r="5" spans="1:8" ht="15.75" customHeight="1">
      <c r="A5" s="373">
        <v>2014</v>
      </c>
      <c r="B5" s="411">
        <v>5453537</v>
      </c>
      <c r="C5" s="411">
        <v>1208002</v>
      </c>
      <c r="D5" s="411">
        <v>6661539</v>
      </c>
      <c r="E5" s="411">
        <v>3542657</v>
      </c>
      <c r="F5" s="411">
        <v>146078</v>
      </c>
      <c r="G5" s="411">
        <v>3688735</v>
      </c>
      <c r="H5" s="411">
        <v>10350274</v>
      </c>
    </row>
    <row r="6" spans="1:8" ht="15.75" customHeight="1">
      <c r="A6" s="373">
        <v>2015</v>
      </c>
      <c r="B6" s="374">
        <v>5929612</v>
      </c>
      <c r="C6" s="374">
        <v>979503</v>
      </c>
      <c r="D6" s="374">
        <v>6909115</v>
      </c>
      <c r="E6" s="374">
        <v>3508743</v>
      </c>
      <c r="F6" s="374">
        <v>69534</v>
      </c>
      <c r="G6" s="374">
        <v>3578277</v>
      </c>
      <c r="H6" s="374">
        <v>10487392</v>
      </c>
    </row>
    <row r="7" spans="1:8" ht="15.75" customHeight="1">
      <c r="A7" s="373">
        <v>2016</v>
      </c>
      <c r="B7" s="374">
        <v>6086361</v>
      </c>
      <c r="C7" s="374">
        <v>999906</v>
      </c>
      <c r="D7" s="374">
        <v>7086267</v>
      </c>
      <c r="E7" s="374">
        <v>3363959</v>
      </c>
      <c r="F7" s="374">
        <v>92337</v>
      </c>
      <c r="G7" s="374">
        <v>3456296</v>
      </c>
      <c r="H7" s="374">
        <v>10542563</v>
      </c>
    </row>
    <row r="8" spans="1:8" ht="15.75" customHeight="1">
      <c r="A8" s="373">
        <v>2017</v>
      </c>
      <c r="B8" s="374">
        <v>6232346</v>
      </c>
      <c r="C8" s="374">
        <v>1270368</v>
      </c>
      <c r="D8" s="374">
        <v>7502714</v>
      </c>
      <c r="E8" s="374">
        <v>3099941</v>
      </c>
      <c r="F8" s="374">
        <v>59772</v>
      </c>
      <c r="G8" s="374">
        <v>3159713</v>
      </c>
      <c r="H8" s="374">
        <v>10662427</v>
      </c>
    </row>
    <row r="9" spans="1:8" ht="15.75" customHeight="1">
      <c r="A9" s="373">
        <v>2018</v>
      </c>
      <c r="B9" s="374">
        <v>6142475</v>
      </c>
      <c r="C9" s="374">
        <v>775888</v>
      </c>
      <c r="D9" s="374">
        <v>6918363</v>
      </c>
      <c r="E9" s="374">
        <v>2936403</v>
      </c>
      <c r="F9" s="374">
        <v>54276</v>
      </c>
      <c r="G9" s="374">
        <v>2990679</v>
      </c>
      <c r="H9" s="374">
        <v>9909042</v>
      </c>
    </row>
    <row r="10" spans="1:8" ht="19.5" customHeight="1">
      <c r="A10" s="409"/>
      <c r="B10" s="569" t="s">
        <v>755</v>
      </c>
      <c r="C10" s="569"/>
      <c r="D10" s="569"/>
      <c r="E10" s="569"/>
      <c r="F10" s="569"/>
      <c r="G10" s="569"/>
      <c r="H10" s="569"/>
    </row>
    <row r="11" spans="1:10" ht="16.5" customHeight="1">
      <c r="A11" s="69" t="s">
        <v>732</v>
      </c>
      <c r="B11" s="404">
        <v>6142475</v>
      </c>
      <c r="C11" s="404">
        <v>775888</v>
      </c>
      <c r="D11" s="404">
        <v>6918363</v>
      </c>
      <c r="E11" s="404">
        <v>2936403</v>
      </c>
      <c r="F11" s="404">
        <v>54276</v>
      </c>
      <c r="G11" s="404">
        <v>2990679</v>
      </c>
      <c r="H11" s="404">
        <f>SUM(D11+G11)</f>
        <v>9909042</v>
      </c>
      <c r="J11" s="412"/>
    </row>
    <row r="12" spans="1:8" ht="15.75" customHeight="1">
      <c r="A12" s="72" t="s">
        <v>501</v>
      </c>
      <c r="B12" s="403">
        <v>71793130</v>
      </c>
      <c r="C12" s="403">
        <v>9092850</v>
      </c>
      <c r="D12" s="403">
        <f>SUM(B12:C12)</f>
        <v>80885980</v>
      </c>
      <c r="E12" s="403">
        <v>16827579</v>
      </c>
      <c r="F12" s="403">
        <v>355612</v>
      </c>
      <c r="G12" s="403">
        <v>17183191</v>
      </c>
      <c r="H12" s="403">
        <f>SUM(D12+G12)</f>
        <v>98069171</v>
      </c>
    </row>
    <row r="13" spans="1:8" ht="15.75" customHeight="1">
      <c r="A13" s="72" t="s">
        <v>717</v>
      </c>
      <c r="B13" s="403">
        <v>14898221</v>
      </c>
      <c r="C13" s="403">
        <v>2994077</v>
      </c>
      <c r="D13" s="403">
        <f>SUM(B13:C13)</f>
        <v>17892298</v>
      </c>
      <c r="E13" s="403">
        <v>6414468</v>
      </c>
      <c r="F13" s="403">
        <v>108802</v>
      </c>
      <c r="G13" s="403">
        <v>6523270</v>
      </c>
      <c r="H13" s="403">
        <f>SUM(D13+G13)</f>
        <v>24415568</v>
      </c>
    </row>
    <row r="14" spans="1:8" ht="15.75" customHeight="1">
      <c r="A14" s="72" t="s">
        <v>718</v>
      </c>
      <c r="B14" s="403">
        <v>18589423</v>
      </c>
      <c r="C14" s="403">
        <v>3931025</v>
      </c>
      <c r="D14" s="403">
        <f>SUM(B14:C14)</f>
        <v>22520448</v>
      </c>
      <c r="E14" s="403">
        <v>7450699</v>
      </c>
      <c r="F14" s="403">
        <v>137532</v>
      </c>
      <c r="G14" s="403">
        <v>7588231</v>
      </c>
      <c r="H14" s="403">
        <f>SUM(D14+G14)</f>
        <v>30108679</v>
      </c>
    </row>
    <row r="15" spans="1:8" ht="15.75" customHeight="1">
      <c r="A15" s="405" t="s">
        <v>720</v>
      </c>
      <c r="B15" s="406">
        <v>105280774</v>
      </c>
      <c r="C15" s="406">
        <v>16017952</v>
      </c>
      <c r="D15" s="406">
        <f>SUM(B15:C15)</f>
        <v>121298726</v>
      </c>
      <c r="E15" s="406">
        <v>30692746</v>
      </c>
      <c r="F15" s="406">
        <v>601946</v>
      </c>
      <c r="G15" s="406">
        <v>31294692</v>
      </c>
      <c r="H15" s="406">
        <v>152593418</v>
      </c>
    </row>
    <row r="16" spans="1:8" ht="12.75">
      <c r="A16" s="383" t="s">
        <v>534</v>
      </c>
      <c r="B16" s="413"/>
      <c r="C16" s="413"/>
      <c r="D16" s="413"/>
      <c r="E16" s="413"/>
      <c r="F16" s="413"/>
      <c r="G16" s="413"/>
      <c r="H16" s="413"/>
    </row>
    <row r="17" spans="1:8" ht="15.75" customHeight="1">
      <c r="A17" s="371" t="s">
        <v>543</v>
      </c>
      <c r="B17" s="371"/>
      <c r="C17" s="371"/>
      <c r="D17" s="371"/>
      <c r="E17" s="371"/>
      <c r="F17" s="371"/>
      <c r="G17" s="371"/>
      <c r="H17" s="371"/>
    </row>
    <row r="18" spans="1:8" ht="12.75">
      <c r="A18" s="371" t="s">
        <v>544</v>
      </c>
      <c r="B18" s="371"/>
      <c r="C18" s="371"/>
      <c r="D18" s="371"/>
      <c r="E18" s="371"/>
      <c r="F18" s="371"/>
      <c r="G18" s="371"/>
      <c r="H18" s="371"/>
    </row>
    <row r="19" spans="1:8" ht="21.75" customHeight="1">
      <c r="A19" s="582" t="s">
        <v>545</v>
      </c>
      <c r="B19" s="582"/>
      <c r="C19" s="582"/>
      <c r="D19" s="582"/>
      <c r="E19" s="582"/>
      <c r="F19" s="582"/>
      <c r="G19" s="582"/>
      <c r="H19" s="582"/>
    </row>
    <row r="20" spans="1:8" ht="12.75">
      <c r="A20" s="371" t="s">
        <v>546</v>
      </c>
      <c r="B20" s="371"/>
      <c r="C20" s="371"/>
      <c r="D20" s="371"/>
      <c r="E20" s="371"/>
      <c r="F20" s="371"/>
      <c r="G20" s="371"/>
      <c r="H20" s="371"/>
    </row>
    <row r="21" spans="1:8" ht="12.75">
      <c r="A21" s="371" t="s">
        <v>547</v>
      </c>
      <c r="B21" s="371"/>
      <c r="C21" s="371"/>
      <c r="D21" s="371"/>
      <c r="E21" s="371"/>
      <c r="F21" s="371"/>
      <c r="G21" s="371"/>
      <c r="H21" s="371"/>
    </row>
    <row r="22" spans="1:8" ht="12.75">
      <c r="A22" s="371" t="s">
        <v>548</v>
      </c>
      <c r="B22" s="371"/>
      <c r="C22" s="371"/>
      <c r="D22" s="371"/>
      <c r="E22" s="371"/>
      <c r="F22" s="371"/>
      <c r="G22" s="371"/>
      <c r="H22" s="371"/>
    </row>
    <row r="23" spans="1:8" ht="12.75">
      <c r="A23" s="371" t="s">
        <v>549</v>
      </c>
      <c r="B23" s="371"/>
      <c r="C23" s="371"/>
      <c r="D23" s="371"/>
      <c r="E23" s="371"/>
      <c r="F23" s="371"/>
      <c r="G23" s="371"/>
      <c r="H23" s="371"/>
    </row>
    <row r="24" spans="1:8" ht="12.75">
      <c r="A24" s="371" t="s">
        <v>550</v>
      </c>
      <c r="B24" s="371"/>
      <c r="C24" s="371"/>
      <c r="D24" s="371"/>
      <c r="E24" s="371"/>
      <c r="F24" s="371"/>
      <c r="G24" s="371"/>
      <c r="H24" s="371"/>
    </row>
    <row r="25" spans="1:8" ht="12.75">
      <c r="A25" s="371" t="s">
        <v>551</v>
      </c>
      <c r="B25" s="371"/>
      <c r="C25" s="371"/>
      <c r="D25" s="371"/>
      <c r="E25" s="371"/>
      <c r="F25" s="371"/>
      <c r="G25" s="371"/>
      <c r="H25" s="371"/>
    </row>
    <row r="26" spans="1:8" ht="12.75">
      <c r="A26" s="371" t="s">
        <v>552</v>
      </c>
      <c r="B26" s="371"/>
      <c r="C26" s="371"/>
      <c r="D26" s="371"/>
      <c r="E26" s="371"/>
      <c r="F26" s="371"/>
      <c r="G26" s="371"/>
      <c r="H26" s="371"/>
    </row>
    <row r="27" spans="1:8" ht="12.75">
      <c r="A27" s="371" t="s">
        <v>553</v>
      </c>
      <c r="B27" s="371"/>
      <c r="C27" s="371"/>
      <c r="D27" s="371"/>
      <c r="E27" s="371"/>
      <c r="F27" s="371"/>
      <c r="G27" s="371"/>
      <c r="H27" s="371"/>
    </row>
    <row r="28" spans="1:8" ht="12.75">
      <c r="A28" s="371" t="s">
        <v>554</v>
      </c>
      <c r="B28" s="371"/>
      <c r="C28" s="371"/>
      <c r="D28" s="371"/>
      <c r="E28" s="371"/>
      <c r="F28" s="371"/>
      <c r="G28" s="371"/>
      <c r="H28" s="371"/>
    </row>
    <row r="29" spans="1:8" ht="12.75">
      <c r="A29" s="371" t="s">
        <v>555</v>
      </c>
      <c r="B29" s="371"/>
      <c r="C29" s="371"/>
      <c r="D29" s="371"/>
      <c r="E29" s="371"/>
      <c r="F29" s="371"/>
      <c r="G29" s="371"/>
      <c r="H29" s="371"/>
    </row>
    <row r="30" spans="1:8" ht="12.75">
      <c r="A30" s="371" t="s">
        <v>556</v>
      </c>
      <c r="B30" s="371"/>
      <c r="C30" s="371"/>
      <c r="D30" s="371"/>
      <c r="E30" s="371"/>
      <c r="F30" s="371"/>
      <c r="G30" s="371"/>
      <c r="H30" s="371"/>
    </row>
    <row r="31" spans="1:8" ht="12.75">
      <c r="A31" s="371" t="s">
        <v>557</v>
      </c>
      <c r="B31" s="371"/>
      <c r="C31" s="371"/>
      <c r="D31" s="371"/>
      <c r="E31" s="371"/>
      <c r="F31" s="371"/>
      <c r="G31" s="371"/>
      <c r="H31" s="371"/>
    </row>
    <row r="32" spans="1:8" ht="25.5" customHeight="1">
      <c r="A32" s="583" t="s">
        <v>558</v>
      </c>
      <c r="B32" s="583"/>
      <c r="C32" s="583"/>
      <c r="D32" s="583"/>
      <c r="E32" s="583"/>
      <c r="F32" s="583"/>
      <c r="G32" s="583"/>
      <c r="H32" s="583"/>
    </row>
    <row r="33" spans="1:8" ht="23.25" customHeight="1">
      <c r="A33" s="583" t="s">
        <v>559</v>
      </c>
      <c r="B33" s="583"/>
      <c r="C33" s="583"/>
      <c r="D33" s="583"/>
      <c r="E33" s="583"/>
      <c r="F33" s="583"/>
      <c r="G33" s="583"/>
      <c r="H33" s="583"/>
    </row>
    <row r="34" spans="1:8" ht="12.75">
      <c r="A34" s="371" t="s">
        <v>560</v>
      </c>
      <c r="B34" s="371"/>
      <c r="C34" s="371"/>
      <c r="D34" s="371"/>
      <c r="E34" s="371"/>
      <c r="F34" s="371"/>
      <c r="G34" s="371"/>
      <c r="H34" s="371"/>
    </row>
    <row r="35" spans="1:8" ht="12.75">
      <c r="A35" s="371" t="s">
        <v>561</v>
      </c>
      <c r="B35" s="371"/>
      <c r="C35" s="371"/>
      <c r="D35" s="371"/>
      <c r="E35" s="371"/>
      <c r="F35" s="371"/>
      <c r="G35" s="371"/>
      <c r="H35" s="371"/>
    </row>
    <row r="36" spans="1:8" ht="12.75">
      <c r="A36" s="371" t="s">
        <v>562</v>
      </c>
      <c r="B36" s="371"/>
      <c r="C36" s="371"/>
      <c r="D36" s="371"/>
      <c r="E36" s="371"/>
      <c r="F36" s="371"/>
      <c r="G36" s="371"/>
      <c r="H36" s="371"/>
    </row>
    <row r="37" spans="1:8" ht="12.75">
      <c r="A37" s="371" t="s">
        <v>563</v>
      </c>
      <c r="B37" s="371"/>
      <c r="C37" s="371"/>
      <c r="D37" s="371"/>
      <c r="E37" s="371"/>
      <c r="F37" s="371"/>
      <c r="G37" s="371"/>
      <c r="H37" s="371"/>
    </row>
  </sheetData>
  <sheetProtection selectLockedCells="1" selectUnlockedCells="1"/>
  <mergeCells count="8">
    <mergeCell ref="B10:H10"/>
    <mergeCell ref="A19:H19"/>
    <mergeCell ref="A32:H32"/>
    <mergeCell ref="A33:H33"/>
    <mergeCell ref="A1:H1"/>
    <mergeCell ref="A2:A3"/>
    <mergeCell ref="B2:H2"/>
    <mergeCell ref="B4:H4"/>
  </mergeCells>
  <hyperlinks>
    <hyperlink ref="J1" location="indice!A4" display="Ritorna all'Indice"/>
  </hyperlinks>
  <printOptions/>
  <pageMargins left="0.7479166666666667" right="0.2798611111111111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</sheetPr>
  <dimension ref="A1:Q17"/>
  <sheetViews>
    <sheetView workbookViewId="0" topLeftCell="A1">
      <selection activeCell="B10" sqref="B10"/>
    </sheetView>
  </sheetViews>
  <sheetFormatPr defaultColWidth="9.140625" defaultRowHeight="12.75"/>
  <cols>
    <col min="1" max="1" width="11.140625" style="3" customWidth="1"/>
    <col min="2" max="2" width="7.00390625" style="3" customWidth="1"/>
    <col min="3" max="3" width="6.00390625" style="3" customWidth="1"/>
    <col min="4" max="4" width="6.8515625" style="3" customWidth="1"/>
    <col min="5" max="5" width="7.140625" style="3" customWidth="1"/>
    <col min="6" max="6" width="12.140625" style="3" customWidth="1"/>
    <col min="7" max="7" width="10.00390625" style="3" customWidth="1"/>
    <col min="8" max="8" width="8.28125" style="3" customWidth="1"/>
    <col min="9" max="9" width="8.8515625" style="3" customWidth="1"/>
    <col min="10" max="10" width="8.7109375" style="3" customWidth="1"/>
    <col min="11" max="11" width="10.00390625" style="3" customWidth="1"/>
    <col min="12" max="12" width="9.140625" style="3" customWidth="1"/>
    <col min="13" max="13" width="11.00390625" style="3" customWidth="1"/>
    <col min="14" max="14" width="9.7109375" style="3" customWidth="1"/>
    <col min="15" max="15" width="10.140625" style="3" customWidth="1"/>
    <col min="16" max="16" width="2.8515625" style="3" customWidth="1"/>
    <col min="17" max="17" width="19.28125" style="3" customWidth="1"/>
    <col min="18" max="16384" width="9.140625" style="3" customWidth="1"/>
  </cols>
  <sheetData>
    <row r="1" spans="1:17" ht="28.5" customHeight="1">
      <c r="A1" s="585" t="s">
        <v>564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Q1" s="16" t="s">
        <v>708</v>
      </c>
    </row>
    <row r="2" spans="1:15" ht="18" customHeight="1">
      <c r="A2" s="586" t="s">
        <v>472</v>
      </c>
      <c r="B2" s="568" t="s">
        <v>565</v>
      </c>
      <c r="C2" s="568"/>
      <c r="D2" s="568"/>
      <c r="E2" s="568"/>
      <c r="F2" s="568"/>
      <c r="G2" s="587" t="s">
        <v>566</v>
      </c>
      <c r="H2" s="414"/>
      <c r="I2" s="414"/>
      <c r="J2" s="414"/>
      <c r="K2" s="414"/>
      <c r="L2" s="414"/>
      <c r="M2" s="414"/>
      <c r="N2" s="414"/>
      <c r="O2" s="414"/>
    </row>
    <row r="3" spans="1:15" ht="45">
      <c r="A3" s="586"/>
      <c r="B3" s="415" t="s">
        <v>567</v>
      </c>
      <c r="C3" s="415" t="s">
        <v>568</v>
      </c>
      <c r="D3" s="416" t="s">
        <v>569</v>
      </c>
      <c r="E3" s="416" t="s">
        <v>570</v>
      </c>
      <c r="F3" s="416" t="s">
        <v>571</v>
      </c>
      <c r="G3" s="587"/>
      <c r="H3" s="417" t="s">
        <v>572</v>
      </c>
      <c r="I3" s="417" t="s">
        <v>573</v>
      </c>
      <c r="J3" s="417" t="s">
        <v>574</v>
      </c>
      <c r="K3" s="417" t="s">
        <v>575</v>
      </c>
      <c r="L3" s="417" t="s">
        <v>576</v>
      </c>
      <c r="M3" s="417" t="s">
        <v>577</v>
      </c>
      <c r="N3" s="417" t="s">
        <v>578</v>
      </c>
      <c r="O3" s="417" t="s">
        <v>579</v>
      </c>
    </row>
    <row r="4" spans="1:15" ht="18.75" customHeight="1">
      <c r="A4" s="418"/>
      <c r="B4" s="584" t="s">
        <v>740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</row>
    <row r="5" spans="1:15" ht="12.75">
      <c r="A5" s="419">
        <v>2015</v>
      </c>
      <c r="B5" s="420">
        <v>9.8</v>
      </c>
      <c r="C5" s="420">
        <v>42.7</v>
      </c>
      <c r="D5" s="421">
        <v>23.9</v>
      </c>
      <c r="E5" s="421">
        <v>35.9</v>
      </c>
      <c r="F5" s="421">
        <v>12.2</v>
      </c>
      <c r="G5" s="422">
        <v>34.5</v>
      </c>
      <c r="H5" s="423">
        <v>32.1</v>
      </c>
      <c r="I5" s="423">
        <v>19.4</v>
      </c>
      <c r="J5" s="423">
        <v>17.4</v>
      </c>
      <c r="K5" s="423">
        <v>20.2</v>
      </c>
      <c r="L5" s="423">
        <v>31.9</v>
      </c>
      <c r="M5" s="423">
        <v>19.5</v>
      </c>
      <c r="N5" s="423">
        <v>47.2</v>
      </c>
      <c r="O5" s="423">
        <v>36.5</v>
      </c>
    </row>
    <row r="6" spans="1:15" ht="12.75">
      <c r="A6" s="419">
        <v>2016</v>
      </c>
      <c r="B6" s="420">
        <v>9.9</v>
      </c>
      <c r="C6" s="424">
        <v>49</v>
      </c>
      <c r="D6" s="421">
        <v>25.3</v>
      </c>
      <c r="E6" s="421">
        <v>39.2</v>
      </c>
      <c r="F6" s="421">
        <v>11.7</v>
      </c>
      <c r="G6" s="422">
        <v>31.4</v>
      </c>
      <c r="H6" s="423">
        <v>30.8</v>
      </c>
      <c r="I6" s="423">
        <v>19.9</v>
      </c>
      <c r="J6" s="423">
        <v>14.5</v>
      </c>
      <c r="K6" s="423">
        <v>18.6</v>
      </c>
      <c r="L6" s="423">
        <v>36.4</v>
      </c>
      <c r="M6" s="425">
        <v>21</v>
      </c>
      <c r="N6" s="423">
        <v>51.7</v>
      </c>
      <c r="O6" s="423">
        <v>39.5</v>
      </c>
    </row>
    <row r="7" spans="1:15" ht="12.75">
      <c r="A7" s="419">
        <v>2017</v>
      </c>
      <c r="B7" s="420">
        <v>13.6</v>
      </c>
      <c r="C7" s="420">
        <v>47.4</v>
      </c>
      <c r="D7" s="421">
        <v>23.4</v>
      </c>
      <c r="E7" s="421">
        <v>37.8</v>
      </c>
      <c r="F7" s="421">
        <v>14.3</v>
      </c>
      <c r="G7" s="422">
        <v>35.3</v>
      </c>
      <c r="H7" s="423">
        <v>28.7</v>
      </c>
      <c r="I7" s="423">
        <v>17.8</v>
      </c>
      <c r="J7" s="423">
        <v>15.9</v>
      </c>
      <c r="K7" s="423">
        <v>18.9</v>
      </c>
      <c r="L7" s="423">
        <v>37.3</v>
      </c>
      <c r="M7" s="425">
        <v>22</v>
      </c>
      <c r="N7" s="423">
        <v>45.7</v>
      </c>
      <c r="O7" s="423">
        <v>38.5</v>
      </c>
    </row>
    <row r="8" spans="1:15" ht="12.75">
      <c r="A8" s="419">
        <v>2018</v>
      </c>
      <c r="B8" s="420">
        <v>9.7</v>
      </c>
      <c r="C8" s="420">
        <v>50.2</v>
      </c>
      <c r="D8" s="421">
        <v>27.5</v>
      </c>
      <c r="E8" s="421">
        <v>43</v>
      </c>
      <c r="F8" s="421">
        <v>12.4</v>
      </c>
      <c r="G8" s="422">
        <v>31.8</v>
      </c>
      <c r="H8" s="423">
        <v>32.3</v>
      </c>
      <c r="I8" s="423">
        <v>20.1</v>
      </c>
      <c r="J8" s="423">
        <v>14.2</v>
      </c>
      <c r="K8" s="423">
        <v>21.9</v>
      </c>
      <c r="L8" s="423">
        <v>34.6</v>
      </c>
      <c r="M8" s="425">
        <v>22.8</v>
      </c>
      <c r="N8" s="423">
        <v>52</v>
      </c>
      <c r="O8" s="423">
        <v>45.8</v>
      </c>
    </row>
    <row r="9" spans="1:15" ht="21" customHeight="1">
      <c r="A9" s="418"/>
      <c r="B9" s="584" t="s">
        <v>755</v>
      </c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</row>
    <row r="10" spans="1:15" ht="21.75" customHeight="1">
      <c r="A10" s="426" t="s">
        <v>732</v>
      </c>
      <c r="B10" s="427">
        <v>9.7</v>
      </c>
      <c r="C10" s="427">
        <v>50.2</v>
      </c>
      <c r="D10" s="427">
        <v>27.5</v>
      </c>
      <c r="E10" s="427">
        <v>43</v>
      </c>
      <c r="F10" s="427">
        <v>12.4</v>
      </c>
      <c r="G10" s="427">
        <v>31.8</v>
      </c>
      <c r="H10" s="427">
        <v>32.3</v>
      </c>
      <c r="I10" s="427">
        <v>20.1</v>
      </c>
      <c r="J10" s="427">
        <v>14.2</v>
      </c>
      <c r="K10" s="427">
        <v>21.9</v>
      </c>
      <c r="L10" s="427">
        <v>34.6</v>
      </c>
      <c r="M10" s="427">
        <v>22.8</v>
      </c>
      <c r="N10" s="427">
        <v>52</v>
      </c>
      <c r="O10" s="427">
        <v>45.8</v>
      </c>
    </row>
    <row r="11" spans="1:15" ht="15.75" customHeight="1">
      <c r="A11" s="363" t="s">
        <v>715</v>
      </c>
      <c r="B11" s="428">
        <v>12.7</v>
      </c>
      <c r="C11" s="428">
        <v>60.2</v>
      </c>
      <c r="D11" s="428">
        <v>22.6</v>
      </c>
      <c r="E11" s="428">
        <v>42.7</v>
      </c>
      <c r="F11" s="428">
        <v>10.4</v>
      </c>
      <c r="G11" s="428">
        <v>24.4</v>
      </c>
      <c r="H11" s="428">
        <v>29.5</v>
      </c>
      <c r="I11" s="428">
        <v>19.6</v>
      </c>
      <c r="J11" s="428">
        <v>16.6</v>
      </c>
      <c r="K11" s="428">
        <v>24.9</v>
      </c>
      <c r="L11" s="428">
        <v>35.8</v>
      </c>
      <c r="M11" s="428">
        <v>23.6</v>
      </c>
      <c r="N11" s="428">
        <v>52.5</v>
      </c>
      <c r="O11" s="428">
        <v>44.3</v>
      </c>
    </row>
    <row r="12" spans="1:15" ht="15.75" customHeight="1">
      <c r="A12" s="429" t="s">
        <v>716</v>
      </c>
      <c r="B12" s="428">
        <v>11.6</v>
      </c>
      <c r="C12" s="428">
        <v>54.8</v>
      </c>
      <c r="D12" s="428">
        <v>26.7</v>
      </c>
      <c r="E12" s="428">
        <v>42.6</v>
      </c>
      <c r="F12" s="428">
        <v>12.2</v>
      </c>
      <c r="G12" s="428">
        <v>24.6</v>
      </c>
      <c r="H12" s="428">
        <v>31.2</v>
      </c>
      <c r="I12" s="428">
        <v>18.3</v>
      </c>
      <c r="J12" s="428">
        <v>14.6</v>
      </c>
      <c r="K12" s="428">
        <v>21.8</v>
      </c>
      <c r="L12" s="428">
        <v>34.7</v>
      </c>
      <c r="M12" s="428">
        <v>22.2</v>
      </c>
      <c r="N12" s="428">
        <v>54.3</v>
      </c>
      <c r="O12" s="428">
        <v>42.3</v>
      </c>
    </row>
    <row r="13" spans="1:15" ht="15.75" customHeight="1">
      <c r="A13" s="429" t="s">
        <v>717</v>
      </c>
      <c r="B13" s="428">
        <v>11</v>
      </c>
      <c r="C13" s="428">
        <v>52.6</v>
      </c>
      <c r="D13" s="428">
        <v>27.3</v>
      </c>
      <c r="E13" s="428">
        <v>41.6</v>
      </c>
      <c r="F13" s="428">
        <v>13.4</v>
      </c>
      <c r="G13" s="428">
        <v>29.2</v>
      </c>
      <c r="H13" s="428">
        <v>31.9</v>
      </c>
      <c r="I13" s="428">
        <v>19</v>
      </c>
      <c r="J13" s="428">
        <v>14.1</v>
      </c>
      <c r="K13" s="428">
        <v>21.6</v>
      </c>
      <c r="L13" s="428">
        <v>35.2</v>
      </c>
      <c r="M13" s="428">
        <v>21.3</v>
      </c>
      <c r="N13" s="428">
        <v>51.4</v>
      </c>
      <c r="O13" s="428">
        <v>47.9</v>
      </c>
    </row>
    <row r="14" spans="1:15" ht="15.75" customHeight="1">
      <c r="A14" s="429" t="s">
        <v>718</v>
      </c>
      <c r="B14" s="428">
        <v>14</v>
      </c>
      <c r="C14" s="428">
        <v>56.4</v>
      </c>
      <c r="D14" s="428">
        <v>32.2</v>
      </c>
      <c r="E14" s="428">
        <v>39</v>
      </c>
      <c r="F14" s="428">
        <v>14.1</v>
      </c>
      <c r="G14" s="428">
        <v>26.3</v>
      </c>
      <c r="H14" s="428">
        <v>27.8</v>
      </c>
      <c r="I14" s="428">
        <v>14.5</v>
      </c>
      <c r="J14" s="428">
        <v>11.4</v>
      </c>
      <c r="K14" s="428">
        <v>18.7</v>
      </c>
      <c r="L14" s="428">
        <v>37.6</v>
      </c>
      <c r="M14" s="428">
        <v>16.8</v>
      </c>
      <c r="N14" s="428">
        <v>47.2</v>
      </c>
      <c r="O14" s="428">
        <v>49.9</v>
      </c>
    </row>
    <row r="15" spans="1:15" ht="15.75" customHeight="1">
      <c r="A15" s="429" t="s">
        <v>719</v>
      </c>
      <c r="B15" s="428">
        <v>14.2</v>
      </c>
      <c r="C15" s="428">
        <v>50.8</v>
      </c>
      <c r="D15" s="428">
        <v>27.6</v>
      </c>
      <c r="E15" s="428">
        <v>35.9</v>
      </c>
      <c r="F15" s="428">
        <v>14</v>
      </c>
      <c r="G15" s="428">
        <v>29.1</v>
      </c>
      <c r="H15" s="428">
        <v>27</v>
      </c>
      <c r="I15" s="428">
        <v>17.4</v>
      </c>
      <c r="J15" s="428">
        <v>13.4</v>
      </c>
      <c r="K15" s="428">
        <v>21.2</v>
      </c>
      <c r="L15" s="428">
        <v>35.3</v>
      </c>
      <c r="M15" s="428">
        <v>20.8</v>
      </c>
      <c r="N15" s="428">
        <v>49.4</v>
      </c>
      <c r="O15" s="428">
        <v>44.7</v>
      </c>
    </row>
    <row r="16" spans="1:15" ht="19.5" customHeight="1">
      <c r="A16" s="368" t="s">
        <v>580</v>
      </c>
      <c r="B16" s="430">
        <v>12.6</v>
      </c>
      <c r="C16" s="430">
        <v>55.7</v>
      </c>
      <c r="D16" s="430">
        <v>27.1</v>
      </c>
      <c r="E16" s="430">
        <v>40.9</v>
      </c>
      <c r="F16" s="430">
        <v>12.6</v>
      </c>
      <c r="G16" s="430">
        <v>26.3</v>
      </c>
      <c r="H16" s="430">
        <v>29.7</v>
      </c>
      <c r="I16" s="430">
        <v>17.8</v>
      </c>
      <c r="J16" s="430">
        <v>14.1</v>
      </c>
      <c r="K16" s="430">
        <v>21.8</v>
      </c>
      <c r="L16" s="430">
        <v>35.8</v>
      </c>
      <c r="M16" s="430">
        <v>21</v>
      </c>
      <c r="N16" s="430">
        <v>51</v>
      </c>
      <c r="O16" s="430">
        <v>46</v>
      </c>
    </row>
    <row r="17" spans="1:15" ht="12.75">
      <c r="A17" s="431" t="s">
        <v>581</v>
      </c>
      <c r="B17" s="429"/>
      <c r="C17" s="429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</row>
  </sheetData>
  <sheetProtection selectLockedCells="1" selectUnlockedCells="1"/>
  <mergeCells count="6">
    <mergeCell ref="B4:O4"/>
    <mergeCell ref="B9:O9"/>
    <mergeCell ref="A1:O1"/>
    <mergeCell ref="A2:A3"/>
    <mergeCell ref="B2:F2"/>
    <mergeCell ref="G2:G3"/>
  </mergeCells>
  <hyperlinks>
    <hyperlink ref="Q1" location="indice!A4" display="Ritorna all'Indice"/>
  </hyperlinks>
  <printOptions/>
  <pageMargins left="0.20972222222222223" right="0.1597222222222222" top="0.9840277777777777" bottom="0.9840277777777777" header="0.5118055555555555" footer="0.5118055555555555"/>
  <pageSetup horizontalDpi="300" verticalDpi="300" orientation="portrait" paperSize="9" scale="75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8"/>
  <sheetViews>
    <sheetView workbookViewId="0" topLeftCell="A1">
      <selection activeCell="F17" sqref="F17"/>
    </sheetView>
  </sheetViews>
  <sheetFormatPr defaultColWidth="9.140625" defaultRowHeight="11.25" customHeight="1"/>
  <cols>
    <col min="1" max="1" width="18.57421875" style="44" customWidth="1"/>
    <col min="2" max="2" width="15.7109375" style="44" customWidth="1"/>
    <col min="3" max="3" width="18.00390625" style="44" customWidth="1"/>
    <col min="4" max="4" width="16.7109375" style="44" customWidth="1"/>
    <col min="5" max="5" width="3.57421875" style="44" customWidth="1"/>
    <col min="6" max="6" width="16.8515625" style="44" customWidth="1"/>
    <col min="7" max="7" width="13.8515625" style="44" customWidth="1"/>
    <col min="8" max="8" width="13.28125" style="44" customWidth="1"/>
    <col min="9" max="16384" width="9.140625" style="44" customWidth="1"/>
  </cols>
  <sheetData>
    <row r="1" spans="1:6" s="45" customFormat="1" ht="35.25" customHeight="1">
      <c r="A1" s="524" t="s">
        <v>735</v>
      </c>
      <c r="B1" s="524"/>
      <c r="C1" s="524"/>
      <c r="D1" s="524"/>
      <c r="F1" s="16" t="s">
        <v>708</v>
      </c>
    </row>
    <row r="2" spans="1:5" s="26" customFormat="1" ht="27" customHeight="1">
      <c r="A2" s="518" t="s">
        <v>736</v>
      </c>
      <c r="B2" s="520" t="s">
        <v>737</v>
      </c>
      <c r="C2" s="520" t="s">
        <v>738</v>
      </c>
      <c r="D2" s="520" t="s">
        <v>739</v>
      </c>
      <c r="E2" s="44"/>
    </row>
    <row r="3" spans="1:4" ht="11.25" customHeight="1">
      <c r="A3" s="518"/>
      <c r="B3" s="520"/>
      <c r="C3" s="520"/>
      <c r="D3" s="520"/>
    </row>
    <row r="4" spans="1:4" ht="11.25" customHeight="1">
      <c r="A4" s="518"/>
      <c r="B4" s="520"/>
      <c r="C4" s="520"/>
      <c r="D4" s="520"/>
    </row>
    <row r="5" spans="1:4" ht="21.75" customHeight="1">
      <c r="A5" s="22"/>
      <c r="B5" s="521" t="s">
        <v>740</v>
      </c>
      <c r="C5" s="521"/>
      <c r="D5" s="521"/>
    </row>
    <row r="6" spans="1:6" ht="11.25" customHeight="1">
      <c r="A6" s="47">
        <v>2013</v>
      </c>
      <c r="B6" s="48">
        <v>22986.5793</v>
      </c>
      <c r="C6" s="49">
        <v>3750511</v>
      </c>
      <c r="D6" s="50">
        <v>163.1609014569645</v>
      </c>
      <c r="F6" s="50"/>
    </row>
    <row r="7" spans="1:6" ht="11.25" customHeight="1">
      <c r="A7" s="47">
        <v>2014</v>
      </c>
      <c r="B7" s="48">
        <v>22986.5794</v>
      </c>
      <c r="C7" s="49">
        <v>3752654</v>
      </c>
      <c r="D7" s="50">
        <v>163.25412905932407</v>
      </c>
      <c r="F7" s="50"/>
    </row>
    <row r="8" spans="1:6" ht="11.25" customHeight="1">
      <c r="A8" s="47">
        <v>2015</v>
      </c>
      <c r="B8" s="48">
        <v>22986.5794</v>
      </c>
      <c r="C8" s="49">
        <v>3744398</v>
      </c>
      <c r="D8" s="50">
        <v>162.89496296260592</v>
      </c>
      <c r="F8" s="50"/>
    </row>
    <row r="9" spans="1:6" ht="11.25" customHeight="1">
      <c r="A9" s="47">
        <v>2016</v>
      </c>
      <c r="B9" s="48">
        <v>22986.5794</v>
      </c>
      <c r="C9" s="49">
        <v>3742437</v>
      </c>
      <c r="D9" s="50">
        <v>162.80965231390627</v>
      </c>
      <c r="F9" s="50"/>
    </row>
    <row r="10" spans="1:6" ht="11.25" customHeight="1">
      <c r="A10" s="47">
        <v>2017</v>
      </c>
      <c r="B10" s="48">
        <v>22986.5794</v>
      </c>
      <c r="C10" s="49">
        <v>3736968</v>
      </c>
      <c r="D10" s="50">
        <v>162.57173087701776</v>
      </c>
      <c r="F10" s="50"/>
    </row>
    <row r="11" spans="1:6" ht="11.25" customHeight="1">
      <c r="A11" s="47">
        <v>2018</v>
      </c>
      <c r="B11" s="48">
        <v>22986.5794</v>
      </c>
      <c r="C11" s="49">
        <v>3729641</v>
      </c>
      <c r="D11" s="50">
        <v>162.25297966690948</v>
      </c>
      <c r="F11" s="50"/>
    </row>
    <row r="12" spans="1:6" ht="11.25" customHeight="1">
      <c r="A12" s="47">
        <v>2019</v>
      </c>
      <c r="B12" s="48">
        <v>22987.44</v>
      </c>
      <c r="C12" s="49">
        <v>3722729</v>
      </c>
      <c r="D12" s="50">
        <v>161.946219326728</v>
      </c>
      <c r="F12" s="50"/>
    </row>
    <row r="13" spans="2:6" ht="18" customHeight="1">
      <c r="B13" s="522" t="s">
        <v>741</v>
      </c>
      <c r="C13" s="522"/>
      <c r="D13" s="522"/>
      <c r="F13" s="50"/>
    </row>
    <row r="14" spans="1:6" ht="12" customHeight="1">
      <c r="A14" s="44" t="s">
        <v>722</v>
      </c>
      <c r="B14" s="49">
        <v>3232.9928</v>
      </c>
      <c r="C14" s="49">
        <v>341766</v>
      </c>
      <c r="D14" s="50">
        <f aca="true" t="shared" si="0" ref="D14:D25">(C14/B14)</f>
        <v>105.71195828212176</v>
      </c>
      <c r="F14" s="50"/>
    </row>
    <row r="15" spans="1:6" ht="12" customHeight="1">
      <c r="A15" s="44" t="s">
        <v>723</v>
      </c>
      <c r="B15" s="49">
        <v>3513.6536</v>
      </c>
      <c r="C15" s="49">
        <v>1004298</v>
      </c>
      <c r="D15" s="50">
        <f t="shared" si="0"/>
        <v>285.8272653855235</v>
      </c>
      <c r="F15" s="50"/>
    </row>
    <row r="16" spans="1:6" ht="12" customHeight="1">
      <c r="A16" s="44" t="s">
        <v>724</v>
      </c>
      <c r="B16" s="49">
        <v>4503.1746</v>
      </c>
      <c r="C16" s="49">
        <v>220785</v>
      </c>
      <c r="D16" s="50">
        <f t="shared" si="0"/>
        <v>49.02874518789478</v>
      </c>
      <c r="F16" s="50"/>
    </row>
    <row r="17" spans="1:6" ht="12" customHeight="1">
      <c r="A17" s="44" t="s">
        <v>725</v>
      </c>
      <c r="B17" s="49">
        <v>1213.5207</v>
      </c>
      <c r="C17" s="49">
        <v>333509</v>
      </c>
      <c r="D17" s="50">
        <f t="shared" si="0"/>
        <v>274.82761521908935</v>
      </c>
      <c r="F17" s="50"/>
    </row>
    <row r="18" spans="1:6" ht="12" customHeight="1">
      <c r="A18" s="44" t="s">
        <v>726</v>
      </c>
      <c r="B18" s="49">
        <v>1774.0374</v>
      </c>
      <c r="C18" s="49">
        <v>388678</v>
      </c>
      <c r="D18" s="50">
        <f t="shared" si="0"/>
        <v>219.09233706121415</v>
      </c>
      <c r="F18" s="50"/>
    </row>
    <row r="19" spans="1:6" ht="12" customHeight="1">
      <c r="A19" s="44" t="s">
        <v>727</v>
      </c>
      <c r="B19" s="49">
        <v>1154.6016</v>
      </c>
      <c r="C19" s="49">
        <v>193934</v>
      </c>
      <c r="D19" s="50">
        <f t="shared" si="0"/>
        <v>167.96616252740338</v>
      </c>
      <c r="E19" s="32"/>
      <c r="F19" s="50"/>
    </row>
    <row r="20" spans="1:6" ht="12" customHeight="1">
      <c r="A20" s="44" t="s">
        <v>728</v>
      </c>
      <c r="B20" s="49">
        <v>2444.8164</v>
      </c>
      <c r="C20" s="49">
        <v>422310</v>
      </c>
      <c r="D20" s="50">
        <f t="shared" si="0"/>
        <v>172.7368975437174</v>
      </c>
      <c r="E20" s="32"/>
      <c r="F20" s="50"/>
    </row>
    <row r="21" spans="1:6" ht="12" customHeight="1">
      <c r="A21" s="44" t="s">
        <v>729</v>
      </c>
      <c r="B21" s="49">
        <v>964.1628</v>
      </c>
      <c r="C21" s="49">
        <v>293059</v>
      </c>
      <c r="D21" s="50">
        <f t="shared" si="0"/>
        <v>303.9517807573576</v>
      </c>
      <c r="E21" s="32"/>
      <c r="F21" s="50"/>
    </row>
    <row r="22" spans="1:6" ht="12" customHeight="1">
      <c r="A22" s="44" t="s">
        <v>730</v>
      </c>
      <c r="B22" s="49">
        <v>365.6629</v>
      </c>
      <c r="C22" s="49">
        <v>258152</v>
      </c>
      <c r="D22" s="50">
        <f t="shared" si="0"/>
        <v>705.9835712072513</v>
      </c>
      <c r="E22" s="32"/>
      <c r="F22" s="50"/>
    </row>
    <row r="23" spans="1:6" ht="12" customHeight="1">
      <c r="A23" s="44" t="s">
        <v>731</v>
      </c>
      <c r="B23" s="49">
        <v>3820.8143</v>
      </c>
      <c r="C23" s="49">
        <v>266238</v>
      </c>
      <c r="D23" s="50">
        <f t="shared" si="0"/>
        <v>69.68095780001661</v>
      </c>
      <c r="E23" s="48"/>
      <c r="F23" s="50"/>
    </row>
    <row r="24" spans="1:6" ht="17.25" customHeight="1">
      <c r="A24" s="52" t="s">
        <v>732</v>
      </c>
      <c r="B24" s="53">
        <v>22987.44</v>
      </c>
      <c r="C24" s="54">
        <v>3722729</v>
      </c>
      <c r="D24" s="55">
        <f t="shared" si="0"/>
        <v>161.946219326728</v>
      </c>
      <c r="F24" s="50"/>
    </row>
    <row r="25" spans="1:4" ht="12.75" customHeight="1">
      <c r="A25" s="56" t="s">
        <v>720</v>
      </c>
      <c r="B25" s="57">
        <v>302068.2567</v>
      </c>
      <c r="C25" s="58">
        <v>60244639</v>
      </c>
      <c r="D25" s="59">
        <f t="shared" si="0"/>
        <v>199.4404829496273</v>
      </c>
    </row>
    <row r="26" spans="1:4" ht="11.25" customHeight="1">
      <c r="A26" s="60" t="s">
        <v>742</v>
      </c>
      <c r="B26" s="29"/>
      <c r="C26" s="29"/>
      <c r="D26" s="26"/>
    </row>
    <row r="27" spans="1:13" ht="14.25" customHeight="1">
      <c r="A27" s="26" t="s">
        <v>743</v>
      </c>
      <c r="E27" s="61"/>
      <c r="F27" s="61"/>
      <c r="G27" s="61"/>
      <c r="H27" s="61"/>
      <c r="I27" s="61"/>
      <c r="J27" s="61"/>
      <c r="K27" s="61"/>
      <c r="L27" s="61"/>
      <c r="M27" s="61"/>
    </row>
    <row r="28" spans="1:4" ht="13.5" customHeight="1">
      <c r="A28" s="523" t="s">
        <v>744</v>
      </c>
      <c r="B28" s="523"/>
      <c r="C28" s="523"/>
      <c r="D28" s="523"/>
    </row>
  </sheetData>
  <sheetProtection selectLockedCells="1" selectUnlockedCells="1"/>
  <mergeCells count="8">
    <mergeCell ref="B5:D5"/>
    <mergeCell ref="B13:D13"/>
    <mergeCell ref="A28:D28"/>
    <mergeCell ref="A1:D1"/>
    <mergeCell ref="A2:A4"/>
    <mergeCell ref="B2:B4"/>
    <mergeCell ref="C2:C4"/>
    <mergeCell ref="D2:D4"/>
  </mergeCells>
  <hyperlinks>
    <hyperlink ref="F1" location="indice!A4" display="Ritorna all'Indice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R33"/>
  <sheetViews>
    <sheetView workbookViewId="0" topLeftCell="A1">
      <selection activeCell="B20" sqref="B20"/>
    </sheetView>
  </sheetViews>
  <sheetFormatPr defaultColWidth="9.140625" defaultRowHeight="12.75"/>
  <cols>
    <col min="1" max="1" width="14.00390625" style="90" customWidth="1"/>
    <col min="2" max="2" width="8.140625" style="90" customWidth="1"/>
    <col min="3" max="3" width="12.8515625" style="90" customWidth="1"/>
    <col min="4" max="4" width="11.140625" style="90" customWidth="1"/>
    <col min="5" max="5" width="8.8515625" style="90" customWidth="1"/>
    <col min="6" max="6" width="0.71875" style="90" customWidth="1"/>
    <col min="7" max="7" width="7.28125" style="90" customWidth="1"/>
    <col min="8" max="8" width="13.421875" style="90" customWidth="1"/>
    <col min="9" max="9" width="12.00390625" style="90" customWidth="1"/>
    <col min="10" max="10" width="10.421875" style="90" customWidth="1"/>
    <col min="11" max="11" width="5.7109375" style="90" customWidth="1"/>
    <col min="12" max="12" width="19.57421875" style="90" customWidth="1"/>
    <col min="13" max="13" width="9.140625" style="90" customWidth="1"/>
    <col min="14" max="15" width="6.140625" style="90" customWidth="1"/>
    <col min="16" max="16" width="9.00390625" style="90" customWidth="1"/>
    <col min="17" max="17" width="7.140625" style="90" customWidth="1"/>
    <col min="18" max="16384" width="9.140625" style="90" customWidth="1"/>
  </cols>
  <sheetData>
    <row r="1" spans="1:18" ht="37.5" customHeight="1">
      <c r="A1" s="588" t="s">
        <v>582</v>
      </c>
      <c r="B1" s="588"/>
      <c r="C1" s="588"/>
      <c r="D1" s="588"/>
      <c r="E1" s="588"/>
      <c r="F1" s="588"/>
      <c r="G1" s="588"/>
      <c r="H1" s="588"/>
      <c r="I1" s="588"/>
      <c r="J1" s="588"/>
      <c r="K1" s="432"/>
      <c r="L1" s="16" t="s">
        <v>708</v>
      </c>
      <c r="M1" s="432"/>
      <c r="N1" s="432"/>
      <c r="O1" s="432"/>
      <c r="P1" s="432"/>
      <c r="Q1" s="432"/>
      <c r="R1" s="432"/>
    </row>
    <row r="2" spans="1:18" ht="21" customHeight="1">
      <c r="A2" s="559" t="s">
        <v>583</v>
      </c>
      <c r="B2" s="520" t="s">
        <v>584</v>
      </c>
      <c r="C2" s="520"/>
      <c r="D2" s="520"/>
      <c r="E2" s="520"/>
      <c r="F2" s="175"/>
      <c r="G2" s="519" t="s">
        <v>585</v>
      </c>
      <c r="H2" s="519"/>
      <c r="I2" s="519"/>
      <c r="J2" s="519"/>
      <c r="K2" s="589"/>
      <c r="L2" s="589"/>
      <c r="M2" s="589"/>
      <c r="N2" s="589"/>
      <c r="O2" s="589"/>
      <c r="P2" s="589"/>
      <c r="Q2" s="589"/>
      <c r="R2" s="589"/>
    </row>
    <row r="3" spans="1:18" ht="8.25" customHeight="1">
      <c r="A3" s="559"/>
      <c r="B3" s="499" t="s">
        <v>586</v>
      </c>
      <c r="C3" s="590" t="s">
        <v>587</v>
      </c>
      <c r="D3" s="526" t="s">
        <v>588</v>
      </c>
      <c r="E3" s="526" t="s">
        <v>589</v>
      </c>
      <c r="F3" s="22"/>
      <c r="G3" s="499" t="s">
        <v>586</v>
      </c>
      <c r="H3" s="590" t="s">
        <v>587</v>
      </c>
      <c r="I3" s="526" t="s">
        <v>590</v>
      </c>
      <c r="J3" s="507" t="s">
        <v>591</v>
      </c>
      <c r="K3" s="593"/>
      <c r="L3" s="591"/>
      <c r="M3" s="591"/>
      <c r="N3" s="592"/>
      <c r="O3" s="593"/>
      <c r="P3" s="591"/>
      <c r="Q3" s="591"/>
      <c r="R3" s="592"/>
    </row>
    <row r="4" spans="1:18" ht="24" customHeight="1">
      <c r="A4" s="559"/>
      <c r="B4" s="499"/>
      <c r="C4" s="590"/>
      <c r="D4" s="526"/>
      <c r="E4" s="526"/>
      <c r="F4" s="84"/>
      <c r="G4" s="499"/>
      <c r="H4" s="590"/>
      <c r="I4" s="526"/>
      <c r="J4" s="526"/>
      <c r="K4" s="593"/>
      <c r="L4" s="591"/>
      <c r="M4" s="591"/>
      <c r="N4" s="592"/>
      <c r="O4" s="593"/>
      <c r="P4" s="591"/>
      <c r="Q4" s="591"/>
      <c r="R4" s="592"/>
    </row>
    <row r="5" spans="1:18" ht="17.25" customHeight="1">
      <c r="A5" s="168"/>
      <c r="B5" s="581" t="s">
        <v>740</v>
      </c>
      <c r="C5" s="581"/>
      <c r="D5" s="581"/>
      <c r="E5" s="581"/>
      <c r="F5" s="581"/>
      <c r="G5" s="581"/>
      <c r="H5" s="581"/>
      <c r="I5" s="581"/>
      <c r="J5" s="581"/>
      <c r="L5" s="433"/>
      <c r="M5" s="433"/>
      <c r="N5" s="434"/>
      <c r="P5" s="433"/>
      <c r="Q5" s="433"/>
      <c r="R5" s="434"/>
    </row>
    <row r="6" spans="1:18" ht="17.25" customHeight="1">
      <c r="A6" s="435">
        <v>2014</v>
      </c>
      <c r="B6" s="436">
        <v>342</v>
      </c>
      <c r="C6" s="436">
        <v>255</v>
      </c>
      <c r="D6" s="436">
        <v>55</v>
      </c>
      <c r="E6" s="436">
        <v>397</v>
      </c>
      <c r="F6" s="436"/>
      <c r="G6" s="436">
        <v>14</v>
      </c>
      <c r="H6" s="436">
        <v>14</v>
      </c>
      <c r="I6" s="204">
        <v>2</v>
      </c>
      <c r="J6" s="436">
        <v>16</v>
      </c>
      <c r="L6" s="433"/>
      <c r="M6" s="433"/>
      <c r="N6" s="434"/>
      <c r="P6" s="433"/>
      <c r="Q6" s="433"/>
      <c r="R6" s="434"/>
    </row>
    <row r="7" spans="1:18" ht="17.25" customHeight="1">
      <c r="A7" s="435">
        <v>2015</v>
      </c>
      <c r="B7" s="436">
        <v>345</v>
      </c>
      <c r="C7" s="436">
        <v>261</v>
      </c>
      <c r="D7" s="436">
        <v>58</v>
      </c>
      <c r="E7" s="436">
        <v>403</v>
      </c>
      <c r="F7" s="436"/>
      <c r="G7" s="436">
        <v>15</v>
      </c>
      <c r="H7" s="436">
        <v>12</v>
      </c>
      <c r="I7" s="148">
        <v>0</v>
      </c>
      <c r="J7" s="436">
        <v>15</v>
      </c>
      <c r="L7" s="433"/>
      <c r="M7" s="433"/>
      <c r="N7" s="434"/>
      <c r="P7" s="433"/>
      <c r="Q7" s="433"/>
      <c r="R7" s="434"/>
    </row>
    <row r="8" spans="1:18" ht="17.25" customHeight="1">
      <c r="A8" s="435">
        <v>2016</v>
      </c>
      <c r="B8" s="436">
        <v>346</v>
      </c>
      <c r="C8" s="436">
        <v>262</v>
      </c>
      <c r="D8" s="436">
        <v>58</v>
      </c>
      <c r="E8" s="436">
        <v>404</v>
      </c>
      <c r="F8" s="436"/>
      <c r="G8" s="436">
        <v>15</v>
      </c>
      <c r="H8" s="436">
        <v>11</v>
      </c>
      <c r="I8" s="148">
        <v>0</v>
      </c>
      <c r="J8" s="436">
        <v>15</v>
      </c>
      <c r="L8" s="433"/>
      <c r="M8" s="433"/>
      <c r="N8" s="434"/>
      <c r="P8" s="433"/>
      <c r="Q8" s="433"/>
      <c r="R8" s="434"/>
    </row>
    <row r="9" spans="1:18" ht="17.25" customHeight="1">
      <c r="A9" s="435">
        <v>2017</v>
      </c>
      <c r="B9" s="436">
        <v>354</v>
      </c>
      <c r="C9" s="436">
        <v>264</v>
      </c>
      <c r="D9" s="436">
        <v>35</v>
      </c>
      <c r="E9" s="436">
        <v>389</v>
      </c>
      <c r="F9" s="436"/>
      <c r="G9" s="436">
        <v>15</v>
      </c>
      <c r="H9" s="436">
        <v>12</v>
      </c>
      <c r="I9" s="148">
        <v>0</v>
      </c>
      <c r="J9" s="436">
        <v>15</v>
      </c>
      <c r="L9" s="433"/>
      <c r="M9" s="433"/>
      <c r="N9" s="434"/>
      <c r="P9" s="433"/>
      <c r="Q9" s="433"/>
      <c r="R9" s="434"/>
    </row>
    <row r="10" spans="1:18" ht="17.25" customHeight="1">
      <c r="A10" s="435">
        <v>2018</v>
      </c>
      <c r="B10" s="436">
        <v>324</v>
      </c>
      <c r="C10" s="436">
        <v>251</v>
      </c>
      <c r="D10" s="436">
        <v>36</v>
      </c>
      <c r="E10" s="436">
        <v>360</v>
      </c>
      <c r="F10" s="436"/>
      <c r="G10" s="436">
        <v>15</v>
      </c>
      <c r="H10" s="436">
        <v>13</v>
      </c>
      <c r="I10" s="148">
        <v>0</v>
      </c>
      <c r="J10" s="436">
        <v>15</v>
      </c>
      <c r="L10" s="433"/>
      <c r="M10" s="433"/>
      <c r="N10" s="434"/>
      <c r="P10" s="433"/>
      <c r="Q10" s="433"/>
      <c r="R10" s="434"/>
    </row>
    <row r="11" spans="1:18" ht="26.25" customHeight="1">
      <c r="A11" s="437"/>
      <c r="B11" s="594" t="s">
        <v>592</v>
      </c>
      <c r="C11" s="594"/>
      <c r="D11" s="594"/>
      <c r="E11" s="594"/>
      <c r="F11" s="594"/>
      <c r="G11" s="594"/>
      <c r="H11" s="594"/>
      <c r="I11" s="594"/>
      <c r="J11" s="594"/>
      <c r="K11" s="438"/>
      <c r="L11" s="438"/>
      <c r="M11" s="438"/>
      <c r="N11" s="438"/>
      <c r="O11" s="438"/>
      <c r="P11" s="438"/>
      <c r="Q11" s="438"/>
      <c r="R11" s="438"/>
    </row>
    <row r="12" spans="1:10" ht="12.75">
      <c r="A12" s="439" t="s">
        <v>732</v>
      </c>
      <c r="B12" s="440">
        <v>354</v>
      </c>
      <c r="C12" s="440">
        <v>264</v>
      </c>
      <c r="D12" s="440">
        <v>35</v>
      </c>
      <c r="E12" s="440">
        <v>389</v>
      </c>
      <c r="F12" s="440"/>
      <c r="G12" s="440">
        <v>15</v>
      </c>
      <c r="H12" s="440">
        <v>12</v>
      </c>
      <c r="I12" s="204">
        <v>0</v>
      </c>
      <c r="J12" s="440">
        <v>15</v>
      </c>
    </row>
    <row r="13" spans="1:10" ht="12.75">
      <c r="A13" s="441" t="s">
        <v>715</v>
      </c>
      <c r="B13" s="436">
        <v>985</v>
      </c>
      <c r="C13" s="436">
        <v>558</v>
      </c>
      <c r="D13" s="436">
        <v>102</v>
      </c>
      <c r="E13" s="436">
        <v>1087</v>
      </c>
      <c r="F13" s="436"/>
      <c r="G13" s="436">
        <v>33</v>
      </c>
      <c r="H13" s="436">
        <v>21</v>
      </c>
      <c r="I13" s="204">
        <v>0</v>
      </c>
      <c r="J13" s="436">
        <v>33</v>
      </c>
    </row>
    <row r="14" spans="1:10" ht="12.75">
      <c r="A14" s="441" t="s">
        <v>716</v>
      </c>
      <c r="B14" s="436">
        <v>993</v>
      </c>
      <c r="C14" s="436">
        <v>481</v>
      </c>
      <c r="D14" s="436">
        <v>153</v>
      </c>
      <c r="E14" s="436">
        <v>1146</v>
      </c>
      <c r="F14" s="436"/>
      <c r="G14" s="436">
        <v>12</v>
      </c>
      <c r="H14" s="436">
        <v>7</v>
      </c>
      <c r="I14" s="204">
        <v>11</v>
      </c>
      <c r="J14" s="436">
        <v>23</v>
      </c>
    </row>
    <row r="15" spans="1:10" ht="12.75">
      <c r="A15" s="441" t="s">
        <v>717</v>
      </c>
      <c r="B15" s="436">
        <v>806</v>
      </c>
      <c r="C15" s="436">
        <v>472</v>
      </c>
      <c r="D15" s="436">
        <v>168</v>
      </c>
      <c r="E15" s="436">
        <v>974</v>
      </c>
      <c r="F15" s="436"/>
      <c r="G15" s="436">
        <v>24</v>
      </c>
      <c r="H15" s="436">
        <v>19</v>
      </c>
      <c r="I15" s="204">
        <v>6</v>
      </c>
      <c r="J15" s="436">
        <v>30</v>
      </c>
    </row>
    <row r="16" spans="1:10" ht="12.75">
      <c r="A16" s="441" t="s">
        <v>718</v>
      </c>
      <c r="B16" s="436">
        <v>945</v>
      </c>
      <c r="C16" s="436">
        <v>320</v>
      </c>
      <c r="D16" s="436">
        <v>128</v>
      </c>
      <c r="E16" s="436">
        <v>1073</v>
      </c>
      <c r="F16" s="436"/>
      <c r="G16" s="436">
        <v>7</v>
      </c>
      <c r="H16" s="436">
        <v>5</v>
      </c>
      <c r="I16" s="204">
        <v>4</v>
      </c>
      <c r="J16" s="436">
        <v>11</v>
      </c>
    </row>
    <row r="17" spans="1:10" ht="12.75">
      <c r="A17" s="441" t="s">
        <v>719</v>
      </c>
      <c r="B17" s="436">
        <v>639</v>
      </c>
      <c r="C17" s="436">
        <v>294</v>
      </c>
      <c r="D17" s="436">
        <v>105</v>
      </c>
      <c r="E17" s="436">
        <v>744</v>
      </c>
      <c r="F17" s="436"/>
      <c r="G17" s="436">
        <v>31</v>
      </c>
      <c r="H17" s="436">
        <v>19</v>
      </c>
      <c r="I17" s="204">
        <v>2</v>
      </c>
      <c r="J17" s="436">
        <v>33</v>
      </c>
    </row>
    <row r="18" spans="1:10" ht="12.75">
      <c r="A18" s="439" t="s">
        <v>720</v>
      </c>
      <c r="B18" s="440">
        <v>4368</v>
      </c>
      <c r="C18" s="440">
        <v>2125</v>
      </c>
      <c r="D18" s="440">
        <v>656</v>
      </c>
      <c r="E18" s="440">
        <v>5024</v>
      </c>
      <c r="F18" s="440"/>
      <c r="G18" s="440">
        <v>107</v>
      </c>
      <c r="H18" s="440">
        <v>71</v>
      </c>
      <c r="I18" s="204">
        <v>23</v>
      </c>
      <c r="J18" s="440">
        <v>130</v>
      </c>
    </row>
    <row r="19" spans="1:18" s="104" customFormat="1" ht="27.75" customHeight="1">
      <c r="A19" s="22"/>
      <c r="B19" s="490" t="s">
        <v>755</v>
      </c>
      <c r="C19" s="490"/>
      <c r="D19" s="490"/>
      <c r="E19" s="490"/>
      <c r="F19" s="490"/>
      <c r="G19" s="490"/>
      <c r="H19" s="490"/>
      <c r="I19" s="490"/>
      <c r="J19" s="490"/>
      <c r="K19" s="442"/>
      <c r="L19" s="442"/>
      <c r="M19" s="442"/>
      <c r="N19" s="442"/>
      <c r="O19" s="442"/>
      <c r="P19" s="442"/>
      <c r="Q19" s="442"/>
      <c r="R19" s="442"/>
    </row>
    <row r="20" spans="1:18" ht="12.75">
      <c r="A20" s="439" t="s">
        <v>732</v>
      </c>
      <c r="B20" s="440">
        <v>324</v>
      </c>
      <c r="C20" s="440">
        <v>251</v>
      </c>
      <c r="D20" s="440">
        <v>36</v>
      </c>
      <c r="E20" s="440">
        <v>360</v>
      </c>
      <c r="F20" s="440"/>
      <c r="G20" s="440">
        <v>15</v>
      </c>
      <c r="H20" s="440">
        <v>13</v>
      </c>
      <c r="I20" s="204">
        <v>0</v>
      </c>
      <c r="J20" s="440">
        <v>15</v>
      </c>
      <c r="K20" s="443"/>
      <c r="L20" s="443"/>
      <c r="M20" s="443"/>
      <c r="N20" s="443"/>
      <c r="O20" s="443"/>
      <c r="P20" s="443"/>
      <c r="Q20" s="443"/>
      <c r="R20" s="443"/>
    </row>
    <row r="21" spans="1:18" ht="12.75">
      <c r="A21" s="441" t="s">
        <v>715</v>
      </c>
      <c r="B21" s="436">
        <v>822</v>
      </c>
      <c r="C21" s="436">
        <v>553</v>
      </c>
      <c r="D21" s="436">
        <v>182</v>
      </c>
      <c r="E21" s="436">
        <v>1004</v>
      </c>
      <c r="F21" s="436"/>
      <c r="G21" s="436">
        <v>29</v>
      </c>
      <c r="H21" s="436">
        <v>19</v>
      </c>
      <c r="I21" s="204">
        <v>3</v>
      </c>
      <c r="J21" s="436">
        <v>32</v>
      </c>
      <c r="K21" s="443"/>
      <c r="L21" s="443"/>
      <c r="M21" s="443"/>
      <c r="N21" s="443"/>
      <c r="O21" s="443"/>
      <c r="P21" s="443"/>
      <c r="Q21" s="443"/>
      <c r="R21" s="443"/>
    </row>
    <row r="22" spans="1:18" ht="12.75">
      <c r="A22" s="441" t="s">
        <v>716</v>
      </c>
      <c r="B22" s="436">
        <v>808</v>
      </c>
      <c r="C22" s="436">
        <v>476</v>
      </c>
      <c r="D22" s="436">
        <v>152</v>
      </c>
      <c r="E22" s="436">
        <v>960</v>
      </c>
      <c r="F22" s="436"/>
      <c r="G22" s="436">
        <v>8</v>
      </c>
      <c r="H22" s="436">
        <v>7</v>
      </c>
      <c r="I22" s="204">
        <v>5</v>
      </c>
      <c r="J22" s="436">
        <v>13</v>
      </c>
      <c r="K22" s="443"/>
      <c r="L22" s="443"/>
      <c r="M22" s="443"/>
      <c r="N22" s="443"/>
      <c r="O22" s="443"/>
      <c r="P22" s="443"/>
      <c r="Q22" s="443"/>
      <c r="R22" s="443"/>
    </row>
    <row r="23" spans="1:18" ht="12.75">
      <c r="A23" s="441" t="s">
        <v>717</v>
      </c>
      <c r="B23" s="436">
        <v>760</v>
      </c>
      <c r="C23" s="436">
        <v>470</v>
      </c>
      <c r="D23" s="436">
        <v>182</v>
      </c>
      <c r="E23" s="436">
        <v>942</v>
      </c>
      <c r="F23" s="436"/>
      <c r="G23" s="436">
        <v>24</v>
      </c>
      <c r="H23" s="436">
        <v>21</v>
      </c>
      <c r="I23" s="204">
        <v>5</v>
      </c>
      <c r="J23" s="436">
        <v>29</v>
      </c>
      <c r="K23" s="443"/>
      <c r="L23" s="443"/>
      <c r="M23" s="443"/>
      <c r="N23" s="443"/>
      <c r="O23" s="443"/>
      <c r="P23" s="443"/>
      <c r="Q23" s="443"/>
      <c r="R23" s="443"/>
    </row>
    <row r="24" spans="1:18" ht="12.75">
      <c r="A24" s="441" t="s">
        <v>718</v>
      </c>
      <c r="B24" s="436">
        <v>698</v>
      </c>
      <c r="C24" s="436">
        <v>355</v>
      </c>
      <c r="D24" s="436">
        <v>196</v>
      </c>
      <c r="E24" s="436">
        <v>894</v>
      </c>
      <c r="F24" s="436"/>
      <c r="G24" s="436">
        <v>5</v>
      </c>
      <c r="H24" s="436">
        <v>5</v>
      </c>
      <c r="I24" s="204">
        <v>4</v>
      </c>
      <c r="J24" s="436">
        <v>9</v>
      </c>
      <c r="K24" s="443"/>
      <c r="L24" s="443"/>
      <c r="M24" s="443"/>
      <c r="N24" s="443"/>
      <c r="O24" s="443"/>
      <c r="P24" s="443"/>
      <c r="Q24" s="443"/>
      <c r="R24" s="443"/>
    </row>
    <row r="25" spans="1:18" ht="15.75" customHeight="1">
      <c r="A25" s="441" t="s">
        <v>719</v>
      </c>
      <c r="B25" s="436">
        <v>492</v>
      </c>
      <c r="C25" s="436">
        <v>240</v>
      </c>
      <c r="D25" s="436">
        <v>106</v>
      </c>
      <c r="E25" s="436">
        <v>598</v>
      </c>
      <c r="F25" s="436"/>
      <c r="G25" s="436">
        <v>28</v>
      </c>
      <c r="H25" s="436">
        <v>23</v>
      </c>
      <c r="I25" s="204">
        <v>9</v>
      </c>
      <c r="J25" s="436">
        <v>37</v>
      </c>
      <c r="K25" s="443"/>
      <c r="L25" s="443"/>
      <c r="M25" s="443"/>
      <c r="N25" s="443"/>
      <c r="O25" s="443"/>
      <c r="P25" s="443"/>
      <c r="Q25" s="443"/>
      <c r="R25" s="443"/>
    </row>
    <row r="26" spans="1:18" ht="15.75" customHeight="1">
      <c r="A26" s="73" t="s">
        <v>720</v>
      </c>
      <c r="B26" s="444">
        <v>3580</v>
      </c>
      <c r="C26" s="444">
        <v>2094</v>
      </c>
      <c r="D26" s="444">
        <v>818</v>
      </c>
      <c r="E26" s="444">
        <v>4398</v>
      </c>
      <c r="F26" s="444"/>
      <c r="G26" s="444">
        <v>94</v>
      </c>
      <c r="H26" s="444">
        <v>75</v>
      </c>
      <c r="I26" s="407">
        <v>26</v>
      </c>
      <c r="J26" s="444">
        <v>120</v>
      </c>
      <c r="K26" s="443"/>
      <c r="L26" s="443"/>
      <c r="M26" s="443"/>
      <c r="N26" s="443"/>
      <c r="O26" s="443"/>
      <c r="P26" s="443"/>
      <c r="Q26" s="443"/>
      <c r="R26" s="443"/>
    </row>
    <row r="27" spans="1:10" ht="12.75">
      <c r="A27" s="142" t="s">
        <v>593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6.5" customHeight="1">
      <c r="A28" s="26" t="s">
        <v>594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6.5" customHeight="1">
      <c r="A29" s="26" t="s">
        <v>595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8" customHeight="1">
      <c r="A30" s="26" t="s">
        <v>596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2.75">
      <c r="A31" s="298" t="s">
        <v>597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2.75">
      <c r="A32" s="298" t="s">
        <v>598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2.75">
      <c r="A33" s="298" t="s">
        <v>599</v>
      </c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 selectLockedCells="1" selectUnlockedCells="1"/>
  <mergeCells count="25">
    <mergeCell ref="B5:J5"/>
    <mergeCell ref="B11:J11"/>
    <mergeCell ref="B19:J19"/>
    <mergeCell ref="O3:O4"/>
    <mergeCell ref="P3:P4"/>
    <mergeCell ref="Q3:Q4"/>
    <mergeCell ref="R3:R4"/>
    <mergeCell ref="K3:K4"/>
    <mergeCell ref="L3:L4"/>
    <mergeCell ref="M3:M4"/>
    <mergeCell ref="N3:N4"/>
    <mergeCell ref="K2:N2"/>
    <mergeCell ref="O2:R2"/>
    <mergeCell ref="B3:B4"/>
    <mergeCell ref="C3:C4"/>
    <mergeCell ref="D3:D4"/>
    <mergeCell ref="E3:E4"/>
    <mergeCell ref="G3:G4"/>
    <mergeCell ref="H3:H4"/>
    <mergeCell ref="I3:I4"/>
    <mergeCell ref="J3:J4"/>
    <mergeCell ref="A1:J1"/>
    <mergeCell ref="A2:A4"/>
    <mergeCell ref="B2:E2"/>
    <mergeCell ref="G2:J2"/>
  </mergeCells>
  <hyperlinks>
    <hyperlink ref="L1" location="indice!A4" display="Ritorna all'Indice"/>
  </hyperlinks>
  <printOptions/>
  <pageMargins left="0.6701388888888888" right="0.4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X72"/>
  <sheetViews>
    <sheetView workbookViewId="0" topLeftCell="A1">
      <selection activeCell="Y10" sqref="Y10"/>
    </sheetView>
  </sheetViews>
  <sheetFormatPr defaultColWidth="9.140625" defaultRowHeight="12.75"/>
  <cols>
    <col min="1" max="1" width="16.57421875" style="3" customWidth="1"/>
    <col min="2" max="2" width="6.00390625" style="3" customWidth="1"/>
    <col min="3" max="3" width="5.00390625" style="3" customWidth="1"/>
    <col min="4" max="4" width="1.1484375" style="3" customWidth="1"/>
    <col min="5" max="5" width="7.57421875" style="3" customWidth="1"/>
    <col min="6" max="6" width="5.00390625" style="3" customWidth="1"/>
    <col min="7" max="7" width="0.9921875" style="3" customWidth="1"/>
    <col min="8" max="8" width="6.28125" style="3" customWidth="1"/>
    <col min="9" max="9" width="5.00390625" style="3" customWidth="1"/>
    <col min="10" max="10" width="0.71875" style="3" customWidth="1"/>
    <col min="11" max="11" width="7.8515625" style="3" customWidth="1"/>
    <col min="12" max="12" width="5.00390625" style="3" customWidth="1"/>
    <col min="13" max="13" width="0.85546875" style="3" customWidth="1"/>
    <col min="14" max="14" width="6.140625" style="3" customWidth="1"/>
    <col min="15" max="15" width="5.00390625" style="3" customWidth="1"/>
    <col min="16" max="16" width="0.5625" style="3" customWidth="1"/>
    <col min="17" max="17" width="8.7109375" style="3" customWidth="1"/>
    <col min="18" max="18" width="5.00390625" style="3" customWidth="1"/>
    <col min="19" max="19" width="0.71875" style="3" customWidth="1"/>
    <col min="20" max="20" width="6.421875" style="3" customWidth="1"/>
    <col min="21" max="21" width="9.140625" style="3" customWidth="1"/>
    <col min="22" max="22" width="7.7109375" style="3" customWidth="1"/>
    <col min="23" max="23" width="3.8515625" style="3" customWidth="1"/>
    <col min="24" max="24" width="17.00390625" style="3" customWidth="1"/>
    <col min="25" max="16384" width="9.140625" style="3" customWidth="1"/>
  </cols>
  <sheetData>
    <row r="1" spans="1:24" ht="33.75" customHeight="1">
      <c r="A1" s="517" t="s">
        <v>600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90"/>
      <c r="X1" s="16" t="s">
        <v>708</v>
      </c>
    </row>
    <row r="2" spans="1:23" ht="21" customHeight="1">
      <c r="A2" s="598" t="s">
        <v>414</v>
      </c>
      <c r="B2" s="599" t="s">
        <v>601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445"/>
      <c r="V2" s="446"/>
      <c r="W2" s="447"/>
    </row>
    <row r="3" spans="1:23" s="449" customFormat="1" ht="49.5" customHeight="1">
      <c r="A3" s="598"/>
      <c r="B3" s="600" t="s">
        <v>602</v>
      </c>
      <c r="C3" s="600"/>
      <c r="D3" s="448"/>
      <c r="E3" s="595" t="s">
        <v>603</v>
      </c>
      <c r="F3" s="595"/>
      <c r="G3" s="448"/>
      <c r="H3" s="595" t="s">
        <v>604</v>
      </c>
      <c r="I3" s="595"/>
      <c r="J3" s="448"/>
      <c r="K3" s="595" t="s">
        <v>605</v>
      </c>
      <c r="L3" s="595"/>
      <c r="M3" s="448"/>
      <c r="N3" s="595" t="s">
        <v>606</v>
      </c>
      <c r="O3" s="595"/>
      <c r="P3" s="448"/>
      <c r="Q3" s="595" t="s">
        <v>607</v>
      </c>
      <c r="R3" s="595"/>
      <c r="S3" s="448"/>
      <c r="T3" s="595" t="s">
        <v>608</v>
      </c>
      <c r="U3" s="595"/>
      <c r="V3" s="595"/>
      <c r="W3" s="448"/>
    </row>
    <row r="4" spans="1:23" s="449" customFormat="1" ht="33.75">
      <c r="A4" s="598"/>
      <c r="B4" s="448" t="s">
        <v>609</v>
      </c>
      <c r="C4" s="448" t="s">
        <v>610</v>
      </c>
      <c r="D4" s="448"/>
      <c r="E4" s="448" t="s">
        <v>609</v>
      </c>
      <c r="F4" s="448" t="s">
        <v>610</v>
      </c>
      <c r="H4" s="448" t="s">
        <v>609</v>
      </c>
      <c r="I4" s="448" t="s">
        <v>610</v>
      </c>
      <c r="J4" s="448"/>
      <c r="K4" s="448" t="s">
        <v>609</v>
      </c>
      <c r="L4" s="448" t="s">
        <v>610</v>
      </c>
      <c r="M4" s="448"/>
      <c r="N4" s="448" t="s">
        <v>609</v>
      </c>
      <c r="O4" s="448" t="s">
        <v>610</v>
      </c>
      <c r="P4" s="448"/>
      <c r="Q4" s="448" t="s">
        <v>609</v>
      </c>
      <c r="R4" s="448" t="s">
        <v>610</v>
      </c>
      <c r="S4" s="448"/>
      <c r="T4" s="448" t="s">
        <v>609</v>
      </c>
      <c r="U4" s="450" t="s">
        <v>611</v>
      </c>
      <c r="V4" s="450" t="s">
        <v>612</v>
      </c>
      <c r="W4" s="448"/>
    </row>
    <row r="5" spans="1:24" ht="20.25" customHeight="1">
      <c r="A5" s="451"/>
      <c r="B5" s="514" t="s">
        <v>613</v>
      </c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451"/>
      <c r="X5" s="449"/>
    </row>
    <row r="6" spans="1:24" ht="12.75">
      <c r="A6" s="451" t="s">
        <v>614</v>
      </c>
      <c r="B6" s="451">
        <v>319</v>
      </c>
      <c r="C6" s="452">
        <v>3.916513198281154</v>
      </c>
      <c r="D6" s="451"/>
      <c r="E6" s="451">
        <v>1422</v>
      </c>
      <c r="F6" s="452">
        <v>17.458563535911605</v>
      </c>
      <c r="G6" s="451"/>
      <c r="H6" s="451">
        <v>5947</v>
      </c>
      <c r="I6" s="452">
        <v>73.01411909146715</v>
      </c>
      <c r="J6" s="451"/>
      <c r="K6" s="451">
        <v>430</v>
      </c>
      <c r="L6" s="452">
        <v>5.2793124616329035</v>
      </c>
      <c r="M6" s="451"/>
      <c r="N6" s="451">
        <v>21</v>
      </c>
      <c r="O6" s="452">
        <v>0.2578268876611418</v>
      </c>
      <c r="P6" s="451"/>
      <c r="Q6" s="451">
        <v>7</v>
      </c>
      <c r="R6" s="452">
        <v>0.08594229588704727</v>
      </c>
      <c r="S6" s="451"/>
      <c r="T6" s="451">
        <v>8145</v>
      </c>
      <c r="U6" s="453">
        <v>100.012277470841</v>
      </c>
      <c r="V6" s="452">
        <v>11.214991876187591</v>
      </c>
      <c r="W6" s="454"/>
      <c r="X6" s="449"/>
    </row>
    <row r="7" spans="1:24" ht="12.75">
      <c r="A7" s="451" t="s">
        <v>615</v>
      </c>
      <c r="B7" s="148">
        <v>0</v>
      </c>
      <c r="C7" s="148">
        <v>0</v>
      </c>
      <c r="D7" s="451"/>
      <c r="E7" s="148">
        <v>0</v>
      </c>
      <c r="F7" s="148">
        <v>0</v>
      </c>
      <c r="G7" s="451"/>
      <c r="H7" s="451">
        <v>82</v>
      </c>
      <c r="I7" s="452">
        <v>85.41666666666666</v>
      </c>
      <c r="J7" s="451"/>
      <c r="K7" s="451">
        <v>4</v>
      </c>
      <c r="L7" s="452">
        <v>4.166666666666666</v>
      </c>
      <c r="M7" s="451"/>
      <c r="N7" s="451">
        <v>10</v>
      </c>
      <c r="O7" s="452">
        <v>10.416666666666668</v>
      </c>
      <c r="P7" s="451"/>
      <c r="Q7" s="148">
        <v>0</v>
      </c>
      <c r="R7" s="148">
        <v>0</v>
      </c>
      <c r="S7" s="451"/>
      <c r="T7" s="451">
        <v>96</v>
      </c>
      <c r="U7" s="453">
        <v>100</v>
      </c>
      <c r="V7" s="452">
        <v>0.13218406631233995</v>
      </c>
      <c r="W7" s="454"/>
      <c r="X7" s="449"/>
    </row>
    <row r="8" spans="1:23" ht="12.75">
      <c r="A8" s="451" t="s">
        <v>616</v>
      </c>
      <c r="B8" s="148">
        <v>0</v>
      </c>
      <c r="C8" s="148">
        <v>0</v>
      </c>
      <c r="D8" s="451"/>
      <c r="E8" s="451">
        <v>802</v>
      </c>
      <c r="F8" s="452">
        <v>77.93974732750243</v>
      </c>
      <c r="G8" s="451"/>
      <c r="H8" s="148">
        <v>0</v>
      </c>
      <c r="I8" s="148">
        <v>0</v>
      </c>
      <c r="J8" s="451"/>
      <c r="K8" s="451">
        <v>220</v>
      </c>
      <c r="L8" s="452">
        <v>21.379980563654033</v>
      </c>
      <c r="M8" s="451"/>
      <c r="N8" s="451">
        <v>7</v>
      </c>
      <c r="O8" s="452">
        <v>0.6802721088435374</v>
      </c>
      <c r="P8" s="451"/>
      <c r="Q8" s="148">
        <v>0</v>
      </c>
      <c r="R8" s="148">
        <v>0</v>
      </c>
      <c r="S8" s="451"/>
      <c r="T8" s="451">
        <v>1029</v>
      </c>
      <c r="U8" s="453">
        <v>100</v>
      </c>
      <c r="V8" s="452">
        <v>1.4168479607853937</v>
      </c>
      <c r="W8" s="454"/>
    </row>
    <row r="9" spans="1:23" ht="12.75">
      <c r="A9" s="451" t="s">
        <v>617</v>
      </c>
      <c r="B9" s="451">
        <v>123</v>
      </c>
      <c r="C9" s="452">
        <v>1.1219556690686856</v>
      </c>
      <c r="D9" s="451"/>
      <c r="E9" s="451">
        <v>2673</v>
      </c>
      <c r="F9" s="452">
        <v>24.382012222931678</v>
      </c>
      <c r="G9" s="451"/>
      <c r="H9" s="451">
        <v>7767</v>
      </c>
      <c r="I9" s="452">
        <v>70.84739578582506</v>
      </c>
      <c r="J9" s="451"/>
      <c r="K9" s="451">
        <v>63</v>
      </c>
      <c r="L9" s="452">
        <v>0.5746602207424975</v>
      </c>
      <c r="M9" s="451"/>
      <c r="N9" s="451">
        <v>336</v>
      </c>
      <c r="O9" s="452">
        <v>3.0648545106266534</v>
      </c>
      <c r="P9" s="451"/>
      <c r="Q9" s="451">
        <v>1</v>
      </c>
      <c r="R9" s="148">
        <v>0</v>
      </c>
      <c r="S9" s="451"/>
      <c r="T9" s="451">
        <v>10963</v>
      </c>
      <c r="U9" s="453">
        <v>99.99087840919458</v>
      </c>
      <c r="V9" s="452">
        <v>15.095144989397735</v>
      </c>
      <c r="W9" s="454"/>
    </row>
    <row r="10" spans="1:23" ht="12.75">
      <c r="A10" s="451" t="s">
        <v>618</v>
      </c>
      <c r="B10" s="451">
        <v>63</v>
      </c>
      <c r="C10" s="452">
        <v>3.7102473498233217</v>
      </c>
      <c r="D10" s="451"/>
      <c r="E10" s="451">
        <v>31</v>
      </c>
      <c r="F10" s="452">
        <v>1.8256772673733805</v>
      </c>
      <c r="G10" s="451"/>
      <c r="H10" s="451">
        <v>1052</v>
      </c>
      <c r="I10" s="452">
        <v>61.955241460541814</v>
      </c>
      <c r="J10" s="451"/>
      <c r="K10" s="451">
        <v>26</v>
      </c>
      <c r="L10" s="452">
        <v>1.5312131919905771</v>
      </c>
      <c r="M10" s="451"/>
      <c r="N10" s="451">
        <v>153</v>
      </c>
      <c r="O10" s="452">
        <v>9.010600706713781</v>
      </c>
      <c r="P10" s="451"/>
      <c r="Q10" s="451">
        <v>373</v>
      </c>
      <c r="R10" s="452">
        <v>21.967020023557126</v>
      </c>
      <c r="S10" s="451"/>
      <c r="T10" s="451">
        <v>1698</v>
      </c>
      <c r="U10" s="453">
        <v>100</v>
      </c>
      <c r="V10" s="452">
        <v>2.3380056728995124</v>
      </c>
      <c r="W10" s="454"/>
    </row>
    <row r="11" spans="1:23" ht="12.75" hidden="1">
      <c r="A11" s="451" t="s">
        <v>619</v>
      </c>
      <c r="B11" s="451">
        <v>63</v>
      </c>
      <c r="C11" s="452">
        <v>5.8768656716417915</v>
      </c>
      <c r="D11" s="451"/>
      <c r="E11" s="451">
        <v>0</v>
      </c>
      <c r="F11" s="452">
        <v>0</v>
      </c>
      <c r="G11" s="451"/>
      <c r="H11" s="451">
        <v>775</v>
      </c>
      <c r="I11" s="452">
        <v>72.29477611940298</v>
      </c>
      <c r="J11" s="451"/>
      <c r="K11" s="451">
        <v>25</v>
      </c>
      <c r="L11" s="452">
        <v>2.332089552238806</v>
      </c>
      <c r="M11" s="451"/>
      <c r="N11" s="451">
        <v>145</v>
      </c>
      <c r="O11" s="452">
        <v>13.526119402985074</v>
      </c>
      <c r="P11" s="451"/>
      <c r="Q11" s="451">
        <v>64</v>
      </c>
      <c r="R11" s="452">
        <v>5.970149253731343</v>
      </c>
      <c r="S11" s="451"/>
      <c r="T11" s="451">
        <v>1072</v>
      </c>
      <c r="U11" s="453">
        <v>100</v>
      </c>
      <c r="V11" s="452">
        <v>1.4760554071544627</v>
      </c>
      <c r="W11" s="454"/>
    </row>
    <row r="12" spans="1:23" ht="12.75" hidden="1">
      <c r="A12" s="451" t="s">
        <v>620</v>
      </c>
      <c r="B12" s="451">
        <v>0</v>
      </c>
      <c r="C12" s="452">
        <v>0</v>
      </c>
      <c r="D12" s="451"/>
      <c r="E12" s="451">
        <v>31</v>
      </c>
      <c r="F12" s="452">
        <v>4.952076677316294</v>
      </c>
      <c r="G12" s="451"/>
      <c r="H12" s="451">
        <v>277</v>
      </c>
      <c r="I12" s="452">
        <v>44.24920127795527</v>
      </c>
      <c r="J12" s="451"/>
      <c r="K12" s="451">
        <v>1</v>
      </c>
      <c r="L12" s="452">
        <v>0.1597444089456869</v>
      </c>
      <c r="M12" s="451"/>
      <c r="N12" s="451">
        <v>9</v>
      </c>
      <c r="O12" s="452">
        <v>1.4376996805111821</v>
      </c>
      <c r="P12" s="451"/>
      <c r="Q12" s="451">
        <v>309</v>
      </c>
      <c r="R12" s="452">
        <v>49.36102236421725</v>
      </c>
      <c r="S12" s="451"/>
      <c r="T12" s="451">
        <v>626</v>
      </c>
      <c r="U12" s="453">
        <v>100.15974440894567</v>
      </c>
      <c r="V12" s="452">
        <v>0.86195026574505</v>
      </c>
      <c r="W12" s="454"/>
    </row>
    <row r="13" spans="1:23" ht="12.75">
      <c r="A13" s="451" t="s">
        <v>621</v>
      </c>
      <c r="B13" s="451">
        <v>105</v>
      </c>
      <c r="C13" s="452">
        <v>2.1716649431230612</v>
      </c>
      <c r="D13" s="451"/>
      <c r="E13" s="451">
        <v>992</v>
      </c>
      <c r="F13" s="452">
        <v>20.517063081695966</v>
      </c>
      <c r="G13" s="451"/>
      <c r="H13" s="451">
        <v>3532</v>
      </c>
      <c r="I13" s="452">
        <v>73.05067218200621</v>
      </c>
      <c r="J13" s="451"/>
      <c r="K13" s="451">
        <v>2</v>
      </c>
      <c r="L13" s="148">
        <v>0</v>
      </c>
      <c r="M13" s="451"/>
      <c r="N13" s="451">
        <v>44</v>
      </c>
      <c r="O13" s="452">
        <v>0.9100310237849016</v>
      </c>
      <c r="P13" s="451"/>
      <c r="Q13" s="451">
        <v>161</v>
      </c>
      <c r="R13" s="452">
        <v>3.329886246122027</v>
      </c>
      <c r="S13" s="451"/>
      <c r="T13" s="451">
        <v>4835</v>
      </c>
      <c r="U13" s="453">
        <v>99.97931747673216</v>
      </c>
      <c r="V13" s="452">
        <v>6.657395423126704</v>
      </c>
      <c r="W13" s="454"/>
    </row>
    <row r="14" spans="1:23" ht="12.75">
      <c r="A14" s="451" t="s">
        <v>622</v>
      </c>
      <c r="B14" s="451">
        <v>41</v>
      </c>
      <c r="C14" s="452">
        <v>2.5657071339173965</v>
      </c>
      <c r="D14" s="451"/>
      <c r="E14" s="451">
        <v>1062</v>
      </c>
      <c r="F14" s="452">
        <v>66.45807259073842</v>
      </c>
      <c r="G14" s="451"/>
      <c r="H14" s="451">
        <v>482</v>
      </c>
      <c r="I14" s="452">
        <v>30.16270337922403</v>
      </c>
      <c r="J14" s="451"/>
      <c r="K14" s="451">
        <v>3</v>
      </c>
      <c r="L14" s="452">
        <v>0.18773466833541927</v>
      </c>
      <c r="M14" s="451"/>
      <c r="N14" s="451">
        <v>10</v>
      </c>
      <c r="O14" s="452">
        <v>0.6257822277847309</v>
      </c>
      <c r="P14" s="451"/>
      <c r="Q14" s="148">
        <v>0</v>
      </c>
      <c r="R14" s="148">
        <v>0</v>
      </c>
      <c r="S14" s="451"/>
      <c r="T14" s="451">
        <v>1598</v>
      </c>
      <c r="U14" s="453">
        <v>100</v>
      </c>
      <c r="V14" s="452">
        <v>2.200313937157492</v>
      </c>
      <c r="W14" s="454"/>
    </row>
    <row r="15" spans="1:23" ht="12.75">
      <c r="A15" s="451" t="s">
        <v>623</v>
      </c>
      <c r="B15" s="451">
        <v>780</v>
      </c>
      <c r="C15" s="452">
        <v>14.859973328253002</v>
      </c>
      <c r="D15" s="451"/>
      <c r="E15" s="451">
        <v>410</v>
      </c>
      <c r="F15" s="452">
        <v>7.811011621261192</v>
      </c>
      <c r="G15" s="451"/>
      <c r="H15" s="451">
        <v>4052</v>
      </c>
      <c r="I15" s="452">
        <v>77.19565631548868</v>
      </c>
      <c r="J15" s="451"/>
      <c r="K15" s="451">
        <v>7</v>
      </c>
      <c r="L15" s="452">
        <v>0.13335873499714232</v>
      </c>
      <c r="M15" s="451"/>
      <c r="N15" s="148">
        <v>0</v>
      </c>
      <c r="O15" s="148">
        <v>0</v>
      </c>
      <c r="P15" s="253">
        <v>0</v>
      </c>
      <c r="Q15" s="148">
        <v>0</v>
      </c>
      <c r="R15" s="148">
        <v>0</v>
      </c>
      <c r="S15" s="451"/>
      <c r="T15" s="451">
        <v>5249</v>
      </c>
      <c r="U15" s="453">
        <v>100</v>
      </c>
      <c r="V15" s="452">
        <v>7.227439209098669</v>
      </c>
      <c r="W15" s="454"/>
    </row>
    <row r="16" spans="1:23" ht="12.75">
      <c r="A16" s="455" t="s">
        <v>624</v>
      </c>
      <c r="B16" s="455">
        <v>211</v>
      </c>
      <c r="C16" s="55">
        <v>3.561181434599156</v>
      </c>
      <c r="D16" s="455"/>
      <c r="E16" s="455">
        <v>3097</v>
      </c>
      <c r="F16" s="55">
        <v>52.270042194092824</v>
      </c>
      <c r="G16" s="455"/>
      <c r="H16" s="455">
        <v>936</v>
      </c>
      <c r="I16" s="55">
        <v>15.79746835443038</v>
      </c>
      <c r="J16" s="455"/>
      <c r="K16" s="455">
        <v>69</v>
      </c>
      <c r="L16" s="55">
        <v>1.1645569620253164</v>
      </c>
      <c r="M16" s="455"/>
      <c r="N16" s="455">
        <v>1382</v>
      </c>
      <c r="O16" s="55">
        <v>23.324894514767934</v>
      </c>
      <c r="P16" s="455"/>
      <c r="Q16" s="455">
        <v>231</v>
      </c>
      <c r="R16" s="55">
        <v>3.8987341772151898</v>
      </c>
      <c r="S16" s="455"/>
      <c r="T16" s="455">
        <v>5925</v>
      </c>
      <c r="U16" s="456">
        <v>100.0168776371308</v>
      </c>
      <c r="V16" s="55">
        <v>8.15823534271473</v>
      </c>
      <c r="W16" s="454"/>
    </row>
    <row r="17" spans="1:23" ht="12.75">
      <c r="A17" s="451" t="s">
        <v>625</v>
      </c>
      <c r="B17" s="451">
        <v>586</v>
      </c>
      <c r="C17" s="452">
        <v>18.416090509113765</v>
      </c>
      <c r="D17" s="451"/>
      <c r="E17" s="451">
        <v>1635</v>
      </c>
      <c r="F17" s="452">
        <v>51.38277812696417</v>
      </c>
      <c r="G17" s="451"/>
      <c r="H17" s="451">
        <v>575</v>
      </c>
      <c r="I17" s="452">
        <v>18.070395977372723</v>
      </c>
      <c r="J17" s="451"/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451"/>
      <c r="Q17" s="451">
        <v>386</v>
      </c>
      <c r="R17" s="452">
        <v>12.13073538654934</v>
      </c>
      <c r="S17" s="451"/>
      <c r="T17" s="451">
        <v>3182</v>
      </c>
      <c r="U17" s="453">
        <v>100</v>
      </c>
      <c r="V17" s="452">
        <v>4.381351031311101</v>
      </c>
      <c r="W17" s="454"/>
    </row>
    <row r="18" spans="1:23" ht="12.75">
      <c r="A18" s="451" t="s">
        <v>626</v>
      </c>
      <c r="B18" s="451">
        <v>30</v>
      </c>
      <c r="C18" s="452">
        <v>1.989389920424403</v>
      </c>
      <c r="D18" s="451"/>
      <c r="E18" s="451">
        <v>896</v>
      </c>
      <c r="F18" s="452">
        <v>59.41644562334217</v>
      </c>
      <c r="G18" s="451"/>
      <c r="H18" s="451">
        <v>583</v>
      </c>
      <c r="I18" s="452">
        <v>38.660477453580896</v>
      </c>
      <c r="J18" s="451"/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451"/>
      <c r="Q18" s="148">
        <v>0</v>
      </c>
      <c r="R18" s="148">
        <v>0</v>
      </c>
      <c r="S18" s="253">
        <v>0</v>
      </c>
      <c r="T18" s="451">
        <v>1508</v>
      </c>
      <c r="U18" s="453">
        <v>100</v>
      </c>
      <c r="V18" s="452">
        <v>2.076391374989673</v>
      </c>
      <c r="W18" s="454"/>
    </row>
    <row r="19" spans="1:23" ht="12.75">
      <c r="A19" s="451" t="s">
        <v>627</v>
      </c>
      <c r="B19" s="451">
        <v>315</v>
      </c>
      <c r="C19" s="452">
        <v>5.324543610547668</v>
      </c>
      <c r="D19" s="451"/>
      <c r="E19" s="451">
        <v>3581</v>
      </c>
      <c r="F19" s="452">
        <v>60.530764029749825</v>
      </c>
      <c r="G19" s="451"/>
      <c r="H19" s="451">
        <v>938</v>
      </c>
      <c r="I19" s="452">
        <v>15.855307640297497</v>
      </c>
      <c r="J19" s="451"/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451"/>
      <c r="Q19" s="451">
        <v>1082</v>
      </c>
      <c r="R19" s="452">
        <v>18.289384719405003</v>
      </c>
      <c r="S19" s="451"/>
      <c r="T19" s="451">
        <v>5916</v>
      </c>
      <c r="U19" s="453">
        <v>100</v>
      </c>
      <c r="V19" s="452">
        <v>8.14584308649795</v>
      </c>
      <c r="W19" s="454"/>
    </row>
    <row r="20" spans="1:23" ht="12.75">
      <c r="A20" s="451" t="s">
        <v>628</v>
      </c>
      <c r="B20" s="451">
        <v>182</v>
      </c>
      <c r="C20" s="452">
        <v>12.586445366528354</v>
      </c>
      <c r="D20" s="451"/>
      <c r="E20" s="451">
        <v>489</v>
      </c>
      <c r="F20" s="452">
        <v>33.81742738589212</v>
      </c>
      <c r="G20" s="451"/>
      <c r="H20" s="451">
        <v>774</v>
      </c>
      <c r="I20" s="452">
        <v>53.52697095435685</v>
      </c>
      <c r="J20" s="451"/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451"/>
      <c r="Q20" s="148">
        <v>0</v>
      </c>
      <c r="R20" s="148">
        <v>0</v>
      </c>
      <c r="S20" s="451"/>
      <c r="T20" s="451">
        <v>1446</v>
      </c>
      <c r="U20" s="453">
        <v>100</v>
      </c>
      <c r="V20" s="452">
        <v>1.9910224988296203</v>
      </c>
      <c r="W20" s="454"/>
    </row>
    <row r="21" spans="1:23" ht="12.75">
      <c r="A21" s="451" t="s">
        <v>629</v>
      </c>
      <c r="B21" s="451">
        <v>113</v>
      </c>
      <c r="C21" s="452">
        <v>8.573596358118362</v>
      </c>
      <c r="D21" s="451"/>
      <c r="E21" s="451">
        <v>1173</v>
      </c>
      <c r="F21" s="452">
        <v>88.99848254931715</v>
      </c>
      <c r="G21" s="451"/>
      <c r="H21" s="451">
        <v>32</v>
      </c>
      <c r="I21" s="452">
        <v>2.4279210925644916</v>
      </c>
      <c r="J21" s="451"/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451"/>
      <c r="Q21" s="148">
        <v>0</v>
      </c>
      <c r="R21" s="148">
        <v>0</v>
      </c>
      <c r="S21" s="451"/>
      <c r="T21" s="451">
        <v>1318</v>
      </c>
      <c r="U21" s="453">
        <v>100</v>
      </c>
      <c r="V21" s="452">
        <v>1.8147770770798335</v>
      </c>
      <c r="W21" s="454"/>
    </row>
    <row r="22" spans="1:23" ht="12.75">
      <c r="A22" s="451" t="s">
        <v>630</v>
      </c>
      <c r="B22" s="451">
        <v>163</v>
      </c>
      <c r="C22" s="452">
        <v>6.596519627681101</v>
      </c>
      <c r="D22" s="451"/>
      <c r="E22" s="451">
        <v>2162</v>
      </c>
      <c r="F22" s="452">
        <v>87.49494131930392</v>
      </c>
      <c r="G22" s="451"/>
      <c r="H22" s="451">
        <v>3</v>
      </c>
      <c r="I22" s="452">
        <v>0.12140833670578711</v>
      </c>
      <c r="J22" s="451"/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451"/>
      <c r="Q22" s="451">
        <v>143</v>
      </c>
      <c r="R22" s="452">
        <v>5.7871307163091865</v>
      </c>
      <c r="S22" s="451"/>
      <c r="T22" s="451">
        <v>2471</v>
      </c>
      <c r="U22" s="453">
        <v>100</v>
      </c>
      <c r="V22" s="452">
        <v>3.402362790185333</v>
      </c>
      <c r="W22" s="454"/>
    </row>
    <row r="23" spans="1:23" ht="12.75">
      <c r="A23" s="451" t="s">
        <v>631</v>
      </c>
      <c r="B23" s="451">
        <v>261</v>
      </c>
      <c r="C23" s="452">
        <v>3.7880986937590713</v>
      </c>
      <c r="D23" s="451"/>
      <c r="E23" s="451">
        <v>6493</v>
      </c>
      <c r="F23" s="452">
        <v>94.23802612481857</v>
      </c>
      <c r="G23" s="451"/>
      <c r="H23" s="451">
        <v>137</v>
      </c>
      <c r="I23" s="452">
        <v>1.988388969521045</v>
      </c>
      <c r="J23" s="451"/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451"/>
      <c r="Q23" s="148">
        <v>0</v>
      </c>
      <c r="R23" s="148">
        <v>0</v>
      </c>
      <c r="S23" s="451"/>
      <c r="T23" s="451">
        <v>6890</v>
      </c>
      <c r="U23" s="453">
        <v>100.01451378809868</v>
      </c>
      <c r="V23" s="452">
        <v>9.48696059262523</v>
      </c>
      <c r="W23" s="454"/>
    </row>
    <row r="24" spans="1:23" ht="12.75">
      <c r="A24" s="451" t="s">
        <v>632</v>
      </c>
      <c r="B24" s="451">
        <v>176</v>
      </c>
      <c r="C24" s="452">
        <v>8.734491315136477</v>
      </c>
      <c r="D24" s="451"/>
      <c r="E24" s="451">
        <v>1499</v>
      </c>
      <c r="F24" s="452">
        <v>74.39205955334988</v>
      </c>
      <c r="G24" s="451"/>
      <c r="H24" s="451">
        <v>290</v>
      </c>
      <c r="I24" s="452">
        <v>14.392059553349876</v>
      </c>
      <c r="J24" s="451"/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51"/>
      <c r="Q24" s="451">
        <v>51</v>
      </c>
      <c r="R24" s="452">
        <v>2.531017369727047</v>
      </c>
      <c r="S24" s="451"/>
      <c r="T24" s="451">
        <v>2015</v>
      </c>
      <c r="U24" s="453">
        <v>100.0496277915633</v>
      </c>
      <c r="V24" s="452">
        <v>2.7744884752017187</v>
      </c>
      <c r="W24" s="454"/>
    </row>
    <row r="25" spans="1:23" ht="12.75">
      <c r="A25" s="451" t="s">
        <v>633</v>
      </c>
      <c r="B25" s="451">
        <v>33</v>
      </c>
      <c r="C25" s="452">
        <v>3</v>
      </c>
      <c r="D25" s="451"/>
      <c r="E25" s="451">
        <v>342</v>
      </c>
      <c r="F25" s="452">
        <v>31.09090909090909</v>
      </c>
      <c r="G25" s="451"/>
      <c r="H25" s="451">
        <v>725</v>
      </c>
      <c r="I25" s="452">
        <v>65.9090909090909</v>
      </c>
      <c r="J25" s="451"/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51"/>
      <c r="Q25" s="148">
        <v>0</v>
      </c>
      <c r="R25" s="148">
        <v>0</v>
      </c>
      <c r="S25" s="451"/>
      <c r="T25" s="451">
        <v>1100</v>
      </c>
      <c r="U25" s="453">
        <v>100</v>
      </c>
      <c r="V25" s="452">
        <v>1.5146090931622285</v>
      </c>
      <c r="W25" s="454"/>
    </row>
    <row r="26" spans="1:23" ht="12.75">
      <c r="A26" s="451" t="s">
        <v>634</v>
      </c>
      <c r="B26" s="451">
        <v>435</v>
      </c>
      <c r="C26" s="452">
        <v>9.163682325679376</v>
      </c>
      <c r="D26" s="451"/>
      <c r="E26" s="451">
        <v>2998</v>
      </c>
      <c r="F26" s="452">
        <v>63.15567726985465</v>
      </c>
      <c r="G26" s="451"/>
      <c r="H26" s="451">
        <v>394</v>
      </c>
      <c r="I26" s="452">
        <v>8.299978934063619</v>
      </c>
      <c r="J26" s="451"/>
      <c r="K26" s="451">
        <v>16</v>
      </c>
      <c r="L26" s="452">
        <v>0.33705498209395407</v>
      </c>
      <c r="M26" s="451"/>
      <c r="N26" s="451">
        <v>254</v>
      </c>
      <c r="O26" s="452">
        <v>5.350747840741521</v>
      </c>
      <c r="P26" s="451"/>
      <c r="Q26" s="451">
        <v>649</v>
      </c>
      <c r="R26" s="452">
        <v>13.671792711186011</v>
      </c>
      <c r="S26" s="451"/>
      <c r="T26" s="451">
        <v>4747</v>
      </c>
      <c r="U26" s="453">
        <v>99.97893406361914</v>
      </c>
      <c r="V26" s="452">
        <v>6.536226695673726</v>
      </c>
      <c r="W26" s="454"/>
    </row>
    <row r="27" spans="1:23" ht="12.75">
      <c r="A27" s="446" t="s">
        <v>635</v>
      </c>
      <c r="B27" s="446">
        <v>48</v>
      </c>
      <c r="C27" s="457">
        <v>1.9246190858059342</v>
      </c>
      <c r="D27" s="446"/>
      <c r="E27" s="446">
        <v>880</v>
      </c>
      <c r="F27" s="457">
        <v>35.28468323977546</v>
      </c>
      <c r="G27" s="446"/>
      <c r="H27" s="446">
        <v>607</v>
      </c>
      <c r="I27" s="457">
        <v>24.33841218925421</v>
      </c>
      <c r="J27" s="446"/>
      <c r="K27" s="446">
        <v>450</v>
      </c>
      <c r="L27" s="457">
        <v>18.043303929430635</v>
      </c>
      <c r="M27" s="446"/>
      <c r="N27" s="458">
        <v>0</v>
      </c>
      <c r="O27" s="458">
        <v>0</v>
      </c>
      <c r="P27" s="446"/>
      <c r="Q27" s="446">
        <v>508</v>
      </c>
      <c r="R27" s="457">
        <v>20.36888532477947</v>
      </c>
      <c r="S27" s="446"/>
      <c r="T27" s="446">
        <v>2494</v>
      </c>
      <c r="U27" s="459">
        <v>99.95990376904571</v>
      </c>
      <c r="V27" s="457">
        <v>3.4340318894059982</v>
      </c>
      <c r="W27" s="454"/>
    </row>
    <row r="28" spans="1:23" ht="12.75">
      <c r="A28" s="451"/>
      <c r="B28" s="451"/>
      <c r="C28" s="452"/>
      <c r="D28" s="451"/>
      <c r="E28" s="451"/>
      <c r="F28" s="452"/>
      <c r="G28" s="451"/>
      <c r="H28" s="451"/>
      <c r="I28" s="452"/>
      <c r="J28" s="451"/>
      <c r="K28" s="451"/>
      <c r="L28" s="452"/>
      <c r="M28" s="451"/>
      <c r="N28" s="253"/>
      <c r="O28" s="253"/>
      <c r="P28" s="451"/>
      <c r="Q28" s="451"/>
      <c r="R28" s="452"/>
      <c r="S28" s="451"/>
      <c r="T28" s="451"/>
      <c r="U28" s="453"/>
      <c r="V28" s="452"/>
      <c r="W28" s="454"/>
    </row>
    <row r="29" spans="1:23" ht="12.75">
      <c r="A29" s="451" t="s">
        <v>636</v>
      </c>
      <c r="B29" s="451">
        <v>442</v>
      </c>
      <c r="C29" s="452">
        <v>2.1845499925863687</v>
      </c>
      <c r="D29" s="451"/>
      <c r="E29" s="451">
        <v>4896</v>
      </c>
      <c r="F29" s="452">
        <v>24.198092225572086</v>
      </c>
      <c r="G29" s="451"/>
      <c r="H29" s="451">
        <v>13796</v>
      </c>
      <c r="I29" s="452">
        <v>68.18563732516186</v>
      </c>
      <c r="J29" s="451"/>
      <c r="K29" s="451">
        <v>717</v>
      </c>
      <c r="L29" s="452">
        <v>3.543715711955716</v>
      </c>
      <c r="M29" s="451"/>
      <c r="N29" s="451">
        <v>374</v>
      </c>
      <c r="O29" s="452">
        <v>1.8484653783423122</v>
      </c>
      <c r="P29" s="451"/>
      <c r="Q29" s="451">
        <v>8</v>
      </c>
      <c r="R29" s="148">
        <v>0</v>
      </c>
      <c r="S29" s="451"/>
      <c r="T29" s="451">
        <v>20233</v>
      </c>
      <c r="U29" s="453">
        <v>99.96046063361834</v>
      </c>
      <c r="V29" s="452">
        <v>27.859168892683062</v>
      </c>
      <c r="W29" s="454"/>
    </row>
    <row r="30" spans="1:23" ht="12.75">
      <c r="A30" s="451" t="s">
        <v>637</v>
      </c>
      <c r="B30" s="451">
        <v>989</v>
      </c>
      <c r="C30" s="452">
        <v>7.391076900082207</v>
      </c>
      <c r="D30" s="451"/>
      <c r="E30" s="451">
        <v>2495</v>
      </c>
      <c r="F30" s="452">
        <v>18.64584111800314</v>
      </c>
      <c r="G30" s="451"/>
      <c r="H30" s="451">
        <v>9118</v>
      </c>
      <c r="I30" s="452">
        <v>68.14139451461027</v>
      </c>
      <c r="J30" s="451"/>
      <c r="K30" s="451">
        <v>38</v>
      </c>
      <c r="L30" s="452">
        <v>0.28398475450265304</v>
      </c>
      <c r="M30" s="451"/>
      <c r="N30" s="451">
        <v>208</v>
      </c>
      <c r="O30" s="452">
        <v>1.554442866751364</v>
      </c>
      <c r="P30" s="451"/>
      <c r="Q30" s="451">
        <v>533</v>
      </c>
      <c r="R30" s="452">
        <v>3.98325984605037</v>
      </c>
      <c r="S30" s="451"/>
      <c r="T30" s="451">
        <v>13381</v>
      </c>
      <c r="U30" s="453">
        <v>100</v>
      </c>
      <c r="V30" s="452">
        <v>18.4245311596398</v>
      </c>
      <c r="W30" s="454"/>
    </row>
    <row r="31" spans="1:23" ht="12.75">
      <c r="A31" s="451" t="s">
        <v>638</v>
      </c>
      <c r="B31" s="451">
        <v>1142</v>
      </c>
      <c r="C31" s="452">
        <v>6.907815146382773</v>
      </c>
      <c r="D31" s="451"/>
      <c r="E31" s="451">
        <v>9209</v>
      </c>
      <c r="F31" s="452">
        <v>55.704089039438664</v>
      </c>
      <c r="G31" s="451"/>
      <c r="H31" s="451">
        <v>3032</v>
      </c>
      <c r="I31" s="452">
        <v>18.340188724897168</v>
      </c>
      <c r="J31" s="451"/>
      <c r="K31" s="451">
        <v>69</v>
      </c>
      <c r="L31" s="452">
        <v>0.41737236873941447</v>
      </c>
      <c r="M31" s="451"/>
      <c r="N31" s="451">
        <v>1382</v>
      </c>
      <c r="O31" s="452">
        <v>8.359545124606823</v>
      </c>
      <c r="P31" s="451"/>
      <c r="Q31" s="451">
        <v>1698</v>
      </c>
      <c r="R31" s="452">
        <v>10.270989595935157</v>
      </c>
      <c r="S31" s="451"/>
      <c r="T31" s="451">
        <v>16532</v>
      </c>
      <c r="U31" s="453">
        <v>100</v>
      </c>
      <c r="V31" s="452">
        <v>22.763197752870873</v>
      </c>
      <c r="W31" s="454"/>
    </row>
    <row r="32" spans="1:23" ht="12.75">
      <c r="A32" s="451" t="s">
        <v>639</v>
      </c>
      <c r="B32" s="451">
        <v>928</v>
      </c>
      <c r="C32" s="452">
        <v>6.089238845144357</v>
      </c>
      <c r="D32" s="451"/>
      <c r="E32" s="451">
        <v>12158</v>
      </c>
      <c r="F32" s="452">
        <v>79.77690288713912</v>
      </c>
      <c r="G32" s="451"/>
      <c r="H32" s="451">
        <v>1960</v>
      </c>
      <c r="I32" s="452">
        <v>12.860892388451445</v>
      </c>
      <c r="J32" s="451"/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451"/>
      <c r="Q32" s="451">
        <v>194</v>
      </c>
      <c r="R32" s="452">
        <v>1.2729658792650917</v>
      </c>
      <c r="S32" s="451"/>
      <c r="T32" s="451">
        <v>15240</v>
      </c>
      <c r="U32" s="453">
        <v>100</v>
      </c>
      <c r="V32" s="452">
        <v>20.984220527083963</v>
      </c>
      <c r="W32" s="454"/>
    </row>
    <row r="33" spans="1:23" ht="12.75">
      <c r="A33" s="460" t="s">
        <v>640</v>
      </c>
      <c r="B33" s="460">
        <v>483</v>
      </c>
      <c r="C33" s="461">
        <v>6.670349399254246</v>
      </c>
      <c r="D33" s="460"/>
      <c r="E33" s="460">
        <v>3879</v>
      </c>
      <c r="F33" s="461">
        <v>53.56994890208535</v>
      </c>
      <c r="G33" s="460"/>
      <c r="H33" s="460">
        <v>1001</v>
      </c>
      <c r="I33" s="461">
        <v>13.824057450628366</v>
      </c>
      <c r="J33" s="460"/>
      <c r="K33" s="460">
        <v>466</v>
      </c>
      <c r="L33" s="461">
        <v>6.435575196796023</v>
      </c>
      <c r="M33" s="460"/>
      <c r="N33" s="460">
        <v>254</v>
      </c>
      <c r="O33" s="461">
        <v>3.507802789669935</v>
      </c>
      <c r="P33" s="460"/>
      <c r="Q33" s="460">
        <v>1157</v>
      </c>
      <c r="R33" s="461">
        <v>15.978456014362658</v>
      </c>
      <c r="S33" s="460"/>
      <c r="T33" s="460">
        <v>7241</v>
      </c>
      <c r="U33" s="462">
        <v>99.98618975279659</v>
      </c>
      <c r="V33" s="461">
        <v>9.970258585079723</v>
      </c>
      <c r="W33" s="454"/>
    </row>
    <row r="34" spans="1:23" ht="12.75">
      <c r="A34" s="455" t="s">
        <v>720</v>
      </c>
      <c r="B34" s="455">
        <v>3984</v>
      </c>
      <c r="C34" s="55">
        <v>5.4856387519621075</v>
      </c>
      <c r="D34" s="455"/>
      <c r="E34" s="455">
        <v>32637</v>
      </c>
      <c r="F34" s="55">
        <v>44.93845179412332</v>
      </c>
      <c r="G34" s="455"/>
      <c r="H34" s="455">
        <v>28907</v>
      </c>
      <c r="I34" s="55">
        <v>39.80255005094594</v>
      </c>
      <c r="J34" s="455"/>
      <c r="K34" s="455">
        <v>1290</v>
      </c>
      <c r="L34" s="55">
        <v>1.7762233910720677</v>
      </c>
      <c r="M34" s="455"/>
      <c r="N34" s="455">
        <v>2217</v>
      </c>
      <c r="O34" s="55">
        <v>3.0526257814006</v>
      </c>
      <c r="P34" s="455"/>
      <c r="Q34" s="455">
        <v>3590</v>
      </c>
      <c r="R34" s="55">
        <v>4.943133313138545</v>
      </c>
      <c r="S34" s="455"/>
      <c r="T34" s="455">
        <v>72626</v>
      </c>
      <c r="U34" s="456">
        <v>99.99862308264257</v>
      </c>
      <c r="V34" s="456">
        <v>100</v>
      </c>
      <c r="W34" s="454"/>
    </row>
    <row r="35" spans="1:23" ht="26.25" customHeight="1">
      <c r="A35" s="451"/>
      <c r="B35" s="596" t="s">
        <v>641</v>
      </c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451"/>
    </row>
    <row r="36" spans="1:23" ht="12.75">
      <c r="A36" s="451" t="s">
        <v>614</v>
      </c>
      <c r="B36" s="451">
        <v>358</v>
      </c>
      <c r="C36" s="452">
        <v>4.413759092590309</v>
      </c>
      <c r="D36" s="451"/>
      <c r="E36" s="451">
        <v>1497</v>
      </c>
      <c r="F36" s="452">
        <v>18.456417211194672</v>
      </c>
      <c r="G36" s="451"/>
      <c r="H36" s="451">
        <v>5837</v>
      </c>
      <c r="I36" s="452">
        <v>71.96399950684255</v>
      </c>
      <c r="J36" s="451"/>
      <c r="K36" s="451">
        <v>391</v>
      </c>
      <c r="L36" s="452">
        <v>4.820613981013438</v>
      </c>
      <c r="M36" s="451"/>
      <c r="N36" s="451">
        <v>24</v>
      </c>
      <c r="O36" s="463">
        <v>0.29589446430773025</v>
      </c>
      <c r="P36" s="451"/>
      <c r="Q36" s="451">
        <v>4</v>
      </c>
      <c r="R36" s="148">
        <v>0</v>
      </c>
      <c r="S36" s="451"/>
      <c r="T36" s="451">
        <v>8111</v>
      </c>
      <c r="U36" s="453">
        <v>99.9506842559487</v>
      </c>
      <c r="V36" s="452">
        <v>11.630341267565242</v>
      </c>
      <c r="W36" s="454"/>
    </row>
    <row r="37" spans="1:23" ht="14.25">
      <c r="A37" s="451" t="s">
        <v>615</v>
      </c>
      <c r="B37" s="148">
        <v>0</v>
      </c>
      <c r="C37" s="148">
        <v>0</v>
      </c>
      <c r="D37" s="148">
        <v>0</v>
      </c>
      <c r="E37" s="148">
        <v>0</v>
      </c>
      <c r="F37" s="148">
        <v>0</v>
      </c>
      <c r="G37" s="451"/>
      <c r="H37" s="451">
        <v>41</v>
      </c>
      <c r="I37" s="452">
        <v>77.35849056603774</v>
      </c>
      <c r="J37" s="451"/>
      <c r="K37" s="464" t="s">
        <v>642</v>
      </c>
      <c r="L37" s="465" t="s">
        <v>643</v>
      </c>
      <c r="M37" s="464"/>
      <c r="N37" s="451">
        <v>12</v>
      </c>
      <c r="O37" s="463">
        <v>22.641509433962266</v>
      </c>
      <c r="P37" s="451"/>
      <c r="Q37" s="148">
        <v>0</v>
      </c>
      <c r="R37" s="148">
        <v>0</v>
      </c>
      <c r="S37" s="451"/>
      <c r="T37" s="451">
        <v>53</v>
      </c>
      <c r="U37" s="453">
        <v>100</v>
      </c>
      <c r="V37" s="452">
        <v>0.07599655864640092</v>
      </c>
      <c r="W37" s="454"/>
    </row>
    <row r="38" spans="1:23" ht="12.75">
      <c r="A38" s="451" t="s">
        <v>616</v>
      </c>
      <c r="B38" s="148">
        <v>0</v>
      </c>
      <c r="C38" s="148">
        <v>0</v>
      </c>
      <c r="D38" s="451"/>
      <c r="E38" s="451">
        <v>830</v>
      </c>
      <c r="F38" s="452">
        <v>82.25966303270566</v>
      </c>
      <c r="G38" s="451"/>
      <c r="H38" s="148">
        <v>0</v>
      </c>
      <c r="I38" s="148">
        <v>0</v>
      </c>
      <c r="J38" s="451"/>
      <c r="K38" s="451">
        <v>173</v>
      </c>
      <c r="L38" s="452">
        <v>17.145688800792865</v>
      </c>
      <c r="M38" s="451"/>
      <c r="N38" s="451">
        <v>5</v>
      </c>
      <c r="O38" s="463">
        <v>0.4955401387512388</v>
      </c>
      <c r="P38" s="451"/>
      <c r="Q38" s="148">
        <v>0</v>
      </c>
      <c r="R38" s="148">
        <v>0</v>
      </c>
      <c r="S38" s="451"/>
      <c r="T38" s="451">
        <v>1009</v>
      </c>
      <c r="U38" s="453">
        <v>99.90089197224977</v>
      </c>
      <c r="V38" s="452">
        <v>1.4468024089475193</v>
      </c>
      <c r="W38" s="454"/>
    </row>
    <row r="39" spans="1:23" ht="12.75">
      <c r="A39" s="451" t="s">
        <v>617</v>
      </c>
      <c r="B39" s="451">
        <v>154</v>
      </c>
      <c r="C39" s="452">
        <v>1.435495898583147</v>
      </c>
      <c r="D39" s="451"/>
      <c r="E39" s="451">
        <v>3138</v>
      </c>
      <c r="F39" s="452">
        <v>29.250559284116328</v>
      </c>
      <c r="G39" s="451"/>
      <c r="H39" s="451">
        <v>6983</v>
      </c>
      <c r="I39" s="465">
        <v>65.09134973900075</v>
      </c>
      <c r="J39" s="451"/>
      <c r="K39" s="451">
        <v>51</v>
      </c>
      <c r="L39" s="452">
        <v>0.47539149888143173</v>
      </c>
      <c r="M39" s="451"/>
      <c r="N39" s="451">
        <v>398</v>
      </c>
      <c r="O39" s="463">
        <v>3.7099179716629385</v>
      </c>
      <c r="P39" s="451"/>
      <c r="Q39" s="451">
        <v>4</v>
      </c>
      <c r="R39" s="148">
        <v>0</v>
      </c>
      <c r="S39" s="451"/>
      <c r="T39" s="451">
        <v>10728</v>
      </c>
      <c r="U39" s="453">
        <v>99.96271439224459</v>
      </c>
      <c r="V39" s="452">
        <v>15.382850587897906</v>
      </c>
      <c r="W39" s="454"/>
    </row>
    <row r="40" spans="1:23" ht="12.75">
      <c r="A40" s="451" t="s">
        <v>618</v>
      </c>
      <c r="B40" s="451">
        <v>50</v>
      </c>
      <c r="C40" s="452">
        <v>2.6881720430107525</v>
      </c>
      <c r="D40" s="451"/>
      <c r="E40" s="451">
        <v>23</v>
      </c>
      <c r="F40" s="452">
        <v>1.2365591397849462</v>
      </c>
      <c r="G40" s="451"/>
      <c r="H40" s="451">
        <v>1288</v>
      </c>
      <c r="I40" s="452">
        <v>69.24731182795699</v>
      </c>
      <c r="J40" s="451"/>
      <c r="K40" s="451">
        <v>31</v>
      </c>
      <c r="L40" s="452">
        <v>1.6666666666666667</v>
      </c>
      <c r="M40" s="451"/>
      <c r="N40" s="451">
        <v>141</v>
      </c>
      <c r="O40" s="463">
        <v>7.580645161290322</v>
      </c>
      <c r="P40" s="451"/>
      <c r="Q40" s="451">
        <v>326</v>
      </c>
      <c r="R40" s="463">
        <v>17.526881720430108</v>
      </c>
      <c r="S40" s="451"/>
      <c r="T40" s="451">
        <v>1860</v>
      </c>
      <c r="U40" s="453">
        <v>99.94623655913979</v>
      </c>
      <c r="V40" s="452">
        <v>2.667049039288787</v>
      </c>
      <c r="W40" s="454"/>
    </row>
    <row r="41" spans="1:23" ht="12.75" hidden="1">
      <c r="A41" s="451" t="s">
        <v>619</v>
      </c>
      <c r="B41" s="451">
        <v>50</v>
      </c>
      <c r="C41" s="452">
        <v>4.019292604501608</v>
      </c>
      <c r="D41" s="451"/>
      <c r="E41" s="451">
        <v>0</v>
      </c>
      <c r="F41" s="452">
        <v>0</v>
      </c>
      <c r="G41" s="451"/>
      <c r="H41" s="451">
        <v>973</v>
      </c>
      <c r="I41" s="452">
        <v>78.21543408360128</v>
      </c>
      <c r="J41" s="451"/>
      <c r="K41" s="451">
        <v>29</v>
      </c>
      <c r="L41" s="452">
        <v>2.3311897106109325</v>
      </c>
      <c r="M41" s="451"/>
      <c r="N41" s="451">
        <v>137</v>
      </c>
      <c r="O41" s="463">
        <v>11.012861736334404</v>
      </c>
      <c r="P41" s="451"/>
      <c r="Q41" s="451">
        <v>54</v>
      </c>
      <c r="R41" s="463">
        <v>4.340836012861737</v>
      </c>
      <c r="S41" s="451"/>
      <c r="T41" s="451">
        <v>1244</v>
      </c>
      <c r="U41" s="453">
        <v>99.91961414790995</v>
      </c>
      <c r="V41" s="452">
        <v>1.783768282190995</v>
      </c>
      <c r="W41" s="454"/>
    </row>
    <row r="42" spans="1:23" ht="12.75" hidden="1">
      <c r="A42" s="451" t="s">
        <v>620</v>
      </c>
      <c r="B42" s="451">
        <v>0</v>
      </c>
      <c r="C42" s="452">
        <v>0</v>
      </c>
      <c r="D42" s="451"/>
      <c r="E42" s="451">
        <v>23</v>
      </c>
      <c r="F42" s="452">
        <v>3.7337662337662336</v>
      </c>
      <c r="G42" s="451"/>
      <c r="H42" s="451">
        <v>315</v>
      </c>
      <c r="I42" s="452">
        <v>51.13636363636363</v>
      </c>
      <c r="J42" s="451"/>
      <c r="K42" s="451">
        <v>2</v>
      </c>
      <c r="L42" s="452">
        <v>0.3246753246753247</v>
      </c>
      <c r="M42" s="451"/>
      <c r="N42" s="451">
        <v>4</v>
      </c>
      <c r="O42" s="463">
        <v>0.6493506493506493</v>
      </c>
      <c r="P42" s="451"/>
      <c r="Q42" s="451">
        <v>272</v>
      </c>
      <c r="R42" s="463">
        <v>44.15584415584416</v>
      </c>
      <c r="S42" s="451"/>
      <c r="T42" s="451">
        <v>616</v>
      </c>
      <c r="U42" s="453">
        <v>100</v>
      </c>
      <c r="V42" s="452">
        <v>0.8832807570977917</v>
      </c>
      <c r="W42" s="454"/>
    </row>
    <row r="43" spans="1:23" ht="12.75">
      <c r="A43" s="451" t="s">
        <v>621</v>
      </c>
      <c r="B43" s="451">
        <v>153</v>
      </c>
      <c r="C43" s="452">
        <v>3.195488721804511</v>
      </c>
      <c r="D43" s="451"/>
      <c r="E43" s="451">
        <v>992</v>
      </c>
      <c r="F43" s="452">
        <v>20.71846282372598</v>
      </c>
      <c r="G43" s="451"/>
      <c r="H43" s="451">
        <v>3417</v>
      </c>
      <c r="I43" s="452">
        <v>71.36591478696742</v>
      </c>
      <c r="J43" s="451"/>
      <c r="K43" s="451">
        <v>2</v>
      </c>
      <c r="L43" s="148">
        <v>0</v>
      </c>
      <c r="M43" s="451"/>
      <c r="N43" s="451">
        <v>45</v>
      </c>
      <c r="O43" s="463">
        <v>0.9398496240601504</v>
      </c>
      <c r="P43" s="451"/>
      <c r="Q43" s="451">
        <v>179</v>
      </c>
      <c r="R43" s="463">
        <v>3.7385129490392646</v>
      </c>
      <c r="S43" s="451"/>
      <c r="T43" s="451">
        <v>4788</v>
      </c>
      <c r="U43" s="453">
        <v>99.95822890559732</v>
      </c>
      <c r="V43" s="452">
        <v>6.8655004301692</v>
      </c>
      <c r="W43" s="454"/>
    </row>
    <row r="44" spans="1:23" ht="14.25">
      <c r="A44" s="451" t="s">
        <v>622</v>
      </c>
      <c r="B44" s="451">
        <v>61</v>
      </c>
      <c r="C44" s="452">
        <v>2.8372093023255816</v>
      </c>
      <c r="D44" s="451"/>
      <c r="E44" s="451">
        <v>1239</v>
      </c>
      <c r="F44" s="452">
        <v>57.62790697674418</v>
      </c>
      <c r="G44" s="451"/>
      <c r="H44" s="451">
        <v>816</v>
      </c>
      <c r="I44" s="452">
        <v>37.95348837209303</v>
      </c>
      <c r="J44" s="451"/>
      <c r="K44" s="464" t="s">
        <v>642</v>
      </c>
      <c r="L44" s="465" t="s">
        <v>643</v>
      </c>
      <c r="M44" s="464"/>
      <c r="N44" s="451">
        <v>34</v>
      </c>
      <c r="O44" s="463">
        <v>1.5813953488372092</v>
      </c>
      <c r="P44" s="451"/>
      <c r="Q44" s="148">
        <v>0</v>
      </c>
      <c r="R44" s="148">
        <v>0</v>
      </c>
      <c r="S44" s="451"/>
      <c r="T44" s="451">
        <v>2150</v>
      </c>
      <c r="U44" s="453">
        <v>100</v>
      </c>
      <c r="V44" s="452">
        <v>3.0828792658445656</v>
      </c>
      <c r="W44" s="454"/>
    </row>
    <row r="45" spans="1:23" ht="12.75">
      <c r="A45" s="451" t="s">
        <v>623</v>
      </c>
      <c r="B45" s="451">
        <v>774</v>
      </c>
      <c r="C45" s="452">
        <v>14.898941289701636</v>
      </c>
      <c r="D45" s="451"/>
      <c r="E45" s="451">
        <v>422</v>
      </c>
      <c r="F45" s="452">
        <v>8.123195380173245</v>
      </c>
      <c r="G45" s="451"/>
      <c r="H45" s="451">
        <v>3986</v>
      </c>
      <c r="I45" s="452">
        <v>76.72762271414823</v>
      </c>
      <c r="J45" s="451"/>
      <c r="K45" s="451">
        <v>13</v>
      </c>
      <c r="L45" s="452">
        <v>0.2502406159769009</v>
      </c>
      <c r="M45" s="451"/>
      <c r="N45" s="148">
        <v>0</v>
      </c>
      <c r="O45" s="148">
        <v>0</v>
      </c>
      <c r="P45" s="253">
        <v>0</v>
      </c>
      <c r="Q45" s="148">
        <v>0</v>
      </c>
      <c r="R45" s="148">
        <v>0</v>
      </c>
      <c r="S45" s="451"/>
      <c r="T45" s="451">
        <v>5195</v>
      </c>
      <c r="U45" s="453">
        <v>100</v>
      </c>
      <c r="V45" s="452">
        <v>7.449096644680241</v>
      </c>
      <c r="W45" s="454"/>
    </row>
    <row r="46" spans="1:23" ht="12.75">
      <c r="A46" s="455" t="s">
        <v>624</v>
      </c>
      <c r="B46" s="455">
        <v>203</v>
      </c>
      <c r="C46" s="55">
        <v>3.602484472049689</v>
      </c>
      <c r="D46" s="455"/>
      <c r="E46" s="455">
        <v>2844</v>
      </c>
      <c r="F46" s="55">
        <v>50.47027506654835</v>
      </c>
      <c r="G46" s="455"/>
      <c r="H46" s="455">
        <v>845</v>
      </c>
      <c r="I46" s="55">
        <v>14.995563442768411</v>
      </c>
      <c r="J46" s="455"/>
      <c r="K46" s="455">
        <v>63</v>
      </c>
      <c r="L46" s="55">
        <v>1.1180124223602486</v>
      </c>
      <c r="M46" s="455"/>
      <c r="N46" s="455">
        <v>1461</v>
      </c>
      <c r="O46" s="466">
        <v>25.92724046140195</v>
      </c>
      <c r="P46" s="455"/>
      <c r="Q46" s="455">
        <v>219</v>
      </c>
      <c r="R46" s="466">
        <v>3.8864241348713398</v>
      </c>
      <c r="S46" s="455"/>
      <c r="T46" s="455">
        <v>5635</v>
      </c>
      <c r="U46" s="456">
        <v>100</v>
      </c>
      <c r="V46" s="55">
        <v>8.080011471178663</v>
      </c>
      <c r="W46" s="454"/>
    </row>
    <row r="47" spans="1:23" ht="12.75">
      <c r="A47" s="451" t="s">
        <v>625</v>
      </c>
      <c r="B47" s="451">
        <v>519</v>
      </c>
      <c r="C47" s="452">
        <v>16.387748658035996</v>
      </c>
      <c r="D47" s="451"/>
      <c r="E47" s="451">
        <v>1905</v>
      </c>
      <c r="F47" s="452">
        <v>60.151562993369126</v>
      </c>
      <c r="G47" s="451"/>
      <c r="H47" s="451">
        <v>372</v>
      </c>
      <c r="I47" s="452">
        <v>11.746131986106725</v>
      </c>
      <c r="J47" s="451"/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451"/>
      <c r="Q47" s="451">
        <v>372</v>
      </c>
      <c r="R47" s="463">
        <v>11.746131986106725</v>
      </c>
      <c r="S47" s="451"/>
      <c r="T47" s="451">
        <v>3167</v>
      </c>
      <c r="U47" s="453">
        <v>100.03157562361855</v>
      </c>
      <c r="V47" s="452">
        <v>4.541152853455692</v>
      </c>
      <c r="W47" s="454"/>
    </row>
    <row r="48" spans="1:23" ht="12.75">
      <c r="A48" s="451" t="s">
        <v>626</v>
      </c>
      <c r="B48" s="148">
        <v>0</v>
      </c>
      <c r="C48" s="148">
        <v>0</v>
      </c>
      <c r="D48" s="451"/>
      <c r="E48" s="451">
        <v>826</v>
      </c>
      <c r="F48" s="452">
        <v>64.08068269976727</v>
      </c>
      <c r="G48" s="451"/>
      <c r="H48" s="451">
        <v>463</v>
      </c>
      <c r="I48" s="452">
        <v>35.91931730023274</v>
      </c>
      <c r="J48" s="451"/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451"/>
      <c r="Q48" s="148">
        <v>0</v>
      </c>
      <c r="R48" s="148">
        <v>0</v>
      </c>
      <c r="S48" s="451"/>
      <c r="T48" s="451">
        <v>1289</v>
      </c>
      <c r="U48" s="453">
        <v>100</v>
      </c>
      <c r="V48" s="452">
        <v>1.8482936621737884</v>
      </c>
      <c r="W48" s="454"/>
    </row>
    <row r="49" spans="1:23" ht="12.75">
      <c r="A49" s="451" t="s">
        <v>627</v>
      </c>
      <c r="B49" s="451">
        <v>290</v>
      </c>
      <c r="C49" s="452">
        <v>6.976184748616792</v>
      </c>
      <c r="D49" s="451"/>
      <c r="E49" s="451">
        <v>2244</v>
      </c>
      <c r="F49" s="452">
        <v>53.981236468607165</v>
      </c>
      <c r="G49" s="451"/>
      <c r="H49" s="451">
        <v>516</v>
      </c>
      <c r="I49" s="452">
        <v>12.41279769064229</v>
      </c>
      <c r="J49" s="451"/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451"/>
      <c r="Q49" s="451">
        <v>1107</v>
      </c>
      <c r="R49" s="463">
        <v>26.629781092133754</v>
      </c>
      <c r="S49" s="451"/>
      <c r="T49" s="451">
        <v>4157</v>
      </c>
      <c r="U49" s="453">
        <v>100</v>
      </c>
      <c r="V49" s="452">
        <v>5.960711213077144</v>
      </c>
      <c r="W49" s="454"/>
    </row>
    <row r="50" spans="1:23" ht="12.75">
      <c r="A50" s="451" t="s">
        <v>628</v>
      </c>
      <c r="B50" s="451">
        <v>101</v>
      </c>
      <c r="C50" s="452">
        <v>9.51035781544256</v>
      </c>
      <c r="D50" s="451"/>
      <c r="E50" s="451">
        <v>434</v>
      </c>
      <c r="F50" s="452">
        <v>40.86629001883239</v>
      </c>
      <c r="G50" s="451"/>
      <c r="H50" s="451">
        <v>527</v>
      </c>
      <c r="I50" s="452">
        <v>49.62335216572505</v>
      </c>
      <c r="J50" s="451"/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51"/>
      <c r="Q50" s="148">
        <v>0</v>
      </c>
      <c r="R50" s="148">
        <v>0</v>
      </c>
      <c r="S50" s="451"/>
      <c r="T50" s="451">
        <v>1062</v>
      </c>
      <c r="U50" s="453">
        <v>100</v>
      </c>
      <c r="V50" s="452">
        <v>1.5227989675939202</v>
      </c>
      <c r="W50" s="454"/>
    </row>
    <row r="51" spans="1:23" ht="12.75">
      <c r="A51" s="451" t="s">
        <v>629</v>
      </c>
      <c r="B51" s="451">
        <v>180</v>
      </c>
      <c r="C51" s="452">
        <v>12.413793103448276</v>
      </c>
      <c r="D51" s="451"/>
      <c r="E51" s="451">
        <v>1252</v>
      </c>
      <c r="F51" s="452">
        <v>86.34482758620689</v>
      </c>
      <c r="G51" s="451"/>
      <c r="H51" s="451">
        <v>17</v>
      </c>
      <c r="I51" s="452">
        <v>1.1724137931034484</v>
      </c>
      <c r="J51" s="451"/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451"/>
      <c r="Q51" s="148">
        <v>0</v>
      </c>
      <c r="R51" s="148">
        <v>0</v>
      </c>
      <c r="S51" s="451"/>
      <c r="T51" s="451">
        <v>1450</v>
      </c>
      <c r="U51" s="453">
        <v>99.9310344827586</v>
      </c>
      <c r="V51" s="452">
        <v>2.079151132778893</v>
      </c>
      <c r="W51" s="454"/>
    </row>
    <row r="52" spans="1:23" ht="12.75">
      <c r="A52" s="451" t="s">
        <v>630</v>
      </c>
      <c r="B52" s="451">
        <v>126</v>
      </c>
      <c r="C52" s="452">
        <v>4.214046822742475</v>
      </c>
      <c r="D52" s="451"/>
      <c r="E52" s="451">
        <v>2734</v>
      </c>
      <c r="F52" s="452">
        <v>91.43812709030101</v>
      </c>
      <c r="G52" s="451"/>
      <c r="H52" s="451">
        <v>2</v>
      </c>
      <c r="I52" s="452">
        <v>0.06688963210702341</v>
      </c>
      <c r="J52" s="451"/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451"/>
      <c r="Q52" s="451">
        <v>128</v>
      </c>
      <c r="R52" s="463">
        <v>4.280936454849498</v>
      </c>
      <c r="S52" s="451"/>
      <c r="T52" s="451">
        <v>2990</v>
      </c>
      <c r="U52" s="453">
        <v>100</v>
      </c>
      <c r="V52" s="452">
        <v>4.287353025523372</v>
      </c>
      <c r="W52" s="454"/>
    </row>
    <row r="53" spans="1:23" ht="12.75">
      <c r="A53" s="451" t="s">
        <v>631</v>
      </c>
      <c r="B53" s="451">
        <v>194</v>
      </c>
      <c r="C53" s="452">
        <v>3.3004423273222185</v>
      </c>
      <c r="D53" s="451"/>
      <c r="E53" s="451">
        <v>5348</v>
      </c>
      <c r="F53" s="452">
        <v>90.98332766247023</v>
      </c>
      <c r="G53" s="451"/>
      <c r="H53" s="451">
        <v>337</v>
      </c>
      <c r="I53" s="452">
        <v>5.733242599523647</v>
      </c>
      <c r="J53" s="451"/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451"/>
      <c r="Q53" s="148">
        <v>0</v>
      </c>
      <c r="R53" s="148">
        <v>0</v>
      </c>
      <c r="S53" s="451"/>
      <c r="T53" s="451">
        <v>5878</v>
      </c>
      <c r="U53" s="453">
        <v>100.0170125893161</v>
      </c>
      <c r="V53" s="452">
        <v>8.428448523085747</v>
      </c>
      <c r="W53" s="454"/>
    </row>
    <row r="54" spans="1:23" ht="12.75">
      <c r="A54" s="451" t="s">
        <v>632</v>
      </c>
      <c r="B54" s="451">
        <v>124</v>
      </c>
      <c r="C54" s="452">
        <v>5.746061167747914</v>
      </c>
      <c r="D54" s="451"/>
      <c r="E54" s="451">
        <v>1707</v>
      </c>
      <c r="F54" s="452">
        <v>79.10101946246525</v>
      </c>
      <c r="G54" s="451"/>
      <c r="H54" s="451">
        <v>296</v>
      </c>
      <c r="I54" s="452">
        <v>13.71640407784986</v>
      </c>
      <c r="J54" s="451"/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451"/>
      <c r="Q54" s="451">
        <v>31</v>
      </c>
      <c r="R54" s="463">
        <v>1.4365152919369786</v>
      </c>
      <c r="S54" s="451"/>
      <c r="T54" s="451">
        <v>2158</v>
      </c>
      <c r="U54" s="453">
        <v>100</v>
      </c>
      <c r="V54" s="452">
        <v>3.0943504445081733</v>
      </c>
      <c r="W54" s="454"/>
    </row>
    <row r="55" spans="1:23" ht="12.75">
      <c r="A55" s="451" t="s">
        <v>633</v>
      </c>
      <c r="B55" s="451">
        <v>42</v>
      </c>
      <c r="C55" s="452">
        <v>3.9473684210526314</v>
      </c>
      <c r="D55" s="451"/>
      <c r="E55" s="451">
        <v>241</v>
      </c>
      <c r="F55" s="452">
        <v>22.650375939849624</v>
      </c>
      <c r="G55" s="451"/>
      <c r="H55" s="451">
        <v>781</v>
      </c>
      <c r="I55" s="452">
        <v>73.40225563909775</v>
      </c>
      <c r="J55" s="451"/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451"/>
      <c r="Q55" s="148">
        <v>0</v>
      </c>
      <c r="R55" s="148">
        <v>0</v>
      </c>
      <c r="S55" s="451"/>
      <c r="T55" s="451">
        <v>1064</v>
      </c>
      <c r="U55" s="453">
        <v>100</v>
      </c>
      <c r="V55" s="452">
        <v>1.5256667622598223</v>
      </c>
      <c r="W55" s="454"/>
    </row>
    <row r="56" spans="1:23" ht="12.75">
      <c r="A56" s="451" t="s">
        <v>634</v>
      </c>
      <c r="B56" s="451">
        <v>290</v>
      </c>
      <c r="C56" s="452">
        <v>6.643757159221077</v>
      </c>
      <c r="D56" s="451"/>
      <c r="E56" s="451">
        <v>3031</v>
      </c>
      <c r="F56" s="452">
        <v>69.43871706758304</v>
      </c>
      <c r="G56" s="451"/>
      <c r="H56" s="451">
        <v>206</v>
      </c>
      <c r="I56" s="452">
        <v>4.719358533791524</v>
      </c>
      <c r="J56" s="451"/>
      <c r="K56" s="451">
        <v>7</v>
      </c>
      <c r="L56" s="452">
        <v>0.16036655211912942</v>
      </c>
      <c r="M56" s="451"/>
      <c r="N56" s="451">
        <v>207</v>
      </c>
      <c r="O56" s="463">
        <v>4.742268041237113</v>
      </c>
      <c r="P56" s="451"/>
      <c r="Q56" s="451">
        <v>624</v>
      </c>
      <c r="R56" s="463">
        <v>14.295532646048109</v>
      </c>
      <c r="S56" s="451"/>
      <c r="T56" s="451">
        <v>4365</v>
      </c>
      <c r="U56" s="453">
        <v>100</v>
      </c>
      <c r="V56" s="452">
        <v>6.2589618583309425</v>
      </c>
      <c r="W56" s="454"/>
    </row>
    <row r="57" spans="1:23" ht="12.75">
      <c r="A57" s="446" t="s">
        <v>635</v>
      </c>
      <c r="B57" s="446">
        <v>55</v>
      </c>
      <c r="C57" s="457">
        <v>2.092050209205021</v>
      </c>
      <c r="D57" s="446"/>
      <c r="E57" s="446">
        <v>918</v>
      </c>
      <c r="F57" s="457">
        <v>34.91821985545835</v>
      </c>
      <c r="G57" s="446"/>
      <c r="H57" s="446">
        <v>759</v>
      </c>
      <c r="I57" s="457">
        <v>28.870292887029287</v>
      </c>
      <c r="J57" s="446"/>
      <c r="K57" s="446">
        <v>515</v>
      </c>
      <c r="L57" s="457">
        <v>19.589197413465197</v>
      </c>
      <c r="M57" s="446"/>
      <c r="N57" s="458">
        <v>0</v>
      </c>
      <c r="O57" s="458">
        <v>0</v>
      </c>
      <c r="P57" s="446"/>
      <c r="Q57" s="446">
        <v>382</v>
      </c>
      <c r="R57" s="457">
        <v>14.530239634842147</v>
      </c>
      <c r="S57" s="446"/>
      <c r="T57" s="446">
        <v>2629</v>
      </c>
      <c r="U57" s="459">
        <v>100</v>
      </c>
      <c r="V57" s="457">
        <v>3.7697160883280754</v>
      </c>
      <c r="W57" s="454"/>
    </row>
    <row r="58" spans="1:23" ht="12.75">
      <c r="A58" s="451"/>
      <c r="B58" s="451"/>
      <c r="C58" s="452"/>
      <c r="D58" s="451"/>
      <c r="E58" s="451"/>
      <c r="F58" s="452"/>
      <c r="G58" s="451"/>
      <c r="H58" s="451"/>
      <c r="I58" s="452"/>
      <c r="J58" s="451"/>
      <c r="K58" s="451"/>
      <c r="L58" s="452"/>
      <c r="M58" s="451"/>
      <c r="N58" s="253"/>
      <c r="O58" s="253"/>
      <c r="P58" s="451"/>
      <c r="Q58" s="451"/>
      <c r="R58" s="463"/>
      <c r="S58" s="451"/>
      <c r="T58" s="451"/>
      <c r="U58" s="453"/>
      <c r="V58" s="452"/>
      <c r="W58" s="454"/>
    </row>
    <row r="59" spans="1:23" ht="12.75">
      <c r="A59" s="451" t="s">
        <v>636</v>
      </c>
      <c r="B59" s="451">
        <v>512</v>
      </c>
      <c r="C59" s="452">
        <v>2.572735038440279</v>
      </c>
      <c r="D59" s="451"/>
      <c r="E59" s="451">
        <v>5465</v>
      </c>
      <c r="F59" s="452">
        <v>27.46093161147681</v>
      </c>
      <c r="G59" s="451"/>
      <c r="H59" s="451">
        <v>12861</v>
      </c>
      <c r="I59" s="452">
        <v>64.62489322144616</v>
      </c>
      <c r="J59" s="451"/>
      <c r="K59" s="451">
        <v>616</v>
      </c>
      <c r="L59" s="452">
        <v>3.095321843123461</v>
      </c>
      <c r="M59" s="451"/>
      <c r="N59" s="451">
        <v>439</v>
      </c>
      <c r="O59" s="463">
        <v>2.205919300537661</v>
      </c>
      <c r="P59" s="451"/>
      <c r="Q59" s="451">
        <v>9</v>
      </c>
      <c r="R59" s="148">
        <v>0</v>
      </c>
      <c r="S59" s="451"/>
      <c r="T59" s="451">
        <v>19901</v>
      </c>
      <c r="U59" s="453">
        <v>99.95980101502437</v>
      </c>
      <c r="V59" s="452">
        <v>28.535990823057066</v>
      </c>
      <c r="W59" s="454"/>
    </row>
    <row r="60" spans="1:23" ht="12.75">
      <c r="A60" s="451" t="s">
        <v>637</v>
      </c>
      <c r="B60" s="451">
        <v>1039</v>
      </c>
      <c r="C60" s="452">
        <v>7.424610547377447</v>
      </c>
      <c r="D60" s="451"/>
      <c r="E60" s="451">
        <v>2676</v>
      </c>
      <c r="F60" s="452">
        <v>19.12248106331285</v>
      </c>
      <c r="G60" s="451"/>
      <c r="H60" s="451">
        <v>9508</v>
      </c>
      <c r="I60" s="452">
        <v>67.94340431613549</v>
      </c>
      <c r="J60" s="451"/>
      <c r="K60" s="451">
        <v>46</v>
      </c>
      <c r="L60" s="452">
        <v>0.3287123052736887</v>
      </c>
      <c r="M60" s="451"/>
      <c r="N60" s="451">
        <v>221</v>
      </c>
      <c r="O60" s="463">
        <v>1.5792482492496782</v>
      </c>
      <c r="P60" s="451"/>
      <c r="Q60" s="451">
        <v>505</v>
      </c>
      <c r="R60" s="463">
        <v>3.608689438330713</v>
      </c>
      <c r="S60" s="451"/>
      <c r="T60" s="451">
        <v>13994</v>
      </c>
      <c r="U60" s="453">
        <v>100.00714591967986</v>
      </c>
      <c r="V60" s="452">
        <v>20.065959277315745</v>
      </c>
      <c r="W60" s="454"/>
    </row>
    <row r="61" spans="1:23" ht="12.75">
      <c r="A61" s="451" t="s">
        <v>638</v>
      </c>
      <c r="B61" s="451">
        <v>1012</v>
      </c>
      <c r="C61" s="452">
        <v>7.102751263335206</v>
      </c>
      <c r="D61" s="451"/>
      <c r="E61" s="451">
        <v>7819</v>
      </c>
      <c r="F61" s="452">
        <v>54.8778775968557</v>
      </c>
      <c r="G61" s="451"/>
      <c r="H61" s="451">
        <v>2195</v>
      </c>
      <c r="I61" s="452">
        <v>15.405670971364401</v>
      </c>
      <c r="J61" s="451"/>
      <c r="K61" s="451">
        <v>63</v>
      </c>
      <c r="L61" s="452">
        <v>0.4421673217293655</v>
      </c>
      <c r="M61" s="451"/>
      <c r="N61" s="451">
        <v>1461</v>
      </c>
      <c r="O61" s="463">
        <v>10.254070746771477</v>
      </c>
      <c r="P61" s="451"/>
      <c r="Q61" s="451">
        <v>1698</v>
      </c>
      <c r="R61" s="463">
        <v>11.917462099943851</v>
      </c>
      <c r="S61" s="451"/>
      <c r="T61" s="451">
        <v>14248</v>
      </c>
      <c r="U61" s="453">
        <v>100</v>
      </c>
      <c r="V61" s="452">
        <v>20.430169199885288</v>
      </c>
      <c r="W61" s="454"/>
    </row>
    <row r="62" spans="1:23" ht="12.75">
      <c r="A62" s="451" t="s">
        <v>639</v>
      </c>
      <c r="B62" s="451">
        <v>768</v>
      </c>
      <c r="C62" s="452">
        <v>5.25955348582386</v>
      </c>
      <c r="D62" s="451"/>
      <c r="E62" s="451">
        <v>11716</v>
      </c>
      <c r="F62" s="452">
        <v>80.23558416655253</v>
      </c>
      <c r="G62" s="451"/>
      <c r="H62" s="451">
        <v>1959</v>
      </c>
      <c r="I62" s="452">
        <v>13.41597041501164</v>
      </c>
      <c r="J62" s="451"/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451"/>
      <c r="Q62" s="451">
        <v>159</v>
      </c>
      <c r="R62" s="463">
        <v>1.088891932611971</v>
      </c>
      <c r="S62" s="451"/>
      <c r="T62" s="451">
        <v>14602</v>
      </c>
      <c r="U62" s="453">
        <v>100</v>
      </c>
      <c r="V62" s="452">
        <v>20.937768855749926</v>
      </c>
      <c r="W62" s="454"/>
    </row>
    <row r="63" spans="1:23" ht="12.75">
      <c r="A63" s="460" t="s">
        <v>640</v>
      </c>
      <c r="B63" s="460">
        <v>344</v>
      </c>
      <c r="C63" s="461">
        <v>4.917798427448177</v>
      </c>
      <c r="D63" s="460"/>
      <c r="E63" s="460">
        <v>3950</v>
      </c>
      <c r="F63" s="461">
        <v>56.46890636168692</v>
      </c>
      <c r="G63" s="460"/>
      <c r="H63" s="460">
        <v>965</v>
      </c>
      <c r="I63" s="461">
        <v>13.795568263045032</v>
      </c>
      <c r="J63" s="460"/>
      <c r="K63" s="460">
        <v>522</v>
      </c>
      <c r="L63" s="461">
        <v>7.462473195139385</v>
      </c>
      <c r="M63" s="460"/>
      <c r="N63" s="460">
        <v>207</v>
      </c>
      <c r="O63" s="461">
        <v>2.9592566118656185</v>
      </c>
      <c r="P63" s="460"/>
      <c r="Q63" s="460">
        <v>1007</v>
      </c>
      <c r="R63" s="461">
        <v>14.395997140814867</v>
      </c>
      <c r="S63" s="460"/>
      <c r="T63" s="460">
        <v>6995</v>
      </c>
      <c r="U63" s="462">
        <v>100</v>
      </c>
      <c r="V63" s="461">
        <v>10.030111843991971</v>
      </c>
      <c r="W63" s="454"/>
    </row>
    <row r="64" spans="1:23" ht="19.5" customHeight="1">
      <c r="A64" s="467" t="s">
        <v>720</v>
      </c>
      <c r="B64" s="467">
        <v>3675</v>
      </c>
      <c r="C64" s="468">
        <v>5.26957269859478</v>
      </c>
      <c r="D64" s="467"/>
      <c r="E64" s="467">
        <v>31626</v>
      </c>
      <c r="F64" s="468">
        <v>45.348437051907084</v>
      </c>
      <c r="G64" s="467"/>
      <c r="H64" s="467">
        <v>27488</v>
      </c>
      <c r="I64" s="468">
        <v>39.41496988815601</v>
      </c>
      <c r="J64" s="467"/>
      <c r="K64" s="467">
        <v>1246</v>
      </c>
      <c r="L64" s="468">
        <v>1.786636076856897</v>
      </c>
      <c r="M64" s="467"/>
      <c r="N64" s="467">
        <v>2328</v>
      </c>
      <c r="O64" s="468">
        <v>3.3381129911098366</v>
      </c>
      <c r="P64" s="467"/>
      <c r="Q64" s="467">
        <v>3377</v>
      </c>
      <c r="R64" s="468">
        <v>4.842271293375394</v>
      </c>
      <c r="S64" s="467"/>
      <c r="T64" s="467">
        <v>69740</v>
      </c>
      <c r="U64" s="469">
        <v>100</v>
      </c>
      <c r="V64" s="469">
        <v>100</v>
      </c>
      <c r="W64" s="470"/>
    </row>
    <row r="65" spans="1:23" ht="23.25" customHeight="1">
      <c r="A65" s="597" t="s">
        <v>644</v>
      </c>
      <c r="B65" s="597"/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/>
      <c r="N65" s="597"/>
      <c r="O65" s="597"/>
      <c r="P65" s="597"/>
      <c r="Q65" s="597"/>
      <c r="R65" s="597"/>
      <c r="S65" s="597"/>
      <c r="T65" s="597"/>
      <c r="U65" s="597"/>
      <c r="V65" s="597"/>
      <c r="W65" s="470"/>
    </row>
    <row r="66" ht="14.25">
      <c r="A66" s="44" t="s">
        <v>645</v>
      </c>
    </row>
    <row r="67" ht="14.25">
      <c r="A67" s="44" t="s">
        <v>646</v>
      </c>
    </row>
    <row r="68" ht="14.25">
      <c r="A68" s="44" t="s">
        <v>647</v>
      </c>
    </row>
    <row r="69" ht="14.25">
      <c r="A69" s="44" t="s">
        <v>648</v>
      </c>
    </row>
    <row r="70" ht="14.25">
      <c r="A70" s="44" t="s">
        <v>649</v>
      </c>
    </row>
    <row r="71" ht="14.25">
      <c r="A71" s="44" t="s">
        <v>650</v>
      </c>
    </row>
    <row r="72" ht="14.25">
      <c r="A72" s="44" t="s">
        <v>651</v>
      </c>
    </row>
  </sheetData>
  <sheetProtection selectLockedCells="1" selectUnlockedCells="1"/>
  <mergeCells count="13">
    <mergeCell ref="B35:V35"/>
    <mergeCell ref="A65:V65"/>
    <mergeCell ref="A1:V1"/>
    <mergeCell ref="A2:A4"/>
    <mergeCell ref="B2:T2"/>
    <mergeCell ref="B3:C3"/>
    <mergeCell ref="E3:F3"/>
    <mergeCell ref="H3:I3"/>
    <mergeCell ref="K3:L3"/>
    <mergeCell ref="N3:O3"/>
    <mergeCell ref="Q3:R3"/>
    <mergeCell ref="T3:V3"/>
    <mergeCell ref="B5:V5"/>
  </mergeCells>
  <hyperlinks>
    <hyperlink ref="X1" location="indice!A4" display="Ritorna all'Indice"/>
  </hyperlinks>
  <printOptions/>
  <pageMargins left="0.6097222222222223" right="0.3" top="0.4201388888888889" bottom="0.55" header="0.5118055555555555" footer="0.5118055555555555"/>
  <pageSetup fitToHeight="1" fitToWidth="1"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5"/>
  </sheetPr>
  <dimension ref="A1:M14"/>
  <sheetViews>
    <sheetView workbookViewId="0" topLeftCell="A1">
      <selection activeCell="C22" sqref="C22"/>
    </sheetView>
  </sheetViews>
  <sheetFormatPr defaultColWidth="9.140625" defaultRowHeight="12.75"/>
  <cols>
    <col min="1" max="1" width="13.140625" style="3" customWidth="1"/>
    <col min="2" max="2" width="10.28125" style="3" customWidth="1"/>
    <col min="3" max="3" width="10.7109375" style="3" customWidth="1"/>
    <col min="4" max="4" width="11.140625" style="3" customWidth="1"/>
    <col min="5" max="5" width="10.421875" style="3" customWidth="1"/>
    <col min="6" max="6" width="0.9921875" style="3" customWidth="1"/>
    <col min="7" max="7" width="10.00390625" style="3" customWidth="1"/>
    <col min="8" max="8" width="9.28125" style="3" customWidth="1"/>
    <col min="9" max="9" width="0.9921875" style="3" customWidth="1"/>
    <col min="10" max="10" width="9.421875" style="3" customWidth="1"/>
    <col min="11" max="11" width="10.140625" style="3" customWidth="1"/>
    <col min="12" max="12" width="3.140625" style="3" customWidth="1"/>
    <col min="13" max="13" width="17.57421875" style="3" customWidth="1"/>
    <col min="14" max="16384" width="9.140625" style="3" customWidth="1"/>
  </cols>
  <sheetData>
    <row r="1" spans="1:13" ht="27.75" customHeight="1">
      <c r="A1" s="601" t="s">
        <v>652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M1" s="16" t="s">
        <v>708</v>
      </c>
    </row>
    <row r="2" spans="1:11" ht="19.5" customHeight="1">
      <c r="A2" s="602" t="s">
        <v>653</v>
      </c>
      <c r="B2" s="499" t="s">
        <v>654</v>
      </c>
      <c r="C2" s="499"/>
      <c r="D2" s="499"/>
      <c r="E2" s="499"/>
      <c r="F2" s="499"/>
      <c r="G2" s="499"/>
      <c r="H2" s="499"/>
      <c r="I2" s="499"/>
      <c r="J2" s="499"/>
      <c r="K2" s="499"/>
    </row>
    <row r="3" spans="1:11" ht="24" customHeight="1">
      <c r="A3" s="602"/>
      <c r="B3" s="499" t="s">
        <v>655</v>
      </c>
      <c r="C3" s="499"/>
      <c r="D3" s="499"/>
      <c r="E3" s="499"/>
      <c r="F3" s="51"/>
      <c r="G3" s="603" t="s">
        <v>656</v>
      </c>
      <c r="H3" s="603"/>
      <c r="I3" s="72"/>
      <c r="J3" s="526" t="s">
        <v>657</v>
      </c>
      <c r="K3" s="526"/>
    </row>
    <row r="4" spans="1:11" ht="15.75" customHeight="1">
      <c r="A4" s="602"/>
      <c r="B4" s="339">
        <v>2015</v>
      </c>
      <c r="C4" s="339">
        <v>2016</v>
      </c>
      <c r="D4" s="339">
        <v>2017</v>
      </c>
      <c r="E4" s="339">
        <v>2018</v>
      </c>
      <c r="F4" s="471"/>
      <c r="G4" s="77">
        <v>2017</v>
      </c>
      <c r="H4" s="77">
        <v>2018</v>
      </c>
      <c r="I4" s="72"/>
      <c r="J4" s="472" t="s">
        <v>658</v>
      </c>
      <c r="K4" s="472" t="s">
        <v>659</v>
      </c>
    </row>
    <row r="5" spans="1:11" ht="15.75" customHeight="1">
      <c r="A5" s="135" t="s">
        <v>660</v>
      </c>
      <c r="B5" s="133">
        <v>978044</v>
      </c>
      <c r="C5" s="133">
        <v>982417</v>
      </c>
      <c r="D5" s="133">
        <v>982417</v>
      </c>
      <c r="E5" s="133">
        <v>920914</v>
      </c>
      <c r="F5" s="133"/>
      <c r="G5" s="456">
        <v>43.4288884831797</v>
      </c>
      <c r="H5" s="456">
        <v>41</v>
      </c>
      <c r="I5" s="456"/>
      <c r="J5" s="473">
        <v>-57130</v>
      </c>
      <c r="K5" s="474">
        <v>-5.841250495887711</v>
      </c>
    </row>
    <row r="6" spans="1:11" ht="15.75" customHeight="1">
      <c r="A6" s="44" t="s">
        <v>715</v>
      </c>
      <c r="B6" s="124">
        <v>5898979</v>
      </c>
      <c r="C6" s="124">
        <v>6126191</v>
      </c>
      <c r="D6" s="124">
        <v>6271033</v>
      </c>
      <c r="E6" s="124">
        <v>6516350.9</v>
      </c>
      <c r="F6" s="124"/>
      <c r="G6" s="32">
        <v>108.25628982311</v>
      </c>
      <c r="H6" s="32">
        <v>112</v>
      </c>
      <c r="I6" s="32"/>
      <c r="J6" s="131">
        <v>617371.9</v>
      </c>
      <c r="K6" s="243">
        <v>10.465741613930145</v>
      </c>
    </row>
    <row r="7" spans="1:11" ht="15.75" customHeight="1">
      <c r="A7" s="44" t="s">
        <v>716</v>
      </c>
      <c r="B7" s="124">
        <v>3317940</v>
      </c>
      <c r="C7" s="124">
        <v>3111538</v>
      </c>
      <c r="D7" s="124">
        <v>2760037</v>
      </c>
      <c r="E7" s="124">
        <v>2493352.5</v>
      </c>
      <c r="F7" s="124"/>
      <c r="G7" s="32">
        <v>44.2832666310783</v>
      </c>
      <c r="H7" s="32">
        <v>40</v>
      </c>
      <c r="I7" s="32"/>
      <c r="J7" s="131">
        <v>-824587.5</v>
      </c>
      <c r="K7" s="243">
        <v>-24.852393352501853</v>
      </c>
    </row>
    <row r="8" spans="1:11" ht="15.75" customHeight="1">
      <c r="A8" s="44" t="s">
        <v>717</v>
      </c>
      <c r="B8" s="124">
        <v>2896522</v>
      </c>
      <c r="C8" s="124">
        <v>3017642</v>
      </c>
      <c r="D8" s="124">
        <v>3202825</v>
      </c>
      <c r="E8" s="124">
        <v>3105914</v>
      </c>
      <c r="F8" s="124"/>
      <c r="G8" s="32">
        <v>55.4899744878227</v>
      </c>
      <c r="H8" s="32">
        <v>54</v>
      </c>
      <c r="I8" s="32"/>
      <c r="J8" s="131">
        <v>209392</v>
      </c>
      <c r="K8" s="243">
        <v>7.229083707978051</v>
      </c>
    </row>
    <row r="9" spans="1:11" ht="15.75" customHeight="1">
      <c r="A9" s="44" t="s">
        <v>718</v>
      </c>
      <c r="B9" s="124">
        <v>3188845</v>
      </c>
      <c r="C9" s="124">
        <v>3275145</v>
      </c>
      <c r="D9" s="124">
        <v>3448581</v>
      </c>
      <c r="E9" s="124">
        <v>4065449.3</v>
      </c>
      <c r="F9" s="124"/>
      <c r="G9" s="32">
        <v>46.7293305612195</v>
      </c>
      <c r="H9" s="32">
        <v>55</v>
      </c>
      <c r="I9" s="32"/>
      <c r="J9" s="131">
        <v>876604.3</v>
      </c>
      <c r="K9" s="243">
        <v>27.489711792200616</v>
      </c>
    </row>
    <row r="10" spans="1:11" ht="15.75" customHeight="1">
      <c r="A10" s="44" t="s">
        <v>719</v>
      </c>
      <c r="B10" s="124">
        <v>690009</v>
      </c>
      <c r="C10" s="124">
        <v>658210</v>
      </c>
      <c r="D10" s="124">
        <v>941122</v>
      </c>
      <c r="E10" s="124">
        <v>653626.1</v>
      </c>
      <c r="F10" s="124"/>
      <c r="G10" s="32">
        <v>18.8478722585825</v>
      </c>
      <c r="H10" s="32">
        <v>13</v>
      </c>
      <c r="I10" s="32"/>
      <c r="J10" s="131">
        <v>-36382.9</v>
      </c>
      <c r="K10" s="243">
        <v>-5.272815282119512</v>
      </c>
    </row>
    <row r="11" spans="1:11" ht="15.75" customHeight="1">
      <c r="A11" s="475" t="s">
        <v>720</v>
      </c>
      <c r="B11" s="476">
        <v>15992293</v>
      </c>
      <c r="C11" s="476">
        <v>16188726</v>
      </c>
      <c r="D11" s="476">
        <v>16623597</v>
      </c>
      <c r="E11" s="476">
        <v>16834693</v>
      </c>
      <c r="F11" s="476"/>
      <c r="G11" s="469">
        <v>55.0988268567545</v>
      </c>
      <c r="H11" s="469">
        <v>56</v>
      </c>
      <c r="I11" s="469"/>
      <c r="J11" s="477">
        <v>842400</v>
      </c>
      <c r="K11" s="478">
        <v>5.267537306876506</v>
      </c>
    </row>
    <row r="12" ht="12.75">
      <c r="A12" s="142" t="s">
        <v>593</v>
      </c>
    </row>
    <row r="13" spans="1:11" ht="35.25" customHeight="1">
      <c r="A13" s="523" t="s">
        <v>661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</row>
    <row r="14" ht="15.75" customHeight="1">
      <c r="A14" s="44" t="s">
        <v>662</v>
      </c>
    </row>
  </sheetData>
  <sheetProtection selectLockedCells="1" selectUnlockedCells="1"/>
  <mergeCells count="7">
    <mergeCell ref="A13:K13"/>
    <mergeCell ref="A1:K1"/>
    <mergeCell ref="A2:A4"/>
    <mergeCell ref="B2:K2"/>
    <mergeCell ref="B3:E3"/>
    <mergeCell ref="G3:H3"/>
    <mergeCell ref="J3:K3"/>
  </mergeCells>
  <hyperlinks>
    <hyperlink ref="M1" location="indice!A4" display="Ritorna all'Indice"/>
  </hyperlinks>
  <printOptions/>
  <pageMargins left="0.7479166666666667" right="0.6402777777777777" top="0.9" bottom="0.9840277777777777" header="0.5118055555555555" footer="0.5118055555555555"/>
  <pageSetup horizontalDpi="300" verticalDpi="300" orientation="portrait" paperSize="9" scale="9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6"/>
  </sheetPr>
  <dimension ref="A1:I27"/>
  <sheetViews>
    <sheetView workbookViewId="0" topLeftCell="A1">
      <selection activeCell="B11" sqref="B11"/>
    </sheetView>
  </sheetViews>
  <sheetFormatPr defaultColWidth="9.140625" defaultRowHeight="12.75"/>
  <cols>
    <col min="1" max="1" width="22.140625" style="3" customWidth="1"/>
    <col min="2" max="2" width="8.8515625" style="3" customWidth="1"/>
    <col min="3" max="3" width="13.140625" style="3" customWidth="1"/>
    <col min="4" max="4" width="14.7109375" style="3" customWidth="1"/>
    <col min="5" max="5" width="11.57421875" style="3" customWidth="1"/>
    <col min="6" max="6" width="12.00390625" style="3" customWidth="1"/>
    <col min="7" max="7" width="11.7109375" style="3" customWidth="1"/>
    <col min="8" max="8" width="6.57421875" style="3" customWidth="1"/>
    <col min="9" max="9" width="17.140625" style="3" customWidth="1"/>
    <col min="10" max="16384" width="9.140625" style="3" customWidth="1"/>
  </cols>
  <sheetData>
    <row r="1" spans="1:9" ht="38.25" customHeight="1">
      <c r="A1" s="566" t="s">
        <v>663</v>
      </c>
      <c r="B1" s="566"/>
      <c r="C1" s="566"/>
      <c r="D1" s="566"/>
      <c r="E1" s="566"/>
      <c r="F1" s="566"/>
      <c r="G1" s="566"/>
      <c r="I1" s="16" t="s">
        <v>708</v>
      </c>
    </row>
    <row r="2" spans="1:9" ht="26.25" customHeight="1">
      <c r="A2" s="604" t="s">
        <v>223</v>
      </c>
      <c r="B2" s="568" t="s">
        <v>664</v>
      </c>
      <c r="C2" s="568"/>
      <c r="D2" s="568"/>
      <c r="E2" s="568"/>
      <c r="F2" s="568"/>
      <c r="G2" s="568"/>
      <c r="I2" s="16"/>
    </row>
    <row r="3" spans="1:7" ht="36" customHeight="1">
      <c r="A3" s="604"/>
      <c r="B3" s="63" t="s">
        <v>665</v>
      </c>
      <c r="C3" s="63" t="s">
        <v>666</v>
      </c>
      <c r="D3" s="63" t="s">
        <v>667</v>
      </c>
      <c r="E3" s="63" t="s">
        <v>668</v>
      </c>
      <c r="F3" s="63" t="s">
        <v>669</v>
      </c>
      <c r="G3" s="63" t="s">
        <v>670</v>
      </c>
    </row>
    <row r="4" spans="1:7" ht="15" customHeight="1">
      <c r="A4" s="359"/>
      <c r="B4" s="166"/>
      <c r="C4" s="166"/>
      <c r="D4" s="166" t="s">
        <v>740</v>
      </c>
      <c r="E4" s="166"/>
      <c r="F4" s="166"/>
      <c r="G4" s="166"/>
    </row>
    <row r="5" spans="1:7" ht="15" customHeight="1">
      <c r="A5" s="360">
        <v>2015</v>
      </c>
      <c r="B5" s="166">
        <v>88.6</v>
      </c>
      <c r="C5" s="166">
        <v>94.7</v>
      </c>
      <c r="D5" s="166">
        <v>77.1</v>
      </c>
      <c r="E5" s="479">
        <v>60</v>
      </c>
      <c r="F5" s="166">
        <v>58.7</v>
      </c>
      <c r="G5" s="166">
        <v>88.6</v>
      </c>
    </row>
    <row r="6" spans="1:7" ht="15" customHeight="1">
      <c r="A6" s="360">
        <v>2016</v>
      </c>
      <c r="B6" s="166">
        <v>90.6</v>
      </c>
      <c r="C6" s="166">
        <v>95.5</v>
      </c>
      <c r="D6" s="166">
        <v>80.6</v>
      </c>
      <c r="E6" s="166">
        <v>66.9</v>
      </c>
      <c r="F6" s="166">
        <v>65.4</v>
      </c>
      <c r="G6" s="166">
        <v>90.6</v>
      </c>
    </row>
    <row r="7" spans="1:7" ht="15" customHeight="1">
      <c r="A7" s="360">
        <v>2017</v>
      </c>
      <c r="B7" s="166">
        <v>89.4</v>
      </c>
      <c r="C7" s="479">
        <v>96</v>
      </c>
      <c r="D7" s="166">
        <v>76.8</v>
      </c>
      <c r="E7" s="166">
        <v>66.4</v>
      </c>
      <c r="F7" s="166">
        <v>61.3</v>
      </c>
      <c r="G7" s="166">
        <v>92.3</v>
      </c>
    </row>
    <row r="8" spans="1:7" ht="15" customHeight="1">
      <c r="A8" s="360">
        <v>2018</v>
      </c>
      <c r="B8" s="166">
        <v>91.4</v>
      </c>
      <c r="C8" s="479">
        <v>96.7</v>
      </c>
      <c r="D8" s="166">
        <v>72.5</v>
      </c>
      <c r="E8" s="166">
        <v>57.1</v>
      </c>
      <c r="F8" s="166">
        <v>54.3</v>
      </c>
      <c r="G8" s="166">
        <v>90.3</v>
      </c>
    </row>
    <row r="9" spans="1:7" ht="15" customHeight="1">
      <c r="A9" s="360">
        <v>2019</v>
      </c>
      <c r="B9" s="166">
        <v>89.6</v>
      </c>
      <c r="C9" s="479">
        <v>97</v>
      </c>
      <c r="D9" s="166">
        <v>79.8</v>
      </c>
      <c r="E9" s="166">
        <v>61.9</v>
      </c>
      <c r="F9" s="166">
        <v>59.5</v>
      </c>
      <c r="G9" s="166">
        <v>90.9</v>
      </c>
    </row>
    <row r="10" spans="1:7" ht="15" customHeight="1">
      <c r="A10" s="359"/>
      <c r="B10" s="490" t="s">
        <v>755</v>
      </c>
      <c r="C10" s="490"/>
      <c r="D10" s="490"/>
      <c r="E10" s="490"/>
      <c r="F10" s="490"/>
      <c r="G10" s="490"/>
    </row>
    <row r="11" spans="1:7" s="89" customFormat="1" ht="12.75">
      <c r="A11" s="361" t="s">
        <v>480</v>
      </c>
      <c r="B11" s="362">
        <v>91.4</v>
      </c>
      <c r="C11" s="362">
        <v>96.7</v>
      </c>
      <c r="D11" s="362">
        <v>72.5</v>
      </c>
      <c r="E11" s="362">
        <v>57.1</v>
      </c>
      <c r="F11" s="362">
        <v>54.3</v>
      </c>
      <c r="G11" s="362">
        <v>90.3</v>
      </c>
    </row>
    <row r="12" spans="1:7" s="89" customFormat="1" ht="14.25" customHeight="1">
      <c r="A12" s="363" t="s">
        <v>715</v>
      </c>
      <c r="B12" s="364">
        <v>91.8</v>
      </c>
      <c r="C12" s="364">
        <v>95.4</v>
      </c>
      <c r="D12" s="364">
        <v>81.7</v>
      </c>
      <c r="E12" s="364">
        <v>64.2</v>
      </c>
      <c r="F12" s="364">
        <v>58.9</v>
      </c>
      <c r="G12" s="364">
        <v>93.3</v>
      </c>
    </row>
    <row r="13" spans="1:7" s="89" customFormat="1" ht="14.25" customHeight="1">
      <c r="A13" s="88" t="s">
        <v>716</v>
      </c>
      <c r="B13" s="364">
        <v>90.5</v>
      </c>
      <c r="C13" s="364">
        <v>95.4</v>
      </c>
      <c r="D13" s="364">
        <v>81.7</v>
      </c>
      <c r="E13" s="364">
        <v>60.6</v>
      </c>
      <c r="F13" s="364">
        <v>58.9</v>
      </c>
      <c r="G13" s="364">
        <v>93</v>
      </c>
    </row>
    <row r="14" spans="1:7" s="89" customFormat="1" ht="14.25" customHeight="1">
      <c r="A14" s="365" t="s">
        <v>717</v>
      </c>
      <c r="B14" s="364">
        <v>88.9</v>
      </c>
      <c r="C14" s="364">
        <v>94.1</v>
      </c>
      <c r="D14" s="364">
        <v>71.6</v>
      </c>
      <c r="E14" s="364">
        <v>56.3</v>
      </c>
      <c r="F14" s="364">
        <v>53.6</v>
      </c>
      <c r="G14" s="364">
        <v>88.5</v>
      </c>
    </row>
    <row r="15" spans="1:7" s="89" customFormat="1" ht="14.25" customHeight="1">
      <c r="A15" s="365" t="s">
        <v>718</v>
      </c>
      <c r="B15" s="364">
        <v>91.4</v>
      </c>
      <c r="C15" s="364">
        <v>93.9</v>
      </c>
      <c r="D15" s="364">
        <v>74.8</v>
      </c>
      <c r="E15" s="364">
        <v>57.4</v>
      </c>
      <c r="F15" s="364">
        <v>52.1</v>
      </c>
      <c r="G15" s="364">
        <v>87</v>
      </c>
    </row>
    <row r="16" spans="1:7" s="89" customFormat="1" ht="14.25" customHeight="1">
      <c r="A16" s="365" t="s">
        <v>719</v>
      </c>
      <c r="B16" s="364">
        <v>92.2</v>
      </c>
      <c r="C16" s="364">
        <v>93.8</v>
      </c>
      <c r="D16" s="364">
        <v>74.9</v>
      </c>
      <c r="E16" s="364">
        <v>61.9</v>
      </c>
      <c r="F16" s="364">
        <v>55.8</v>
      </c>
      <c r="G16" s="364">
        <v>86</v>
      </c>
    </row>
    <row r="17" spans="1:7" s="89" customFormat="1" ht="18" customHeight="1">
      <c r="A17" s="366" t="s">
        <v>481</v>
      </c>
      <c r="B17" s="367">
        <v>90.9</v>
      </c>
      <c r="C17" s="367">
        <v>94.7</v>
      </c>
      <c r="D17" s="367">
        <v>77.8</v>
      </c>
      <c r="E17" s="367">
        <v>60.3</v>
      </c>
      <c r="F17" s="367">
        <v>56.2</v>
      </c>
      <c r="G17" s="367">
        <v>90.5</v>
      </c>
    </row>
    <row r="18" spans="1:7" ht="12.75" customHeight="1">
      <c r="A18" s="359"/>
      <c r="B18" s="490" t="s">
        <v>482</v>
      </c>
      <c r="C18" s="490"/>
      <c r="D18" s="490"/>
      <c r="E18" s="490"/>
      <c r="F18" s="490"/>
      <c r="G18" s="490"/>
    </row>
    <row r="19" spans="1:7" s="89" customFormat="1" ht="12.75">
      <c r="A19" s="361" t="s">
        <v>480</v>
      </c>
      <c r="B19" s="362">
        <v>89.6</v>
      </c>
      <c r="C19" s="362">
        <v>97</v>
      </c>
      <c r="D19" s="362">
        <v>79.8</v>
      </c>
      <c r="E19" s="362">
        <v>61.9</v>
      </c>
      <c r="F19" s="362">
        <v>59.5</v>
      </c>
      <c r="G19" s="362">
        <v>90.9</v>
      </c>
    </row>
    <row r="20" spans="1:7" s="89" customFormat="1" ht="14.25" customHeight="1">
      <c r="A20" s="363" t="s">
        <v>715</v>
      </c>
      <c r="B20" s="364">
        <v>91.3</v>
      </c>
      <c r="C20" s="364">
        <v>95.7</v>
      </c>
      <c r="D20" s="364">
        <v>82.8</v>
      </c>
      <c r="E20" s="364">
        <v>66</v>
      </c>
      <c r="F20" s="364">
        <v>62.2</v>
      </c>
      <c r="G20" s="364">
        <v>92.9</v>
      </c>
    </row>
    <row r="21" spans="1:7" s="89" customFormat="1" ht="14.25" customHeight="1">
      <c r="A21" s="88" t="s">
        <v>716</v>
      </c>
      <c r="B21" s="364">
        <v>90.3</v>
      </c>
      <c r="C21" s="364">
        <v>95.3</v>
      </c>
      <c r="D21" s="364">
        <v>82</v>
      </c>
      <c r="E21" s="364">
        <v>64.5</v>
      </c>
      <c r="F21" s="364">
        <v>62</v>
      </c>
      <c r="G21" s="364">
        <v>93.1</v>
      </c>
    </row>
    <row r="22" spans="1:7" s="89" customFormat="1" ht="14.25" customHeight="1">
      <c r="A22" s="365" t="s">
        <v>717</v>
      </c>
      <c r="B22" s="364">
        <v>90.3</v>
      </c>
      <c r="C22" s="364">
        <v>95.1</v>
      </c>
      <c r="D22" s="364">
        <v>78.2</v>
      </c>
      <c r="E22" s="364">
        <v>62.2</v>
      </c>
      <c r="F22" s="364">
        <v>59.5</v>
      </c>
      <c r="G22" s="364">
        <v>88.6</v>
      </c>
    </row>
    <row r="23" spans="1:7" s="89" customFormat="1" ht="14.25" customHeight="1">
      <c r="A23" s="365" t="s">
        <v>718</v>
      </c>
      <c r="B23" s="364">
        <v>91</v>
      </c>
      <c r="C23" s="364">
        <v>95.4</v>
      </c>
      <c r="D23" s="364">
        <v>78.7</v>
      </c>
      <c r="E23" s="364">
        <v>61.2</v>
      </c>
      <c r="F23" s="364">
        <v>56.6</v>
      </c>
      <c r="G23" s="364">
        <v>88</v>
      </c>
    </row>
    <row r="24" spans="1:7" s="89" customFormat="1" ht="14.25" customHeight="1">
      <c r="A24" s="365" t="s">
        <v>719</v>
      </c>
      <c r="B24" s="364">
        <v>92.7</v>
      </c>
      <c r="C24" s="364">
        <v>96.6</v>
      </c>
      <c r="D24" s="364">
        <v>83.2</v>
      </c>
      <c r="E24" s="364">
        <v>69.6</v>
      </c>
      <c r="F24" s="364">
        <v>68.1</v>
      </c>
      <c r="G24" s="364">
        <v>91.5</v>
      </c>
    </row>
    <row r="25" spans="1:7" s="89" customFormat="1" ht="18" customHeight="1">
      <c r="A25" s="368" t="s">
        <v>481</v>
      </c>
      <c r="B25" s="369">
        <v>90.9</v>
      </c>
      <c r="C25" s="369">
        <v>95.5</v>
      </c>
      <c r="D25" s="369">
        <v>80.8</v>
      </c>
      <c r="E25" s="369">
        <v>64.1</v>
      </c>
      <c r="F25" s="369">
        <v>60.8</v>
      </c>
      <c r="G25" s="369">
        <v>91</v>
      </c>
    </row>
    <row r="26" spans="1:7" s="89" customFormat="1" ht="14.25" customHeight="1">
      <c r="A26" s="218" t="s">
        <v>483</v>
      </c>
      <c r="B26" s="370"/>
      <c r="C26" s="370"/>
      <c r="D26" s="370"/>
      <c r="E26" s="370"/>
      <c r="F26" s="370"/>
      <c r="G26" s="370"/>
    </row>
    <row r="27" s="44" customFormat="1" ht="14.25">
      <c r="A27" s="44" t="s">
        <v>671</v>
      </c>
    </row>
  </sheetData>
  <sheetProtection selectLockedCells="1" selectUnlockedCells="1"/>
  <mergeCells count="5">
    <mergeCell ref="B18:G18"/>
    <mergeCell ref="A1:G1"/>
    <mergeCell ref="A2:A3"/>
    <mergeCell ref="B2:G2"/>
    <mergeCell ref="B10:G10"/>
  </mergeCells>
  <hyperlinks>
    <hyperlink ref="I1" location="indice!A4" display="Ritorna all'Indice"/>
  </hyperlinks>
  <printOptions/>
  <pageMargins left="0.44027777777777777" right="0.30972222222222223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21"/>
  <sheetViews>
    <sheetView workbookViewId="0" topLeftCell="A1">
      <selection activeCell="C10" sqref="C10"/>
    </sheetView>
  </sheetViews>
  <sheetFormatPr defaultColWidth="9.140625" defaultRowHeight="12.75"/>
  <cols>
    <col min="1" max="1" width="13.421875" style="3" customWidth="1"/>
    <col min="2" max="2" width="6.140625" style="3" customWidth="1"/>
    <col min="3" max="3" width="7.8515625" style="3" customWidth="1"/>
    <col min="4" max="4" width="9.140625" style="3" customWidth="1"/>
    <col min="5" max="5" width="9.00390625" style="3" customWidth="1"/>
    <col min="6" max="6" width="0.85546875" style="3" customWidth="1"/>
    <col min="7" max="7" width="7.28125" style="3" customWidth="1"/>
    <col min="8" max="8" width="8.8515625" style="3" customWidth="1"/>
    <col min="9" max="9" width="9.140625" style="3" customWidth="1"/>
    <col min="10" max="10" width="9.421875" style="3" customWidth="1"/>
    <col min="11" max="11" width="0.85546875" style="3" customWidth="1"/>
    <col min="12" max="12" width="6.8515625" style="3" customWidth="1"/>
    <col min="13" max="13" width="8.140625" style="3" customWidth="1"/>
    <col min="14" max="14" width="9.140625" style="3" customWidth="1"/>
    <col min="15" max="15" width="9.00390625" style="3" customWidth="1"/>
    <col min="16" max="16" width="4.421875" style="3" customWidth="1"/>
    <col min="17" max="17" width="16.7109375" style="3" customWidth="1"/>
    <col min="18" max="16384" width="9.140625" style="3" customWidth="1"/>
  </cols>
  <sheetData>
    <row r="1" spans="1:17" ht="33.75" customHeight="1">
      <c r="A1" s="525" t="s">
        <v>745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Q1" s="16" t="s">
        <v>708</v>
      </c>
    </row>
    <row r="2" spans="1:15" ht="18.75" customHeight="1">
      <c r="A2" s="518" t="s">
        <v>746</v>
      </c>
      <c r="B2" s="520" t="s">
        <v>747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</row>
    <row r="3" spans="1:15" ht="18" customHeight="1">
      <c r="A3" s="518"/>
      <c r="B3" s="526" t="s">
        <v>748</v>
      </c>
      <c r="C3" s="526"/>
      <c r="D3" s="526"/>
      <c r="E3" s="526"/>
      <c r="F3" s="46"/>
      <c r="G3" s="526" t="s">
        <v>749</v>
      </c>
      <c r="H3" s="526"/>
      <c r="I3" s="526"/>
      <c r="J3" s="526"/>
      <c r="K3" s="46"/>
      <c r="L3" s="526" t="s">
        <v>750</v>
      </c>
      <c r="M3" s="526"/>
      <c r="N3" s="526"/>
      <c r="O3" s="526"/>
    </row>
    <row r="4" spans="1:15" ht="39.75" customHeight="1">
      <c r="A4" s="518"/>
      <c r="B4" s="63" t="s">
        <v>751</v>
      </c>
      <c r="C4" s="63" t="s">
        <v>752</v>
      </c>
      <c r="D4" s="64" t="s">
        <v>753</v>
      </c>
      <c r="E4" s="64" t="s">
        <v>754</v>
      </c>
      <c r="F4" s="63"/>
      <c r="G4" s="63" t="s">
        <v>751</v>
      </c>
      <c r="H4" s="63" t="s">
        <v>752</v>
      </c>
      <c r="I4" s="64" t="s">
        <v>753</v>
      </c>
      <c r="J4" s="64" t="s">
        <v>754</v>
      </c>
      <c r="K4" s="63"/>
      <c r="L4" s="63" t="s">
        <v>751</v>
      </c>
      <c r="M4" s="63" t="s">
        <v>752</v>
      </c>
      <c r="N4" s="63" t="s">
        <v>753</v>
      </c>
      <c r="O4" s="64" t="s">
        <v>754</v>
      </c>
    </row>
    <row r="5" spans="1:15" ht="18" customHeight="1">
      <c r="A5" s="22"/>
      <c r="B5" s="521" t="s">
        <v>740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</row>
    <row r="6" spans="1:15" ht="12.75">
      <c r="A6" s="65">
        <v>2014</v>
      </c>
      <c r="B6" s="66">
        <v>2.5</v>
      </c>
      <c r="C6" s="66">
        <v>2.9870147463326315</v>
      </c>
      <c r="D6" s="66">
        <v>27.124642986004037</v>
      </c>
      <c r="E6" s="68">
        <v>1482.45683533287</v>
      </c>
      <c r="F6" s="67"/>
      <c r="G6" s="66">
        <v>31.785714285714285</v>
      </c>
      <c r="H6" s="66">
        <v>23.16431052931981</v>
      </c>
      <c r="I6" s="66">
        <v>47.686570624416746</v>
      </c>
      <c r="J6" s="66">
        <v>336.07182615247774</v>
      </c>
      <c r="K6" s="66"/>
      <c r="L6" s="66">
        <v>65.71428571428571</v>
      </c>
      <c r="M6" s="66">
        <v>73.84867472434756</v>
      </c>
      <c r="N6" s="66">
        <v>25.188786389579214</v>
      </c>
      <c r="O6" s="68">
        <v>55.682654440903555</v>
      </c>
    </row>
    <row r="7" spans="1:15" ht="12.75">
      <c r="A7" s="65">
        <v>2015</v>
      </c>
      <c r="B7" s="66">
        <v>2.5</v>
      </c>
      <c r="C7" s="66">
        <v>2.9870147463326315</v>
      </c>
      <c r="D7" s="66">
        <v>27.1716307935214</v>
      </c>
      <c r="E7" s="68">
        <v>1481.7577652126395</v>
      </c>
      <c r="F7" s="67"/>
      <c r="G7" s="66">
        <v>31.899641577060933</v>
      </c>
      <c r="H7" s="66">
        <v>23.164310529319838</v>
      </c>
      <c r="I7" s="66">
        <v>47.70451752190873</v>
      </c>
      <c r="J7" s="66">
        <v>335.45865646577664</v>
      </c>
      <c r="K7" s="66"/>
      <c r="L7" s="66">
        <v>65.59139784946237</v>
      </c>
      <c r="M7" s="66">
        <v>73.84867472434756</v>
      </c>
      <c r="N7" s="66">
        <v>25.123851684569853</v>
      </c>
      <c r="O7" s="68">
        <v>55.41692052326192</v>
      </c>
    </row>
    <row r="8" spans="1:15" ht="12.75">
      <c r="A8" s="65">
        <v>2016</v>
      </c>
      <c r="B8" s="66">
        <v>2.5</v>
      </c>
      <c r="C8" s="66">
        <v>2.9870147463326315</v>
      </c>
      <c r="D8" s="66">
        <v>27.1716307935214</v>
      </c>
      <c r="E8" s="68">
        <v>1481.7577652126395</v>
      </c>
      <c r="F8" s="67"/>
      <c r="G8" s="66">
        <v>31.899641577060933</v>
      </c>
      <c r="H8" s="66">
        <v>23.164310529319838</v>
      </c>
      <c r="I8" s="66">
        <v>47.70451752190873</v>
      </c>
      <c r="J8" s="66">
        <v>335.45865646577664</v>
      </c>
      <c r="K8" s="66"/>
      <c r="L8" s="66">
        <v>65.59139784946237</v>
      </c>
      <c r="M8" s="66">
        <v>73.84867472434756</v>
      </c>
      <c r="N8" s="66">
        <v>25.123851684569853</v>
      </c>
      <c r="O8" s="68">
        <v>55.41692052326192</v>
      </c>
    </row>
    <row r="9" spans="1:15" ht="12.75">
      <c r="A9" s="65">
        <v>2017</v>
      </c>
      <c r="B9" s="66">
        <v>2.5</v>
      </c>
      <c r="C9" s="66">
        <v>2.9870147463326315</v>
      </c>
      <c r="D9" s="66">
        <v>27.1716307935214</v>
      </c>
      <c r="E9" s="68">
        <v>1480.3</v>
      </c>
      <c r="F9" s="67"/>
      <c r="G9" s="66">
        <v>32.2</v>
      </c>
      <c r="H9" s="66">
        <v>23.4</v>
      </c>
      <c r="I9" s="66">
        <v>47.8</v>
      </c>
      <c r="J9" s="66">
        <v>332.4</v>
      </c>
      <c r="K9" s="66"/>
      <c r="L9" s="66">
        <v>65.2</v>
      </c>
      <c r="M9" s="66">
        <v>73.6</v>
      </c>
      <c r="N9" s="66">
        <v>25</v>
      </c>
      <c r="O9" s="68">
        <v>55.2</v>
      </c>
    </row>
    <row r="10" spans="1:15" ht="12.75">
      <c r="A10" s="65">
        <v>2018</v>
      </c>
      <c r="B10" s="66">
        <v>2.5</v>
      </c>
      <c r="C10" s="66">
        <v>2.9870147463326315</v>
      </c>
      <c r="D10" s="66">
        <v>27.1716307935214</v>
      </c>
      <c r="E10" s="68">
        <v>1476</v>
      </c>
      <c r="F10" s="66"/>
      <c r="G10" s="66">
        <v>32.5</v>
      </c>
      <c r="H10" s="66">
        <v>23.4</v>
      </c>
      <c r="I10" s="66">
        <v>47.9</v>
      </c>
      <c r="J10" s="66">
        <v>332</v>
      </c>
      <c r="K10" s="66"/>
      <c r="L10" s="66">
        <v>65</v>
      </c>
      <c r="M10" s="66">
        <v>73.6</v>
      </c>
      <c r="N10" s="66">
        <v>25</v>
      </c>
      <c r="O10" s="68">
        <v>55</v>
      </c>
    </row>
    <row r="11" spans="1:15" ht="22.5" customHeight="1">
      <c r="A11" s="62"/>
      <c r="B11" s="527" t="s">
        <v>755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</row>
    <row r="12" spans="1:15" ht="12.75">
      <c r="A12" s="69" t="s">
        <v>732</v>
      </c>
      <c r="B12" s="70">
        <v>2.6</v>
      </c>
      <c r="C12" s="70">
        <v>3</v>
      </c>
      <c r="D12" s="70">
        <v>27.2</v>
      </c>
      <c r="E12" s="70">
        <v>1476</v>
      </c>
      <c r="F12" s="70"/>
      <c r="G12" s="70">
        <v>32.5</v>
      </c>
      <c r="H12" s="70">
        <v>23.4</v>
      </c>
      <c r="I12" s="70">
        <v>47.9</v>
      </c>
      <c r="J12" s="70">
        <v>332</v>
      </c>
      <c r="K12" s="70"/>
      <c r="L12" s="70">
        <v>65</v>
      </c>
      <c r="M12" s="70">
        <v>73.6</v>
      </c>
      <c r="N12" s="70">
        <v>25</v>
      </c>
      <c r="O12" s="71">
        <v>55</v>
      </c>
    </row>
    <row r="13" spans="1:15" ht="12.75">
      <c r="A13" s="72" t="s">
        <v>715</v>
      </c>
      <c r="B13" s="66">
        <v>4.4</v>
      </c>
      <c r="C13" s="66">
        <v>4.7</v>
      </c>
      <c r="D13" s="66">
        <v>37.2</v>
      </c>
      <c r="E13" s="66">
        <v>2218</v>
      </c>
      <c r="F13" s="66"/>
      <c r="G13" s="66">
        <v>34.1</v>
      </c>
      <c r="H13" s="66">
        <v>25.3</v>
      </c>
      <c r="I13" s="66">
        <v>46.3</v>
      </c>
      <c r="J13" s="66">
        <v>508</v>
      </c>
      <c r="K13" s="66"/>
      <c r="L13" s="66">
        <v>61.5</v>
      </c>
      <c r="M13" s="66">
        <v>70</v>
      </c>
      <c r="N13" s="66">
        <v>16.4</v>
      </c>
      <c r="O13" s="68">
        <v>65</v>
      </c>
    </row>
    <row r="14" spans="1:15" ht="12.75">
      <c r="A14" s="72" t="s">
        <v>716</v>
      </c>
      <c r="B14" s="66">
        <v>1.3</v>
      </c>
      <c r="C14" s="66">
        <v>5.8</v>
      </c>
      <c r="D14" s="66">
        <v>26.7</v>
      </c>
      <c r="E14" s="66">
        <v>867</v>
      </c>
      <c r="F14" s="66"/>
      <c r="G14" s="66">
        <v>32.2</v>
      </c>
      <c r="H14" s="66">
        <v>23.9</v>
      </c>
      <c r="I14" s="66">
        <v>46.3</v>
      </c>
      <c r="J14" s="66">
        <v>362</v>
      </c>
      <c r="K14" s="66"/>
      <c r="L14" s="66">
        <v>66.4</v>
      </c>
      <c r="M14" s="66">
        <v>70.4</v>
      </c>
      <c r="N14" s="66">
        <v>27</v>
      </c>
      <c r="O14" s="68">
        <v>72</v>
      </c>
    </row>
    <row r="15" spans="1:15" ht="12.75">
      <c r="A15" s="72" t="s">
        <v>717</v>
      </c>
      <c r="B15" s="66">
        <v>1.3</v>
      </c>
      <c r="C15" s="66">
        <v>5.4</v>
      </c>
      <c r="D15" s="66">
        <v>37.2</v>
      </c>
      <c r="E15" s="66">
        <v>1412</v>
      </c>
      <c r="F15" s="66"/>
      <c r="G15" s="66">
        <v>23</v>
      </c>
      <c r="H15" s="66">
        <v>21.8</v>
      </c>
      <c r="I15" s="66">
        <v>37.9</v>
      </c>
      <c r="J15" s="66">
        <v>360</v>
      </c>
      <c r="K15" s="66"/>
      <c r="L15" s="66">
        <v>75.6</v>
      </c>
      <c r="M15" s="66">
        <v>72.8</v>
      </c>
      <c r="N15" s="66">
        <v>24.9</v>
      </c>
      <c r="O15" s="68">
        <v>71</v>
      </c>
    </row>
    <row r="16" spans="1:15" ht="12.75">
      <c r="A16" s="72" t="s">
        <v>718</v>
      </c>
      <c r="B16" s="66">
        <v>5.5</v>
      </c>
      <c r="C16" s="66">
        <v>5</v>
      </c>
      <c r="D16" s="66">
        <v>35.5</v>
      </c>
      <c r="E16" s="66">
        <v>1348</v>
      </c>
      <c r="F16" s="66"/>
      <c r="G16" s="66">
        <v>23.1</v>
      </c>
      <c r="H16" s="66">
        <v>21.3</v>
      </c>
      <c r="I16" s="66">
        <v>37.4</v>
      </c>
      <c r="J16" s="66">
        <v>332</v>
      </c>
      <c r="K16" s="66"/>
      <c r="L16" s="66">
        <v>71.4</v>
      </c>
      <c r="M16" s="66">
        <v>73.7</v>
      </c>
      <c r="N16" s="66">
        <v>27.1</v>
      </c>
      <c r="O16" s="68">
        <v>70</v>
      </c>
    </row>
    <row r="17" spans="1:15" ht="12.75">
      <c r="A17" s="72" t="s">
        <v>719</v>
      </c>
      <c r="B17" s="66">
        <v>0.9</v>
      </c>
      <c r="C17" s="66">
        <v>2.9</v>
      </c>
      <c r="D17" s="66">
        <v>25</v>
      </c>
      <c r="E17" s="66">
        <v>1156</v>
      </c>
      <c r="F17" s="66"/>
      <c r="G17" s="66">
        <v>23.5</v>
      </c>
      <c r="H17" s="66">
        <v>21.2</v>
      </c>
      <c r="I17" s="66">
        <v>46.3</v>
      </c>
      <c r="J17" s="66">
        <v>290</v>
      </c>
      <c r="K17" s="66"/>
      <c r="L17" s="66">
        <v>75.6</v>
      </c>
      <c r="M17" s="66">
        <v>75.9</v>
      </c>
      <c r="N17" s="66">
        <v>28.6</v>
      </c>
      <c r="O17" s="68">
        <v>50</v>
      </c>
    </row>
    <row r="18" spans="1:15" ht="21.75" customHeight="1">
      <c r="A18" s="73" t="s">
        <v>720</v>
      </c>
      <c r="B18" s="74">
        <v>3.4</v>
      </c>
      <c r="C18" s="74">
        <v>4.8</v>
      </c>
      <c r="D18" s="74">
        <v>33.4</v>
      </c>
      <c r="E18" s="74">
        <v>1386</v>
      </c>
      <c r="F18" s="74"/>
      <c r="G18" s="74">
        <v>28.9</v>
      </c>
      <c r="H18" s="74">
        <v>22.7</v>
      </c>
      <c r="I18" s="74">
        <v>42.6</v>
      </c>
      <c r="J18" s="74">
        <v>375</v>
      </c>
      <c r="K18" s="74"/>
      <c r="L18" s="74">
        <v>67.7</v>
      </c>
      <c r="M18" s="74">
        <v>72.5</v>
      </c>
      <c r="N18" s="74">
        <v>24</v>
      </c>
      <c r="O18" s="75">
        <v>66</v>
      </c>
    </row>
    <row r="19" spans="1:15" ht="14.25" customHeight="1">
      <c r="A19" s="528" t="s">
        <v>756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</row>
    <row r="20" spans="1:15" ht="48" customHeight="1">
      <c r="A20" s="523" t="s">
        <v>757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</row>
    <row r="21" spans="1:15" ht="15" customHeight="1">
      <c r="A21" s="523" t="s">
        <v>744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</row>
  </sheetData>
  <sheetProtection selectLockedCells="1" selectUnlockedCells="1"/>
  <mergeCells count="11">
    <mergeCell ref="A21:O21"/>
    <mergeCell ref="B5:O5"/>
    <mergeCell ref="B11:O11"/>
    <mergeCell ref="A19:O19"/>
    <mergeCell ref="A20:O20"/>
    <mergeCell ref="A1:O1"/>
    <mergeCell ref="A2:A4"/>
    <mergeCell ref="B2:O2"/>
    <mergeCell ref="B3:E3"/>
    <mergeCell ref="G3:J3"/>
    <mergeCell ref="L3:O3"/>
  </mergeCells>
  <hyperlinks>
    <hyperlink ref="Q1" location="indice!A4" display="Ritorna all'Indice"/>
  </hyperlinks>
  <printOptions/>
  <pageMargins left="0.3" right="0.3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20"/>
  <sheetViews>
    <sheetView workbookViewId="0" topLeftCell="A1">
      <selection activeCell="A1" sqref="A1:O1"/>
    </sheetView>
  </sheetViews>
  <sheetFormatPr defaultColWidth="9.140625" defaultRowHeight="12.75"/>
  <cols>
    <col min="1" max="1" width="11.28125" style="3" customWidth="1"/>
    <col min="2" max="2" width="5.8515625" style="3" customWidth="1"/>
    <col min="3" max="5" width="9.140625" style="3" customWidth="1"/>
    <col min="6" max="6" width="0.85546875" style="3" customWidth="1"/>
    <col min="7" max="7" width="7.00390625" style="3" customWidth="1"/>
    <col min="8" max="8" width="9.140625" style="3" customWidth="1"/>
    <col min="9" max="9" width="9.7109375" style="3" customWidth="1"/>
    <col min="10" max="10" width="9.140625" style="3" customWidth="1"/>
    <col min="11" max="11" width="2.140625" style="3" customWidth="1"/>
    <col min="12" max="12" width="5.7109375" style="3" customWidth="1"/>
    <col min="13" max="14" width="9.140625" style="3" customWidth="1"/>
    <col min="15" max="15" width="9.00390625" style="3" customWidth="1"/>
    <col min="16" max="16" width="4.140625" style="3" customWidth="1"/>
    <col min="17" max="17" width="16.28125" style="3" customWidth="1"/>
    <col min="18" max="16384" width="9.140625" style="3" customWidth="1"/>
  </cols>
  <sheetData>
    <row r="1" spans="1:17" ht="33" customHeight="1">
      <c r="A1" s="525" t="s">
        <v>758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76"/>
      <c r="Q1" s="16" t="s">
        <v>708</v>
      </c>
    </row>
    <row r="2" spans="1:15" ht="19.5" customHeight="1">
      <c r="A2" s="518" t="s">
        <v>746</v>
      </c>
      <c r="B2" s="520" t="s">
        <v>759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</row>
    <row r="3" spans="1:17" ht="16.5" customHeight="1">
      <c r="A3" s="518"/>
      <c r="B3" s="526" t="s">
        <v>760</v>
      </c>
      <c r="C3" s="526"/>
      <c r="D3" s="526"/>
      <c r="E3" s="526"/>
      <c r="F3" s="46"/>
      <c r="G3" s="526" t="s">
        <v>761</v>
      </c>
      <c r="H3" s="526"/>
      <c r="I3" s="526"/>
      <c r="J3" s="526"/>
      <c r="K3" s="46"/>
      <c r="L3" s="526" t="s">
        <v>762</v>
      </c>
      <c r="M3" s="526"/>
      <c r="N3" s="526"/>
      <c r="O3" s="526"/>
      <c r="Q3" s="16"/>
    </row>
    <row r="4" spans="1:15" ht="39" customHeight="1">
      <c r="A4" s="518"/>
      <c r="B4" s="63" t="s">
        <v>763</v>
      </c>
      <c r="C4" s="63" t="s">
        <v>764</v>
      </c>
      <c r="D4" s="64" t="s">
        <v>753</v>
      </c>
      <c r="E4" s="64" t="s">
        <v>765</v>
      </c>
      <c r="F4" s="77"/>
      <c r="G4" s="63" t="s">
        <v>763</v>
      </c>
      <c r="H4" s="63" t="s">
        <v>764</v>
      </c>
      <c r="I4" s="64" t="s">
        <v>753</v>
      </c>
      <c r="J4" s="64" t="s">
        <v>765</v>
      </c>
      <c r="K4" s="77"/>
      <c r="L4" s="63" t="s">
        <v>763</v>
      </c>
      <c r="M4" s="63" t="s">
        <v>764</v>
      </c>
      <c r="N4" s="64" t="s">
        <v>753</v>
      </c>
      <c r="O4" s="78" t="s">
        <v>765</v>
      </c>
    </row>
    <row r="5" spans="1:15" ht="24.75" customHeight="1">
      <c r="A5" s="62"/>
      <c r="B5" s="521" t="s">
        <v>740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</row>
    <row r="6" spans="1:15" ht="14.25" customHeight="1">
      <c r="A6" s="65">
        <v>2014</v>
      </c>
      <c r="B6" s="79">
        <v>127</v>
      </c>
      <c r="C6" s="66">
        <v>39.94514831967826</v>
      </c>
      <c r="D6" s="66">
        <v>8.066744229550606</v>
      </c>
      <c r="E6" s="66">
        <v>32.96777532473695</v>
      </c>
      <c r="F6" s="67"/>
      <c r="G6" s="79">
        <v>152</v>
      </c>
      <c r="H6" s="66">
        <v>59.60973703613448</v>
      </c>
      <c r="I6" s="66">
        <v>81.77945528684499</v>
      </c>
      <c r="J6" s="66">
        <v>223.9661581581298</v>
      </c>
      <c r="K6" s="66"/>
      <c r="L6" s="79">
        <v>1</v>
      </c>
      <c r="M6" s="66">
        <v>0.4451146441872679</v>
      </c>
      <c r="N6" s="66">
        <v>10.153800483604405</v>
      </c>
      <c r="O6" s="68">
        <v>3724.021122238652</v>
      </c>
    </row>
    <row r="7" spans="1:15" ht="14.25" customHeight="1">
      <c r="A7" s="65">
        <v>2015</v>
      </c>
      <c r="B7" s="79">
        <v>126</v>
      </c>
      <c r="C7" s="66">
        <v>39.94514831967829</v>
      </c>
      <c r="D7" s="66">
        <v>8.011060790012174</v>
      </c>
      <c r="E7" s="66">
        <v>32.66817421241636</v>
      </c>
      <c r="F7" s="67"/>
      <c r="G7" s="79">
        <v>152</v>
      </c>
      <c r="H7" s="66">
        <v>59.60973703613453</v>
      </c>
      <c r="I7" s="66">
        <v>81.76545335191398</v>
      </c>
      <c r="J7" s="66">
        <v>223.4351608083437</v>
      </c>
      <c r="K7" s="66"/>
      <c r="L7" s="79">
        <v>1</v>
      </c>
      <c r="M7" s="66">
        <v>0.4451146441872683</v>
      </c>
      <c r="N7" s="66">
        <v>10.223485858073849</v>
      </c>
      <c r="O7" s="68">
        <v>3741.3297862463064</v>
      </c>
    </row>
    <row r="8" spans="1:15" ht="14.25" customHeight="1">
      <c r="A8" s="65">
        <v>2016</v>
      </c>
      <c r="B8" s="79">
        <v>126</v>
      </c>
      <c r="C8" s="66">
        <v>39.94514831967829</v>
      </c>
      <c r="D8" s="66">
        <v>8.011060790012174</v>
      </c>
      <c r="E8" s="66">
        <v>32.489676857602305</v>
      </c>
      <c r="F8" s="67"/>
      <c r="G8" s="79">
        <v>152</v>
      </c>
      <c r="H8" s="66">
        <v>59.60973703613446</v>
      </c>
      <c r="I8" s="66">
        <v>81.81438992827401</v>
      </c>
      <c r="J8" s="66">
        <v>223.45180008758393</v>
      </c>
      <c r="K8" s="66"/>
      <c r="L8" s="79">
        <v>1</v>
      </c>
      <c r="M8" s="66">
        <v>0.4451146441872679</v>
      </c>
      <c r="N8" s="66">
        <v>10.21414655744372</v>
      </c>
      <c r="O8" s="68">
        <v>3735.9544247532463</v>
      </c>
    </row>
    <row r="9" spans="1:15" ht="14.25" customHeight="1">
      <c r="A9" s="65">
        <v>2017</v>
      </c>
      <c r="B9" s="79">
        <v>123</v>
      </c>
      <c r="C9" s="66">
        <v>39.4</v>
      </c>
      <c r="D9" s="66">
        <v>7.9</v>
      </c>
      <c r="E9" s="66">
        <v>32.5</v>
      </c>
      <c r="F9" s="66"/>
      <c r="G9" s="79">
        <v>152</v>
      </c>
      <c r="H9" s="66">
        <v>60.1</v>
      </c>
      <c r="I9" s="66">
        <v>81.9</v>
      </c>
      <c r="J9" s="66">
        <v>221.6</v>
      </c>
      <c r="K9" s="66"/>
      <c r="L9" s="79">
        <v>1</v>
      </c>
      <c r="M9" s="66">
        <v>0.4</v>
      </c>
      <c r="N9" s="66">
        <v>10.2</v>
      </c>
      <c r="O9" s="68">
        <v>3723.2</v>
      </c>
    </row>
    <row r="10" spans="1:15" ht="14.25" customHeight="1">
      <c r="A10" s="65">
        <v>2018</v>
      </c>
      <c r="B10" s="79">
        <v>120</v>
      </c>
      <c r="C10" s="66">
        <v>39.1</v>
      </c>
      <c r="D10" s="66">
        <v>7.7</v>
      </c>
      <c r="E10" s="66">
        <v>32</v>
      </c>
      <c r="F10" s="66"/>
      <c r="G10" s="79">
        <v>153</v>
      </c>
      <c r="H10" s="66">
        <v>60.4</v>
      </c>
      <c r="I10" s="66">
        <v>82.2</v>
      </c>
      <c r="J10" s="66">
        <v>221</v>
      </c>
      <c r="K10" s="66"/>
      <c r="L10" s="79">
        <v>1</v>
      </c>
      <c r="M10" s="66">
        <v>0.4</v>
      </c>
      <c r="N10" s="66">
        <v>10.2</v>
      </c>
      <c r="O10" s="68">
        <v>3703</v>
      </c>
    </row>
    <row r="11" spans="1:15" ht="21" customHeight="1">
      <c r="A11" s="62"/>
      <c r="B11" s="527" t="s">
        <v>755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</row>
    <row r="12" spans="1:15" ht="12.75">
      <c r="A12" s="69" t="s">
        <v>732</v>
      </c>
      <c r="B12" s="80">
        <v>120</v>
      </c>
      <c r="C12" s="70">
        <v>39.1</v>
      </c>
      <c r="D12" s="70">
        <v>7.7</v>
      </c>
      <c r="E12" s="70">
        <v>32</v>
      </c>
      <c r="F12" s="70"/>
      <c r="G12" s="80">
        <v>153</v>
      </c>
      <c r="H12" s="70">
        <v>60.4</v>
      </c>
      <c r="I12" s="70">
        <v>82.2</v>
      </c>
      <c r="J12" s="70">
        <v>221</v>
      </c>
      <c r="K12" s="70"/>
      <c r="L12" s="80">
        <v>1</v>
      </c>
      <c r="M12" s="70">
        <v>0.4</v>
      </c>
      <c r="N12" s="70">
        <v>10.2</v>
      </c>
      <c r="O12" s="71">
        <v>3703</v>
      </c>
    </row>
    <row r="13" spans="1:15" ht="12.75">
      <c r="A13" s="72" t="s">
        <v>715</v>
      </c>
      <c r="B13" s="81">
        <v>2363</v>
      </c>
      <c r="C13" s="66">
        <v>72.8</v>
      </c>
      <c r="D13" s="66">
        <v>22.9</v>
      </c>
      <c r="E13" s="66">
        <v>87</v>
      </c>
      <c r="F13" s="66"/>
      <c r="G13" s="79">
        <v>655</v>
      </c>
      <c r="H13" s="66">
        <v>26.3</v>
      </c>
      <c r="I13" s="66">
        <v>59.5</v>
      </c>
      <c r="J13" s="66">
        <v>629</v>
      </c>
      <c r="K13" s="66"/>
      <c r="L13" s="79">
        <v>3</v>
      </c>
      <c r="M13" s="66">
        <v>1</v>
      </c>
      <c r="N13" s="66">
        <v>17.6</v>
      </c>
      <c r="O13" s="68">
        <v>5131</v>
      </c>
    </row>
    <row r="14" spans="1:15" ht="12.75">
      <c r="A14" s="72" t="s">
        <v>716</v>
      </c>
      <c r="B14" s="81">
        <v>840</v>
      </c>
      <c r="C14" s="66">
        <v>51.5</v>
      </c>
      <c r="D14" s="66">
        <v>15.6</v>
      </c>
      <c r="E14" s="66">
        <v>57</v>
      </c>
      <c r="F14" s="66"/>
      <c r="G14" s="79">
        <v>566</v>
      </c>
      <c r="H14" s="66">
        <v>47.2</v>
      </c>
      <c r="I14" s="66">
        <v>76.6</v>
      </c>
      <c r="J14" s="66">
        <v>303</v>
      </c>
      <c r="K14" s="66"/>
      <c r="L14" s="79">
        <v>3</v>
      </c>
      <c r="M14" s="66">
        <v>1.2</v>
      </c>
      <c r="N14" s="66">
        <v>7.8</v>
      </c>
      <c r="O14" s="68">
        <v>1203</v>
      </c>
    </row>
    <row r="15" spans="1:15" ht="12.75">
      <c r="A15" s="72" t="s">
        <v>717</v>
      </c>
      <c r="B15" s="81">
        <v>599</v>
      </c>
      <c r="C15" s="66">
        <v>43.1</v>
      </c>
      <c r="D15" s="66">
        <v>9.9</v>
      </c>
      <c r="E15" s="66">
        <v>47</v>
      </c>
      <c r="F15" s="66"/>
      <c r="G15" s="79">
        <v>372</v>
      </c>
      <c r="H15" s="66">
        <v>54.5</v>
      </c>
      <c r="I15" s="66">
        <v>63.2</v>
      </c>
      <c r="J15" s="66">
        <v>240</v>
      </c>
      <c r="K15" s="66"/>
      <c r="L15" s="79">
        <v>2</v>
      </c>
      <c r="M15" s="66">
        <v>2.4</v>
      </c>
      <c r="N15" s="66" t="s">
        <v>766</v>
      </c>
      <c r="O15" s="68">
        <v>2328</v>
      </c>
    </row>
    <row r="16" spans="1:15" ht="12.75">
      <c r="A16" s="72" t="s">
        <v>718</v>
      </c>
      <c r="B16" s="81">
        <v>1222</v>
      </c>
      <c r="C16" s="66">
        <v>52.7</v>
      </c>
      <c r="D16" s="66">
        <v>15.7</v>
      </c>
      <c r="E16" s="66">
        <v>56</v>
      </c>
      <c r="F16" s="66"/>
      <c r="G16" s="79">
        <v>560</v>
      </c>
      <c r="H16" s="66">
        <v>46.9</v>
      </c>
      <c r="I16" s="66">
        <v>75.1</v>
      </c>
      <c r="J16" s="66">
        <v>303</v>
      </c>
      <c r="K16" s="66"/>
      <c r="L16" s="79">
        <v>2</v>
      </c>
      <c r="M16" s="66">
        <v>0.3</v>
      </c>
      <c r="N16" s="66">
        <v>9.2</v>
      </c>
      <c r="O16" s="68">
        <v>5415</v>
      </c>
    </row>
    <row r="17" spans="1:15" ht="12.75">
      <c r="A17" s="72" t="s">
        <v>719</v>
      </c>
      <c r="B17" s="81">
        <v>521</v>
      </c>
      <c r="C17" s="66">
        <v>51.2</v>
      </c>
      <c r="D17" s="66">
        <v>15</v>
      </c>
      <c r="E17" s="66">
        <v>39</v>
      </c>
      <c r="F17" s="66"/>
      <c r="G17" s="79">
        <v>244</v>
      </c>
      <c r="H17" s="66">
        <v>48.1</v>
      </c>
      <c r="I17" s="66">
        <v>70.3</v>
      </c>
      <c r="J17" s="66">
        <v>194</v>
      </c>
      <c r="K17" s="66"/>
      <c r="L17" s="79">
        <v>2</v>
      </c>
      <c r="M17" s="66">
        <v>0.7</v>
      </c>
      <c r="N17" s="66">
        <v>14.7</v>
      </c>
      <c r="O17" s="68">
        <v>2838</v>
      </c>
    </row>
    <row r="18" spans="1:15" ht="18" customHeight="1">
      <c r="A18" s="73" t="s">
        <v>720</v>
      </c>
      <c r="B18" s="82">
        <v>5545</v>
      </c>
      <c r="C18" s="74">
        <v>54.2</v>
      </c>
      <c r="D18" s="74">
        <v>16.4</v>
      </c>
      <c r="E18" s="74">
        <v>60</v>
      </c>
      <c r="F18" s="74"/>
      <c r="G18" s="82">
        <v>2397</v>
      </c>
      <c r="H18" s="74">
        <v>44.7</v>
      </c>
      <c r="I18" s="74">
        <v>68.3</v>
      </c>
      <c r="J18" s="74">
        <v>306</v>
      </c>
      <c r="K18" s="74"/>
      <c r="L18" s="83">
        <v>12</v>
      </c>
      <c r="M18" s="74">
        <v>1.1</v>
      </c>
      <c r="N18" s="74">
        <v>15.3</v>
      </c>
      <c r="O18" s="75">
        <v>2817</v>
      </c>
    </row>
    <row r="19" spans="1:15" ht="14.25" customHeight="1">
      <c r="A19" s="528" t="s">
        <v>756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</row>
    <row r="20" spans="1:15" ht="15" customHeight="1">
      <c r="A20" s="523" t="s">
        <v>767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</row>
  </sheetData>
  <sheetProtection selectLockedCells="1" selectUnlockedCells="1"/>
  <mergeCells count="10">
    <mergeCell ref="B5:O5"/>
    <mergeCell ref="B11:O11"/>
    <mergeCell ref="A19:O19"/>
    <mergeCell ref="A20:O20"/>
    <mergeCell ref="A1:O1"/>
    <mergeCell ref="A2:A4"/>
    <mergeCell ref="B2:O2"/>
    <mergeCell ref="B3:E3"/>
    <mergeCell ref="G3:J3"/>
    <mergeCell ref="L3:O3"/>
  </mergeCells>
  <hyperlinks>
    <hyperlink ref="Q1" location="indice!A4" display="Ritorna all'Indice"/>
  </hyperlinks>
  <printOptions/>
  <pageMargins left="0.7298611111111111" right="0.4" top="0.9840277777777777" bottom="0.9840277777777777" header="0.5118055555555555" footer="0.5118055555555555"/>
  <pageSetup fitToHeight="1" fitToWidth="1" horizontalDpi="300" verticalDpi="300" orientation="portrait" paperSize="9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29"/>
  <sheetViews>
    <sheetView workbookViewId="0" topLeftCell="A1">
      <selection activeCell="A2" sqref="A2:A3"/>
    </sheetView>
  </sheetViews>
  <sheetFormatPr defaultColWidth="9.140625" defaultRowHeight="12.75"/>
  <cols>
    <col min="1" max="1" width="20.421875" style="3" customWidth="1"/>
    <col min="2" max="2" width="13.57421875" style="3" customWidth="1"/>
    <col min="3" max="3" width="20.8515625" style="3" customWidth="1"/>
    <col min="4" max="4" width="14.00390625" style="3" customWidth="1"/>
    <col min="5" max="5" width="15.00390625" style="3" customWidth="1"/>
    <col min="6" max="6" width="2.28125" style="3" customWidth="1"/>
    <col min="7" max="7" width="17.140625" style="3" customWidth="1"/>
    <col min="8" max="8" width="2.8515625" style="3" customWidth="1"/>
    <col min="9" max="9" width="9.140625" style="3" customWidth="1"/>
    <col min="10" max="10" width="10.28125" style="3" customWidth="1"/>
    <col min="11" max="11" width="8.8515625" style="3" customWidth="1"/>
    <col min="12" max="12" width="0.85546875" style="3" customWidth="1"/>
    <col min="13" max="13" width="10.00390625" style="3" customWidth="1"/>
    <col min="14" max="14" width="0.71875" style="3" customWidth="1"/>
    <col min="15" max="15" width="12.57421875" style="3" customWidth="1"/>
    <col min="16" max="16" width="10.140625" style="3" customWidth="1"/>
    <col min="17" max="17" width="10.28125" style="3" customWidth="1"/>
    <col min="18" max="18" width="0.85546875" style="3" customWidth="1"/>
    <col min="19" max="19" width="9.140625" style="3" customWidth="1"/>
    <col min="20" max="20" width="7.57421875" style="3" customWidth="1"/>
    <col min="21" max="16384" width="9.140625" style="3" customWidth="1"/>
  </cols>
  <sheetData>
    <row r="1" spans="1:7" ht="18.75" customHeight="1">
      <c r="A1" s="531" t="s">
        <v>768</v>
      </c>
      <c r="B1" s="531"/>
      <c r="C1" s="531"/>
      <c r="D1" s="531"/>
      <c r="E1" s="531"/>
      <c r="G1" s="16" t="s">
        <v>708</v>
      </c>
    </row>
    <row r="2" spans="1:5" ht="18.75" customHeight="1">
      <c r="A2" s="532" t="s">
        <v>721</v>
      </c>
      <c r="B2" s="533" t="s">
        <v>769</v>
      </c>
      <c r="C2" s="533"/>
      <c r="D2" s="533"/>
      <c r="E2" s="85" t="s">
        <v>770</v>
      </c>
    </row>
    <row r="3" spans="1:5" ht="15.75" customHeight="1">
      <c r="A3" s="532"/>
      <c r="B3" s="86" t="s">
        <v>771</v>
      </c>
      <c r="C3" s="86" t="s">
        <v>772</v>
      </c>
      <c r="D3" s="86" t="s">
        <v>773</v>
      </c>
      <c r="E3" s="87"/>
    </row>
    <row r="4" spans="1:16" ht="18.75" customHeight="1">
      <c r="A4" s="44"/>
      <c r="B4" s="88"/>
      <c r="C4" s="88" t="s">
        <v>774</v>
      </c>
      <c r="D4" s="89"/>
      <c r="E4" s="88"/>
      <c r="I4" s="90"/>
      <c r="J4" s="90"/>
      <c r="K4" s="90"/>
      <c r="L4" s="90"/>
      <c r="M4" s="90"/>
      <c r="N4" s="90"/>
      <c r="O4" s="90"/>
      <c r="P4" s="90"/>
    </row>
    <row r="5" spans="1:16" ht="12.75" customHeight="1">
      <c r="A5" s="91" t="s">
        <v>722</v>
      </c>
      <c r="B5" s="92">
        <v>16</v>
      </c>
      <c r="C5" s="92">
        <v>20</v>
      </c>
      <c r="D5" s="92">
        <v>0</v>
      </c>
      <c r="E5" s="93">
        <v>36</v>
      </c>
      <c r="I5" s="90"/>
      <c r="J5" s="94"/>
      <c r="K5" s="26"/>
      <c r="L5" s="26"/>
      <c r="M5" s="26"/>
      <c r="N5" s="26"/>
      <c r="O5" s="26"/>
      <c r="P5" s="90"/>
    </row>
    <row r="6" spans="1:16" ht="12.75" customHeight="1">
      <c r="A6" s="91" t="s">
        <v>723</v>
      </c>
      <c r="B6" s="92">
        <v>7</v>
      </c>
      <c r="C6" s="92">
        <v>31</v>
      </c>
      <c r="D6" s="92">
        <v>3</v>
      </c>
      <c r="E6" s="93">
        <v>41</v>
      </c>
      <c r="I6" s="95"/>
      <c r="J6" s="529"/>
      <c r="K6" s="26"/>
      <c r="L6" s="26"/>
      <c r="M6" s="26"/>
      <c r="N6" s="26"/>
      <c r="O6" s="26"/>
      <c r="P6" s="90"/>
    </row>
    <row r="7" spans="1:16" ht="12.75" customHeight="1">
      <c r="A7" s="91" t="s">
        <v>724</v>
      </c>
      <c r="B7" s="92">
        <v>6</v>
      </c>
      <c r="C7" s="92">
        <v>21</v>
      </c>
      <c r="D7" s="92">
        <v>1</v>
      </c>
      <c r="E7" s="93">
        <v>28</v>
      </c>
      <c r="I7" s="90"/>
      <c r="J7" s="529"/>
      <c r="K7" s="96"/>
      <c r="L7" s="97"/>
      <c r="M7" s="96"/>
      <c r="N7" s="96"/>
      <c r="O7" s="96"/>
      <c r="P7" s="90"/>
    </row>
    <row r="8" spans="1:16" ht="12.75" customHeight="1">
      <c r="A8" s="91" t="s">
        <v>725</v>
      </c>
      <c r="B8" s="92">
        <v>0</v>
      </c>
      <c r="C8" s="92">
        <v>19</v>
      </c>
      <c r="D8" s="92">
        <v>0</v>
      </c>
      <c r="E8" s="93">
        <v>19</v>
      </c>
      <c r="I8" s="90"/>
      <c r="J8" s="97"/>
      <c r="K8" s="98"/>
      <c r="L8" s="97"/>
      <c r="M8" s="90"/>
      <c r="N8" s="98"/>
      <c r="O8" s="90"/>
      <c r="P8" s="90"/>
    </row>
    <row r="9" spans="1:16" ht="12.75" customHeight="1">
      <c r="A9" s="91" t="s">
        <v>726</v>
      </c>
      <c r="B9" s="92">
        <v>23</v>
      </c>
      <c r="C9" s="92">
        <v>0</v>
      </c>
      <c r="D9" s="92">
        <v>10</v>
      </c>
      <c r="E9" s="93">
        <v>33</v>
      </c>
      <c r="I9" s="90"/>
      <c r="J9" s="99"/>
      <c r="K9" s="100"/>
      <c r="L9" s="99"/>
      <c r="M9" s="100"/>
      <c r="N9" s="100"/>
      <c r="O9" s="100"/>
      <c r="P9" s="90"/>
    </row>
    <row r="10" spans="1:16" ht="12.75" customHeight="1">
      <c r="A10" s="91" t="s">
        <v>727</v>
      </c>
      <c r="B10" s="92">
        <v>13</v>
      </c>
      <c r="C10" s="92">
        <v>4</v>
      </c>
      <c r="D10" s="92">
        <v>0</v>
      </c>
      <c r="E10" s="93">
        <v>17</v>
      </c>
      <c r="I10" s="90"/>
      <c r="J10" s="99"/>
      <c r="K10" s="100"/>
      <c r="L10" s="99"/>
      <c r="M10" s="100"/>
      <c r="N10" s="100"/>
      <c r="O10" s="100"/>
      <c r="P10" s="90"/>
    </row>
    <row r="11" spans="1:16" ht="12.75" customHeight="1">
      <c r="A11" s="91" t="s">
        <v>728</v>
      </c>
      <c r="B11" s="92">
        <v>0</v>
      </c>
      <c r="C11" s="92">
        <v>26</v>
      </c>
      <c r="D11" s="92">
        <v>11</v>
      </c>
      <c r="E11" s="93">
        <v>37</v>
      </c>
      <c r="I11" s="90"/>
      <c r="J11" s="99"/>
      <c r="K11" s="100"/>
      <c r="L11" s="99"/>
      <c r="M11" s="100"/>
      <c r="N11" s="100"/>
      <c r="O11" s="100"/>
      <c r="P11" s="90"/>
    </row>
    <row r="12" spans="1:16" ht="12.75" customHeight="1">
      <c r="A12" s="91" t="s">
        <v>729</v>
      </c>
      <c r="B12" s="92">
        <v>5</v>
      </c>
      <c r="C12" s="92">
        <v>15</v>
      </c>
      <c r="D12" s="92">
        <v>0</v>
      </c>
      <c r="E12" s="93">
        <v>20</v>
      </c>
      <c r="I12" s="90"/>
      <c r="J12" s="99"/>
      <c r="K12" s="100"/>
      <c r="L12" s="99"/>
      <c r="M12" s="101"/>
      <c r="N12" s="100"/>
      <c r="O12" s="100"/>
      <c r="P12" s="90"/>
    </row>
    <row r="13" spans="1:16" ht="12.75" customHeight="1">
      <c r="A13" s="91" t="s">
        <v>730</v>
      </c>
      <c r="B13" s="92">
        <v>3</v>
      </c>
      <c r="C13" s="92">
        <v>4</v>
      </c>
      <c r="D13" s="92">
        <v>0</v>
      </c>
      <c r="E13" s="93">
        <v>7</v>
      </c>
      <c r="I13" s="90"/>
      <c r="J13" s="99"/>
      <c r="K13" s="100"/>
      <c r="L13" s="99"/>
      <c r="M13" s="100"/>
      <c r="N13" s="100"/>
      <c r="O13" s="101"/>
      <c r="P13" s="90"/>
    </row>
    <row r="14" spans="1:16" ht="12.75" customHeight="1">
      <c r="A14" s="91" t="s">
        <v>731</v>
      </c>
      <c r="B14" s="92">
        <v>3</v>
      </c>
      <c r="C14" s="92">
        <v>32</v>
      </c>
      <c r="D14" s="92">
        <v>0</v>
      </c>
      <c r="E14" s="93">
        <v>35</v>
      </c>
      <c r="I14" s="90"/>
      <c r="J14" s="99"/>
      <c r="K14" s="100"/>
      <c r="L14" s="99"/>
      <c r="M14" s="100"/>
      <c r="N14" s="100"/>
      <c r="O14" s="100"/>
      <c r="P14" s="90"/>
    </row>
    <row r="15" spans="1:16" ht="12.75">
      <c r="A15" s="102" t="s">
        <v>732</v>
      </c>
      <c r="B15" s="103">
        <f>SUM(B5:B14)</f>
        <v>76</v>
      </c>
      <c r="C15" s="103">
        <f>SUM(C5:C14)</f>
        <v>172</v>
      </c>
      <c r="D15" s="103">
        <f>SUM(D5:D14)</f>
        <v>25</v>
      </c>
      <c r="E15" s="103">
        <f>SUM(E5:E14)</f>
        <v>273</v>
      </c>
      <c r="I15" s="90"/>
      <c r="J15" s="99"/>
      <c r="K15" s="100"/>
      <c r="L15" s="99"/>
      <c r="M15" s="100"/>
      <c r="N15" s="100"/>
      <c r="O15" s="101"/>
      <c r="P15" s="90"/>
    </row>
    <row r="16" spans="1:16" s="89" customFormat="1" ht="16.5" customHeight="1">
      <c r="A16" s="88"/>
      <c r="B16" s="88"/>
      <c r="C16" s="88" t="s">
        <v>775</v>
      </c>
      <c r="E16" s="88"/>
      <c r="I16" s="104"/>
      <c r="J16" s="99"/>
      <c r="K16" s="100"/>
      <c r="L16" s="99"/>
      <c r="M16" s="100"/>
      <c r="N16" s="100"/>
      <c r="O16" s="100"/>
      <c r="P16" s="104"/>
    </row>
    <row r="17" spans="1:16" s="89" customFormat="1" ht="12.75" customHeight="1">
      <c r="A17" s="91" t="s">
        <v>722</v>
      </c>
      <c r="B17" s="105">
        <f>B5/E5*100</f>
        <v>44.44444444444444</v>
      </c>
      <c r="C17" s="105">
        <f>C5/E5*100</f>
        <v>55.55555555555556</v>
      </c>
      <c r="D17" s="105">
        <v>0</v>
      </c>
      <c r="E17" s="106">
        <v>100</v>
      </c>
      <c r="I17" s="104"/>
      <c r="J17" s="99"/>
      <c r="K17" s="100"/>
      <c r="L17" s="99"/>
      <c r="M17" s="100"/>
      <c r="N17" s="100"/>
      <c r="O17" s="100"/>
      <c r="P17" s="104"/>
    </row>
    <row r="18" spans="1:16" s="89" customFormat="1" ht="12.75" customHeight="1">
      <c r="A18" s="91" t="s">
        <v>723</v>
      </c>
      <c r="B18" s="105">
        <v>17.1</v>
      </c>
      <c r="C18" s="105">
        <v>75.6</v>
      </c>
      <c r="D18" s="105">
        <v>7.3</v>
      </c>
      <c r="E18" s="106">
        <v>100</v>
      </c>
      <c r="I18" s="104"/>
      <c r="J18" s="99"/>
      <c r="K18" s="100"/>
      <c r="L18" s="99"/>
      <c r="M18" s="100"/>
      <c r="N18" s="100"/>
      <c r="O18" s="100"/>
      <c r="P18" s="104"/>
    </row>
    <row r="19" spans="1:16" s="89" customFormat="1" ht="12.75" customHeight="1">
      <c r="A19" s="91" t="s">
        <v>724</v>
      </c>
      <c r="B19" s="105">
        <v>21.428571428571427</v>
      </c>
      <c r="C19" s="105">
        <v>75</v>
      </c>
      <c r="D19" s="105">
        <v>3.571428571428571</v>
      </c>
      <c r="E19" s="106">
        <v>100</v>
      </c>
      <c r="I19" s="104"/>
      <c r="J19" s="26"/>
      <c r="K19" s="107"/>
      <c r="L19" s="90"/>
      <c r="M19" s="107"/>
      <c r="N19" s="107"/>
      <c r="O19" s="107"/>
      <c r="P19" s="104"/>
    </row>
    <row r="20" spans="1:16" s="89" customFormat="1" ht="12.75" customHeight="1">
      <c r="A20" s="91" t="s">
        <v>725</v>
      </c>
      <c r="B20" s="105">
        <v>0</v>
      </c>
      <c r="C20" s="105">
        <v>100</v>
      </c>
      <c r="D20" s="105">
        <v>0</v>
      </c>
      <c r="E20" s="106">
        <v>100</v>
      </c>
      <c r="I20" s="104"/>
      <c r="J20" s="26"/>
      <c r="K20" s="108"/>
      <c r="L20" s="97"/>
      <c r="M20" s="108"/>
      <c r="N20" s="108"/>
      <c r="O20" s="108"/>
      <c r="P20" s="104"/>
    </row>
    <row r="21" spans="1:16" s="89" customFormat="1" ht="12.75" customHeight="1">
      <c r="A21" s="91" t="s">
        <v>726</v>
      </c>
      <c r="B21" s="105">
        <v>69.6969696969697</v>
      </c>
      <c r="C21" s="105">
        <v>0</v>
      </c>
      <c r="D21" s="105">
        <v>30.303030303030305</v>
      </c>
      <c r="E21" s="106">
        <v>100</v>
      </c>
      <c r="I21" s="104"/>
      <c r="J21" s="104"/>
      <c r="K21" s="104"/>
      <c r="L21" s="104"/>
      <c r="M21" s="104"/>
      <c r="N21" s="104"/>
      <c r="O21" s="104"/>
      <c r="P21" s="104"/>
    </row>
    <row r="22" spans="1:16" ht="12.75" customHeight="1">
      <c r="A22" s="91" t="s">
        <v>727</v>
      </c>
      <c r="B22" s="105">
        <v>76.47058823529412</v>
      </c>
      <c r="C22" s="105">
        <v>23.52941176470588</v>
      </c>
      <c r="D22" s="105">
        <v>0</v>
      </c>
      <c r="E22" s="106">
        <v>100</v>
      </c>
      <c r="I22" s="90"/>
      <c r="J22" s="90"/>
      <c r="K22" s="90"/>
      <c r="L22" s="90"/>
      <c r="M22" s="90"/>
      <c r="N22" s="90"/>
      <c r="O22" s="90"/>
      <c r="P22" s="90"/>
    </row>
    <row r="23" spans="1:16" ht="12.75" customHeight="1">
      <c r="A23" s="91" t="s">
        <v>728</v>
      </c>
      <c r="B23" s="105">
        <v>0</v>
      </c>
      <c r="C23" s="105">
        <v>70.27027027027027</v>
      </c>
      <c r="D23" s="105">
        <v>29.72972972972973</v>
      </c>
      <c r="E23" s="106">
        <v>100</v>
      </c>
      <c r="I23" s="90"/>
      <c r="J23" s="90"/>
      <c r="K23" s="90"/>
      <c r="L23" s="90"/>
      <c r="M23" s="90"/>
      <c r="N23" s="90"/>
      <c r="O23" s="90"/>
      <c r="P23" s="90"/>
    </row>
    <row r="24" spans="1:16" ht="12.75" customHeight="1">
      <c r="A24" s="91" t="s">
        <v>729</v>
      </c>
      <c r="B24" s="105">
        <f>B12/E12*100</f>
        <v>25</v>
      </c>
      <c r="C24" s="105">
        <f>C12/E12*100</f>
        <v>75</v>
      </c>
      <c r="D24" s="105">
        <v>0</v>
      </c>
      <c r="E24" s="106">
        <v>100</v>
      </c>
      <c r="I24" s="90"/>
      <c r="J24" s="90"/>
      <c r="K24" s="90"/>
      <c r="L24" s="90"/>
      <c r="M24" s="90"/>
      <c r="N24" s="90"/>
      <c r="O24" s="90"/>
      <c r="P24" s="90"/>
    </row>
    <row r="25" spans="1:5" ht="12.75" customHeight="1">
      <c r="A25" s="91" t="s">
        <v>730</v>
      </c>
      <c r="B25" s="105">
        <v>42.857142857142854</v>
      </c>
      <c r="C25" s="105">
        <v>57.14285714285714</v>
      </c>
      <c r="D25" s="105">
        <v>0</v>
      </c>
      <c r="E25" s="106">
        <v>100</v>
      </c>
    </row>
    <row r="26" spans="1:5" ht="12.75" customHeight="1">
      <c r="A26" s="91" t="s">
        <v>731</v>
      </c>
      <c r="B26" s="105">
        <f>B14/E14*100</f>
        <v>8.571428571428571</v>
      </c>
      <c r="C26" s="105">
        <f>C14/E14*100</f>
        <v>91.42857142857143</v>
      </c>
      <c r="D26" s="105">
        <v>0</v>
      </c>
      <c r="E26" s="106">
        <v>100</v>
      </c>
    </row>
    <row r="27" spans="1:5" ht="20.25" customHeight="1">
      <c r="A27" s="109" t="s">
        <v>732</v>
      </c>
      <c r="B27" s="110">
        <f>B15/E15*100</f>
        <v>27.83882783882784</v>
      </c>
      <c r="C27" s="110">
        <f>C15/E15*100</f>
        <v>63.003663003663</v>
      </c>
      <c r="D27" s="110">
        <f>D15/E15*100</f>
        <v>9.157509157509157</v>
      </c>
      <c r="E27" s="110">
        <v>100</v>
      </c>
    </row>
    <row r="28" ht="15" customHeight="1">
      <c r="A28" s="111" t="s">
        <v>776</v>
      </c>
    </row>
    <row r="29" spans="1:11" ht="37.5" customHeight="1">
      <c r="A29" s="530" t="s">
        <v>777</v>
      </c>
      <c r="B29" s="530"/>
      <c r="C29" s="530"/>
      <c r="D29" s="530"/>
      <c r="E29" s="530"/>
      <c r="F29" s="112"/>
      <c r="G29" s="112"/>
      <c r="H29" s="112"/>
      <c r="I29" s="112"/>
      <c r="J29" s="112"/>
      <c r="K29" s="112"/>
    </row>
    <row r="134" ht="4.5" customHeight="1"/>
    <row r="135" ht="24" customHeight="1"/>
  </sheetData>
  <sheetProtection selectLockedCells="1" selectUnlockedCells="1"/>
  <mergeCells count="5">
    <mergeCell ref="J6:J7"/>
    <mergeCell ref="A29:E29"/>
    <mergeCell ref="A1:E1"/>
    <mergeCell ref="A2:A3"/>
    <mergeCell ref="B2:D2"/>
  </mergeCells>
  <hyperlinks>
    <hyperlink ref="G1" location="indice!A4" display="Ritorna all'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7"/>
  <sheetViews>
    <sheetView workbookViewId="0" topLeftCell="A1">
      <selection activeCell="P31" sqref="P31"/>
    </sheetView>
  </sheetViews>
  <sheetFormatPr defaultColWidth="9.140625" defaultRowHeight="11.25" customHeight="1"/>
  <cols>
    <col min="1" max="1" width="12.7109375" style="113" customWidth="1"/>
    <col min="2" max="2" width="8.8515625" style="113" customWidth="1"/>
    <col min="3" max="3" width="8.140625" style="113" customWidth="1"/>
    <col min="4" max="4" width="9.421875" style="113" customWidth="1"/>
    <col min="5" max="5" width="1.7109375" style="113" customWidth="1"/>
    <col min="6" max="6" width="9.57421875" style="113" customWidth="1"/>
    <col min="7" max="7" width="9.8515625" style="113" customWidth="1"/>
    <col min="8" max="8" width="9.7109375" style="113" customWidth="1"/>
    <col min="9" max="9" width="0.85546875" style="113" customWidth="1"/>
    <col min="10" max="10" width="9.00390625" style="113" customWidth="1"/>
    <col min="11" max="11" width="9.140625" style="113" customWidth="1"/>
    <col min="12" max="12" width="2.57421875" style="113" customWidth="1"/>
    <col min="13" max="13" width="17.7109375" style="113" customWidth="1"/>
    <col min="14" max="16384" width="8.7109375" style="113" customWidth="1"/>
  </cols>
  <sheetData>
    <row r="1" spans="1:13" ht="21" customHeight="1">
      <c r="A1" s="114" t="s">
        <v>778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M1" s="16" t="s">
        <v>708</v>
      </c>
    </row>
    <row r="2" spans="1:11" ht="17.25" customHeight="1">
      <c r="A2" s="534" t="s">
        <v>779</v>
      </c>
      <c r="B2" s="535" t="s">
        <v>780</v>
      </c>
      <c r="C2" s="535"/>
      <c r="D2" s="535"/>
      <c r="E2" s="116"/>
      <c r="F2" s="535" t="s">
        <v>781</v>
      </c>
      <c r="G2" s="535"/>
      <c r="H2" s="535"/>
      <c r="I2" s="116"/>
      <c r="J2" s="536" t="s">
        <v>782</v>
      </c>
      <c r="K2" s="536" t="s">
        <v>770</v>
      </c>
    </row>
    <row r="3" spans="1:11" ht="11.25" customHeight="1">
      <c r="A3" s="534"/>
      <c r="B3" s="539" t="s">
        <v>783</v>
      </c>
      <c r="C3" s="539" t="s">
        <v>784</v>
      </c>
      <c r="D3" s="539" t="s">
        <v>785</v>
      </c>
      <c r="E3" s="116"/>
      <c r="F3" s="539" t="s">
        <v>783</v>
      </c>
      <c r="G3" s="539" t="s">
        <v>784</v>
      </c>
      <c r="H3" s="539" t="s">
        <v>785</v>
      </c>
      <c r="I3" s="116"/>
      <c r="J3" s="536"/>
      <c r="K3" s="536"/>
    </row>
    <row r="4" spans="1:11" ht="11.25" customHeight="1">
      <c r="A4" s="534"/>
      <c r="B4" s="539"/>
      <c r="C4" s="539"/>
      <c r="D4" s="539"/>
      <c r="E4" s="117"/>
      <c r="F4" s="539"/>
      <c r="G4" s="539"/>
      <c r="H4" s="539"/>
      <c r="I4" s="117"/>
      <c r="J4" s="536"/>
      <c r="K4" s="536"/>
    </row>
    <row r="5" spans="1:11" ht="18" customHeight="1">
      <c r="A5" s="47"/>
      <c r="B5" s="118"/>
      <c r="C5" s="118"/>
      <c r="D5" s="118"/>
      <c r="E5" s="116"/>
      <c r="F5" s="118" t="s">
        <v>740</v>
      </c>
      <c r="G5" s="118"/>
      <c r="H5" s="118"/>
      <c r="I5" s="116"/>
      <c r="J5" s="118"/>
      <c r="K5" s="118"/>
    </row>
    <row r="6" spans="1:11" ht="15.75" customHeight="1">
      <c r="A6" s="119">
        <v>2012</v>
      </c>
      <c r="B6" s="120">
        <v>341442</v>
      </c>
      <c r="C6" s="120">
        <v>160120</v>
      </c>
      <c r="D6" s="120">
        <v>501562</v>
      </c>
      <c r="E6" s="121"/>
      <c r="F6" s="120">
        <v>1986401</v>
      </c>
      <c r="G6" s="120">
        <v>457465</v>
      </c>
      <c r="H6" s="120">
        <v>2443866</v>
      </c>
      <c r="I6" s="121"/>
      <c r="J6" s="120">
        <v>747400</v>
      </c>
      <c r="K6" s="120">
        <v>3692828</v>
      </c>
    </row>
    <row r="7" spans="1:11" ht="15.75" customHeight="1">
      <c r="A7" s="47">
        <v>2013</v>
      </c>
      <c r="B7" s="49">
        <v>343327</v>
      </c>
      <c r="C7" s="49">
        <v>161090</v>
      </c>
      <c r="D7" s="49">
        <v>504417</v>
      </c>
      <c r="E7" s="122"/>
      <c r="F7" s="49">
        <v>2020018</v>
      </c>
      <c r="G7" s="49">
        <v>464417</v>
      </c>
      <c r="H7" s="49">
        <v>2484435</v>
      </c>
      <c r="I7" s="122"/>
      <c r="J7" s="49">
        <v>761659</v>
      </c>
      <c r="K7" s="49">
        <v>3750511</v>
      </c>
    </row>
    <row r="8" spans="1:11" ht="15.75" customHeight="1">
      <c r="A8" s="119">
        <v>2014</v>
      </c>
      <c r="B8" s="49">
        <v>341962</v>
      </c>
      <c r="C8" s="49">
        <v>160490</v>
      </c>
      <c r="D8" s="49">
        <v>502452</v>
      </c>
      <c r="E8" s="122"/>
      <c r="F8" s="49">
        <v>2024175</v>
      </c>
      <c r="G8" s="49">
        <v>462383</v>
      </c>
      <c r="H8" s="49">
        <v>2486558</v>
      </c>
      <c r="I8" s="122"/>
      <c r="J8" s="49">
        <v>763644</v>
      </c>
      <c r="K8" s="49">
        <v>3752654</v>
      </c>
    </row>
    <row r="9" spans="1:11" ht="15.75" customHeight="1">
      <c r="A9" s="47">
        <v>2015</v>
      </c>
      <c r="B9" s="49">
        <v>339583</v>
      </c>
      <c r="C9" s="49">
        <v>159201</v>
      </c>
      <c r="D9" s="49">
        <v>498784</v>
      </c>
      <c r="E9" s="49"/>
      <c r="F9" s="49">
        <v>2022991</v>
      </c>
      <c r="G9" s="49">
        <v>460300</v>
      </c>
      <c r="H9" s="49">
        <v>2483291</v>
      </c>
      <c r="I9" s="49"/>
      <c r="J9" s="49">
        <v>762323</v>
      </c>
      <c r="K9" s="49">
        <v>3744398</v>
      </c>
    </row>
    <row r="10" spans="1:11" ht="15.75" customHeight="1">
      <c r="A10" s="119">
        <v>2016</v>
      </c>
      <c r="B10" s="49">
        <v>338425</v>
      </c>
      <c r="C10" s="49">
        <v>158432</v>
      </c>
      <c r="D10" s="49">
        <v>496857</v>
      </c>
      <c r="E10" s="49"/>
      <c r="F10" s="49">
        <v>2023294</v>
      </c>
      <c r="G10" s="49">
        <v>458969</v>
      </c>
      <c r="H10" s="49">
        <v>2482263</v>
      </c>
      <c r="I10" s="49"/>
      <c r="J10" s="49">
        <v>763317</v>
      </c>
      <c r="K10" s="49">
        <v>3742437</v>
      </c>
    </row>
    <row r="11" spans="1:11" ht="15.75" customHeight="1">
      <c r="A11" s="119">
        <v>2017</v>
      </c>
      <c r="B11" s="49">
        <v>337655</v>
      </c>
      <c r="C11" s="49">
        <v>157930</v>
      </c>
      <c r="D11" s="49">
        <v>495585</v>
      </c>
      <c r="E11" s="49"/>
      <c r="F11" s="49">
        <v>2021328</v>
      </c>
      <c r="G11" s="49">
        <v>457477</v>
      </c>
      <c r="H11" s="49">
        <v>2478805</v>
      </c>
      <c r="I11" s="49"/>
      <c r="J11" s="49">
        <v>762578</v>
      </c>
      <c r="K11" s="49">
        <v>3736968</v>
      </c>
    </row>
    <row r="12" spans="1:11" ht="15.75" customHeight="1">
      <c r="A12" s="47">
        <v>2018</v>
      </c>
      <c r="B12" s="123">
        <v>336194</v>
      </c>
      <c r="C12" s="123">
        <v>157318</v>
      </c>
      <c r="D12" s="123">
        <v>493512</v>
      </c>
      <c r="E12" s="123"/>
      <c r="F12" s="123">
        <v>2019753</v>
      </c>
      <c r="G12" s="123">
        <v>455451</v>
      </c>
      <c r="H12" s="123">
        <v>2475204</v>
      </c>
      <c r="I12" s="123"/>
      <c r="J12" s="123">
        <v>760925</v>
      </c>
      <c r="K12" s="123">
        <v>3729641</v>
      </c>
    </row>
    <row r="13" spans="1:11" ht="15.75" customHeight="1">
      <c r="A13" s="119">
        <v>2019</v>
      </c>
      <c r="B13" s="123">
        <v>334821</v>
      </c>
      <c r="C13" s="123">
        <v>156742</v>
      </c>
      <c r="D13" s="123">
        <v>491563</v>
      </c>
      <c r="E13" s="123"/>
      <c r="F13" s="123">
        <v>2011639</v>
      </c>
      <c r="G13" s="123">
        <v>453481</v>
      </c>
      <c r="H13" s="123">
        <v>2465120</v>
      </c>
      <c r="I13" s="123"/>
      <c r="J13" s="123">
        <v>766046</v>
      </c>
      <c r="K13" s="123">
        <v>3722729</v>
      </c>
    </row>
    <row r="14" spans="1:11" ht="18" customHeight="1">
      <c r="A14" s="47"/>
      <c r="B14" s="537" t="s">
        <v>741</v>
      </c>
      <c r="C14" s="537"/>
      <c r="D14" s="537"/>
      <c r="E14" s="537"/>
      <c r="F14" s="537"/>
      <c r="G14" s="537"/>
      <c r="H14" s="537"/>
      <c r="I14" s="537"/>
      <c r="J14" s="537"/>
      <c r="K14" s="537"/>
    </row>
    <row r="15" spans="1:13" ht="14.25" customHeight="1">
      <c r="A15" s="113" t="s">
        <v>722</v>
      </c>
      <c r="B15" s="120">
        <v>53551</v>
      </c>
      <c r="C15" s="124">
        <v>0</v>
      </c>
      <c r="D15" s="120">
        <v>53551</v>
      </c>
      <c r="E15" s="125"/>
      <c r="F15" s="120">
        <v>288215</v>
      </c>
      <c r="G15" s="124">
        <v>0</v>
      </c>
      <c r="H15" s="120">
        <v>288215</v>
      </c>
      <c r="I15" s="125"/>
      <c r="J15" s="126">
        <v>0</v>
      </c>
      <c r="K15" s="120">
        <v>341766</v>
      </c>
      <c r="M15" s="3"/>
    </row>
    <row r="16" spans="1:11" ht="14.25" customHeight="1">
      <c r="A16" s="113" t="s">
        <v>723</v>
      </c>
      <c r="B16" s="120">
        <v>35932</v>
      </c>
      <c r="C16" s="124">
        <v>0</v>
      </c>
      <c r="D16" s="120">
        <v>35932</v>
      </c>
      <c r="E16" s="125"/>
      <c r="F16" s="120">
        <v>885588</v>
      </c>
      <c r="G16" s="124">
        <v>0</v>
      </c>
      <c r="H16" s="120">
        <v>885588</v>
      </c>
      <c r="I16" s="125"/>
      <c r="J16" s="120">
        <v>82778</v>
      </c>
      <c r="K16" s="120">
        <v>1004298</v>
      </c>
    </row>
    <row r="17" spans="1:11" ht="14.25" customHeight="1">
      <c r="A17" s="113" t="s">
        <v>724</v>
      </c>
      <c r="B17" s="120">
        <v>14983</v>
      </c>
      <c r="C17" s="124">
        <v>0</v>
      </c>
      <c r="D17" s="120">
        <v>14983</v>
      </c>
      <c r="E17" s="125"/>
      <c r="F17" s="120">
        <v>31966</v>
      </c>
      <c r="G17" s="120">
        <v>91458</v>
      </c>
      <c r="H17" s="120">
        <v>123424</v>
      </c>
      <c r="I17" s="125"/>
      <c r="J17" s="120">
        <v>82378</v>
      </c>
      <c r="K17" s="120">
        <v>220785</v>
      </c>
    </row>
    <row r="18" spans="1:11" ht="14.25" customHeight="1">
      <c r="A18" s="113" t="s">
        <v>725</v>
      </c>
      <c r="B18" s="124">
        <v>0</v>
      </c>
      <c r="C18" s="124">
        <v>0</v>
      </c>
      <c r="D18" s="124">
        <v>0</v>
      </c>
      <c r="E18" s="125"/>
      <c r="F18" s="124">
        <v>0</v>
      </c>
      <c r="G18" s="120">
        <v>333509</v>
      </c>
      <c r="H18" s="120">
        <v>333509</v>
      </c>
      <c r="I18" s="125"/>
      <c r="J18" s="124">
        <v>0</v>
      </c>
      <c r="K18" s="120">
        <v>333509</v>
      </c>
    </row>
    <row r="19" spans="1:11" ht="14.25" customHeight="1">
      <c r="A19" s="113" t="s">
        <v>726</v>
      </c>
      <c r="B19" s="120">
        <v>60054</v>
      </c>
      <c r="C19" s="120">
        <v>15767</v>
      </c>
      <c r="D19" s="120">
        <v>75821</v>
      </c>
      <c r="E19" s="125"/>
      <c r="F19" s="124">
        <v>0</v>
      </c>
      <c r="G19" s="124">
        <v>0</v>
      </c>
      <c r="H19" s="124">
        <v>0</v>
      </c>
      <c r="I19" s="125"/>
      <c r="J19" s="120">
        <v>312857</v>
      </c>
      <c r="K19" s="120">
        <v>388678</v>
      </c>
    </row>
    <row r="20" spans="1:12" ht="14.25" customHeight="1">
      <c r="A20" s="113" t="s">
        <v>727</v>
      </c>
      <c r="B20" s="120">
        <v>33174</v>
      </c>
      <c r="C20" s="120">
        <v>140975</v>
      </c>
      <c r="D20" s="120">
        <v>174149</v>
      </c>
      <c r="E20" s="125"/>
      <c r="F20" s="120">
        <v>19785</v>
      </c>
      <c r="G20" s="124">
        <v>0</v>
      </c>
      <c r="H20" s="120">
        <v>19785</v>
      </c>
      <c r="I20" s="125"/>
      <c r="J20" s="124">
        <v>0</v>
      </c>
      <c r="K20" s="120">
        <v>193934</v>
      </c>
      <c r="L20" s="127"/>
    </row>
    <row r="21" spans="1:12" ht="14.25" customHeight="1">
      <c r="A21" s="113" t="s">
        <v>728</v>
      </c>
      <c r="B21" s="124">
        <v>0</v>
      </c>
      <c r="C21" s="124">
        <v>0</v>
      </c>
      <c r="D21" s="124">
        <v>0</v>
      </c>
      <c r="E21" s="125"/>
      <c r="F21" s="120">
        <v>105763</v>
      </c>
      <c r="G21" s="120">
        <v>28514</v>
      </c>
      <c r="H21" s="120">
        <v>134277</v>
      </c>
      <c r="I21" s="125"/>
      <c r="J21" s="120">
        <v>288033</v>
      </c>
      <c r="K21" s="120">
        <v>422310</v>
      </c>
      <c r="L21" s="127"/>
    </row>
    <row r="22" spans="1:12" ht="14.25" customHeight="1">
      <c r="A22" s="113" t="s">
        <v>729</v>
      </c>
      <c r="B22" s="120">
        <v>105257</v>
      </c>
      <c r="C22" s="124">
        <v>0</v>
      </c>
      <c r="D22" s="120">
        <v>105257</v>
      </c>
      <c r="E22" s="125"/>
      <c r="F22" s="120">
        <v>187802</v>
      </c>
      <c r="G22" s="124">
        <v>0</v>
      </c>
      <c r="H22" s="120">
        <v>187802</v>
      </c>
      <c r="I22" s="125"/>
      <c r="J22" s="124">
        <v>0</v>
      </c>
      <c r="K22" s="120">
        <v>293059</v>
      </c>
      <c r="L22" s="127"/>
    </row>
    <row r="23" spans="1:12" ht="14.25" customHeight="1">
      <c r="A23" s="113" t="s">
        <v>730</v>
      </c>
      <c r="B23" s="128">
        <v>19305</v>
      </c>
      <c r="C23" s="124">
        <v>0</v>
      </c>
      <c r="D23" s="120">
        <v>19305</v>
      </c>
      <c r="E23" s="121"/>
      <c r="F23" s="128">
        <v>238847</v>
      </c>
      <c r="G23" s="124">
        <v>0</v>
      </c>
      <c r="H23" s="128">
        <v>238847</v>
      </c>
      <c r="I23" s="121"/>
      <c r="J23" s="124">
        <v>0</v>
      </c>
      <c r="K23" s="120">
        <v>258152</v>
      </c>
      <c r="L23" s="127"/>
    </row>
    <row r="24" spans="1:12" ht="14.25" customHeight="1">
      <c r="A24" s="113" t="s">
        <v>731</v>
      </c>
      <c r="B24" s="120">
        <v>12565</v>
      </c>
      <c r="C24" s="124">
        <v>0</v>
      </c>
      <c r="D24" s="120">
        <v>12565</v>
      </c>
      <c r="E24" s="125"/>
      <c r="F24" s="120">
        <v>253673</v>
      </c>
      <c r="G24" s="124">
        <v>0</v>
      </c>
      <c r="H24" s="120">
        <v>253673</v>
      </c>
      <c r="I24" s="125"/>
      <c r="J24" s="124">
        <v>0</v>
      </c>
      <c r="K24" s="120">
        <v>266238</v>
      </c>
      <c r="L24" s="127"/>
    </row>
    <row r="25" spans="1:13" ht="19.5" customHeight="1">
      <c r="A25" s="129" t="s">
        <v>732</v>
      </c>
      <c r="B25" s="130">
        <f>SUM(B15:B24)</f>
        <v>334821</v>
      </c>
      <c r="C25" s="130">
        <f>SUM(C15:C24)</f>
        <v>156742</v>
      </c>
      <c r="D25" s="130">
        <f>SUM(D15:D24)</f>
        <v>491563</v>
      </c>
      <c r="E25" s="130"/>
      <c r="F25" s="130">
        <f>SUM(F15:F24)</f>
        <v>2011639</v>
      </c>
      <c r="G25" s="130">
        <f>SUM(G15:G24)</f>
        <v>453481</v>
      </c>
      <c r="H25" s="130">
        <f>SUM(H15:H24)</f>
        <v>2465120</v>
      </c>
      <c r="I25" s="130"/>
      <c r="J25" s="130">
        <f>SUM(J15:J24)</f>
        <v>766046</v>
      </c>
      <c r="K25" s="130">
        <v>3722729</v>
      </c>
      <c r="L25" s="127"/>
      <c r="M25" s="49"/>
    </row>
    <row r="26" spans="1:11" ht="13.5" customHeight="1">
      <c r="A26" s="538" t="s">
        <v>786</v>
      </c>
      <c r="B26" s="538"/>
      <c r="C26" s="538"/>
      <c r="D26" s="538"/>
      <c r="E26" s="538"/>
      <c r="F26" s="538"/>
      <c r="G26" s="538"/>
      <c r="H26" s="538"/>
      <c r="I26" s="538"/>
      <c r="J26" s="538"/>
      <c r="K26" s="538"/>
    </row>
    <row r="27" spans="1:11" ht="69.75" customHeight="1">
      <c r="A27" s="530" t="s">
        <v>787</v>
      </c>
      <c r="B27" s="530"/>
      <c r="C27" s="530"/>
      <c r="D27" s="530"/>
      <c r="E27" s="530"/>
      <c r="F27" s="530"/>
      <c r="G27" s="530"/>
      <c r="H27" s="530"/>
      <c r="I27" s="530"/>
      <c r="J27" s="530"/>
      <c r="K27" s="530"/>
    </row>
  </sheetData>
  <sheetProtection selectLockedCells="1" selectUnlockedCells="1"/>
  <mergeCells count="14">
    <mergeCell ref="B14:K14"/>
    <mergeCell ref="A26:K26"/>
    <mergeCell ref="A27:K27"/>
    <mergeCell ref="K2:K4"/>
    <mergeCell ref="B3:B4"/>
    <mergeCell ref="C3:C4"/>
    <mergeCell ref="D3:D4"/>
    <mergeCell ref="F3:F4"/>
    <mergeCell ref="G3:G4"/>
    <mergeCell ref="H3:H4"/>
    <mergeCell ref="A2:A4"/>
    <mergeCell ref="B2:D2"/>
    <mergeCell ref="F2:H2"/>
    <mergeCell ref="J2:J4"/>
  </mergeCells>
  <hyperlinks>
    <hyperlink ref="M1" location="indice!A4" display="Ritorna all'Indice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31"/>
  <sheetViews>
    <sheetView workbookViewId="0" topLeftCell="A1">
      <selection activeCell="A2" sqref="A2:A5"/>
    </sheetView>
  </sheetViews>
  <sheetFormatPr defaultColWidth="9.140625" defaultRowHeight="11.25" customHeight="1"/>
  <cols>
    <col min="1" max="1" width="12.7109375" style="44" customWidth="1"/>
    <col min="2" max="2" width="9.28125" style="44" customWidth="1"/>
    <col min="3" max="3" width="9.7109375" style="44" customWidth="1"/>
    <col min="4" max="4" width="0.9921875" style="44" customWidth="1"/>
    <col min="5" max="5" width="9.28125" style="44" customWidth="1"/>
    <col min="6" max="6" width="10.57421875" style="44" customWidth="1"/>
    <col min="7" max="7" width="0.9921875" style="44" customWidth="1"/>
    <col min="8" max="8" width="9.28125" style="44" customWidth="1"/>
    <col min="9" max="9" width="10.57421875" style="44" customWidth="1"/>
    <col min="10" max="10" width="0.9921875" style="44" customWidth="1"/>
    <col min="11" max="11" width="9.28125" style="44" customWidth="1"/>
    <col min="12" max="12" width="10.57421875" style="44" customWidth="1"/>
    <col min="13" max="13" width="7.28125" style="44" customWidth="1"/>
    <col min="14" max="14" width="11.28125" style="44" customWidth="1"/>
    <col min="15" max="15" width="3.00390625" style="44" customWidth="1"/>
    <col min="16" max="16" width="16.8515625" style="44" customWidth="1"/>
    <col min="17" max="17" width="10.140625" style="44" customWidth="1"/>
    <col min="18" max="18" width="7.7109375" style="44" customWidth="1"/>
    <col min="19" max="19" width="1.7109375" style="44" customWidth="1"/>
    <col min="20" max="20" width="7.00390625" style="44" customWidth="1"/>
    <col min="21" max="21" width="2.00390625" style="44" customWidth="1"/>
    <col min="22" max="16384" width="9.140625" style="44" customWidth="1"/>
  </cols>
  <sheetData>
    <row r="1" spans="1:22" ht="18.75" customHeight="1">
      <c r="A1" s="540" t="s">
        <v>788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P1" s="16" t="s">
        <v>708</v>
      </c>
      <c r="Q1" s="94"/>
      <c r="R1" s="26"/>
      <c r="S1" s="26"/>
      <c r="T1" s="26"/>
      <c r="U1" s="26"/>
      <c r="V1" s="26"/>
    </row>
    <row r="2" spans="1:22" ht="17.25" customHeight="1">
      <c r="A2" s="532" t="s">
        <v>721</v>
      </c>
      <c r="B2" s="519" t="s">
        <v>789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07" t="s">
        <v>790</v>
      </c>
      <c r="N2" s="508" t="s">
        <v>791</v>
      </c>
      <c r="Q2" s="529"/>
      <c r="R2" s="26"/>
      <c r="S2" s="26"/>
      <c r="T2" s="26"/>
      <c r="U2" s="26"/>
      <c r="V2" s="26"/>
    </row>
    <row r="3" spans="1:22" ht="17.25" customHeight="1">
      <c r="A3" s="532"/>
      <c r="B3" s="496" t="s">
        <v>792</v>
      </c>
      <c r="C3" s="496"/>
      <c r="D3" s="51"/>
      <c r="E3" s="496" t="s">
        <v>793</v>
      </c>
      <c r="F3" s="496"/>
      <c r="G3" s="51"/>
      <c r="H3" s="496" t="s">
        <v>794</v>
      </c>
      <c r="I3" s="496"/>
      <c r="J3" s="51"/>
      <c r="K3" s="496" t="s">
        <v>795</v>
      </c>
      <c r="L3" s="496"/>
      <c r="M3" s="507"/>
      <c r="N3" s="508"/>
      <c r="Q3" s="529"/>
      <c r="R3" s="96"/>
      <c r="S3" s="97"/>
      <c r="T3" s="96"/>
      <c r="U3" s="96"/>
      <c r="V3" s="96"/>
    </row>
    <row r="4" spans="1:22" ht="11.25" customHeight="1">
      <c r="A4" s="532"/>
      <c r="B4" s="509" t="s">
        <v>763</v>
      </c>
      <c r="C4" s="509" t="s">
        <v>796</v>
      </c>
      <c r="D4" s="51"/>
      <c r="E4" s="509" t="s">
        <v>763</v>
      </c>
      <c r="F4" s="509" t="s">
        <v>796</v>
      </c>
      <c r="G4" s="51"/>
      <c r="H4" s="509" t="s">
        <v>763</v>
      </c>
      <c r="I4" s="509" t="s">
        <v>796</v>
      </c>
      <c r="J4" s="51"/>
      <c r="K4" s="509" t="s">
        <v>763</v>
      </c>
      <c r="L4" s="509" t="s">
        <v>796</v>
      </c>
      <c r="M4" s="507"/>
      <c r="N4" s="508"/>
      <c r="Q4" s="97"/>
      <c r="R4" s="98"/>
      <c r="S4" s="97"/>
      <c r="T4" s="90"/>
      <c r="U4" s="98"/>
      <c r="V4" s="90"/>
    </row>
    <row r="5" spans="1:22" ht="11.25" customHeight="1">
      <c r="A5" s="532"/>
      <c r="B5" s="509"/>
      <c r="C5" s="509"/>
      <c r="D5" s="19"/>
      <c r="E5" s="509"/>
      <c r="F5" s="509"/>
      <c r="G5" s="19"/>
      <c r="H5" s="509"/>
      <c r="I5" s="509"/>
      <c r="J5" s="19"/>
      <c r="K5" s="509"/>
      <c r="L5" s="509"/>
      <c r="M5" s="507"/>
      <c r="N5" s="508"/>
      <c r="Q5" s="99"/>
      <c r="R5" s="100"/>
      <c r="S5" s="99"/>
      <c r="T5" s="100"/>
      <c r="U5" s="100"/>
      <c r="V5" s="100"/>
    </row>
    <row r="6" spans="2:22" ht="19.5" customHeight="1">
      <c r="B6" s="514" t="s">
        <v>774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Q6" s="99"/>
      <c r="R6" s="100"/>
      <c r="S6" s="99"/>
      <c r="T6" s="100"/>
      <c r="U6" s="100"/>
      <c r="V6" s="100"/>
    </row>
    <row r="7" spans="1:22" ht="14.25" customHeight="1">
      <c r="A7" s="32" t="s">
        <v>722</v>
      </c>
      <c r="B7" s="124">
        <v>0</v>
      </c>
      <c r="C7" s="124">
        <v>0</v>
      </c>
      <c r="E7" s="124">
        <v>24</v>
      </c>
      <c r="F7" s="124">
        <v>223065</v>
      </c>
      <c r="G7" s="124"/>
      <c r="H7" s="124">
        <v>12</v>
      </c>
      <c r="I7" s="124">
        <v>118701</v>
      </c>
      <c r="J7" s="124"/>
      <c r="K7" s="124">
        <v>0</v>
      </c>
      <c r="L7" s="124">
        <v>0</v>
      </c>
      <c r="M7" s="124">
        <v>36</v>
      </c>
      <c r="N7" s="49">
        <v>341766</v>
      </c>
      <c r="Q7" s="99"/>
      <c r="R7" s="100"/>
      <c r="S7" s="99"/>
      <c r="T7" s="100"/>
      <c r="U7" s="100"/>
      <c r="V7" s="100"/>
    </row>
    <row r="8" spans="1:22" ht="14.25" customHeight="1">
      <c r="A8" s="32" t="s">
        <v>723</v>
      </c>
      <c r="B8" s="124">
        <v>0</v>
      </c>
      <c r="C8" s="124">
        <v>0</v>
      </c>
      <c r="E8" s="124">
        <v>13</v>
      </c>
      <c r="F8" s="124">
        <v>86925</v>
      </c>
      <c r="G8" s="124"/>
      <c r="H8" s="124">
        <v>28</v>
      </c>
      <c r="I8" s="124">
        <v>917373</v>
      </c>
      <c r="J8" s="124"/>
      <c r="K8" s="124">
        <v>0</v>
      </c>
      <c r="L8" s="124">
        <v>0</v>
      </c>
      <c r="M8" s="124">
        <v>41</v>
      </c>
      <c r="N8" s="49">
        <v>1004298</v>
      </c>
      <c r="Q8" s="99"/>
      <c r="R8" s="100"/>
      <c r="S8" s="99"/>
      <c r="T8" s="101"/>
      <c r="U8" s="100"/>
      <c r="V8" s="100"/>
    </row>
    <row r="9" spans="1:22" ht="14.25" customHeight="1">
      <c r="A9" s="32" t="s">
        <v>724</v>
      </c>
      <c r="B9" s="124">
        <v>0</v>
      </c>
      <c r="C9" s="124">
        <v>0</v>
      </c>
      <c r="E9" s="124">
        <v>2</v>
      </c>
      <c r="F9" s="124">
        <v>3932</v>
      </c>
      <c r="G9" s="124"/>
      <c r="H9" s="124">
        <v>16</v>
      </c>
      <c r="I9" s="124">
        <v>58123</v>
      </c>
      <c r="J9" s="124"/>
      <c r="K9" s="124">
        <v>10</v>
      </c>
      <c r="L9" s="124">
        <v>158730</v>
      </c>
      <c r="M9" s="124">
        <v>28</v>
      </c>
      <c r="N9" s="49">
        <v>220785</v>
      </c>
      <c r="Q9" s="99"/>
      <c r="R9" s="100"/>
      <c r="S9" s="99"/>
      <c r="T9" s="100"/>
      <c r="U9" s="100"/>
      <c r="V9" s="101"/>
    </row>
    <row r="10" spans="1:22" ht="14.25" customHeight="1">
      <c r="A10" s="32" t="s">
        <v>725</v>
      </c>
      <c r="B10" s="124">
        <v>0</v>
      </c>
      <c r="C10" s="124">
        <v>0</v>
      </c>
      <c r="E10" s="124">
        <v>0</v>
      </c>
      <c r="F10" s="124">
        <v>0</v>
      </c>
      <c r="G10" s="124"/>
      <c r="H10" s="124">
        <v>6</v>
      </c>
      <c r="I10" s="124">
        <v>244635</v>
      </c>
      <c r="J10" s="124"/>
      <c r="K10" s="124">
        <v>13</v>
      </c>
      <c r="L10" s="124">
        <v>88874</v>
      </c>
      <c r="M10" s="124">
        <v>19</v>
      </c>
      <c r="N10" s="49">
        <v>333509</v>
      </c>
      <c r="Q10" s="99"/>
      <c r="R10" s="100"/>
      <c r="S10" s="99"/>
      <c r="T10" s="100"/>
      <c r="U10" s="100"/>
      <c r="V10" s="100"/>
    </row>
    <row r="11" spans="1:22" ht="14.25" customHeight="1">
      <c r="A11" s="32" t="s">
        <v>726</v>
      </c>
      <c r="B11" s="124">
        <v>0</v>
      </c>
      <c r="C11" s="124">
        <v>0</v>
      </c>
      <c r="E11" s="124">
        <v>22</v>
      </c>
      <c r="F11" s="124">
        <v>63050</v>
      </c>
      <c r="G11" s="124"/>
      <c r="H11" s="124">
        <v>11</v>
      </c>
      <c r="I11" s="124">
        <v>325628</v>
      </c>
      <c r="J11" s="124"/>
      <c r="K11" s="124">
        <v>0</v>
      </c>
      <c r="L11" s="124">
        <v>0</v>
      </c>
      <c r="M11" s="124">
        <v>33</v>
      </c>
      <c r="N11" s="49">
        <v>388678</v>
      </c>
      <c r="Q11" s="99"/>
      <c r="R11" s="100"/>
      <c r="S11" s="99"/>
      <c r="T11" s="100"/>
      <c r="U11" s="100"/>
      <c r="V11" s="101"/>
    </row>
    <row r="12" spans="1:22" ht="14.25" customHeight="1">
      <c r="A12" s="32" t="s">
        <v>727</v>
      </c>
      <c r="B12" s="124">
        <v>0</v>
      </c>
      <c r="C12" s="124">
        <v>0</v>
      </c>
      <c r="D12" s="131"/>
      <c r="E12" s="124">
        <v>14</v>
      </c>
      <c r="F12" s="124">
        <v>52959</v>
      </c>
      <c r="G12" s="124"/>
      <c r="H12" s="124">
        <v>3</v>
      </c>
      <c r="I12" s="124">
        <v>140975</v>
      </c>
      <c r="J12" s="124"/>
      <c r="K12" s="124">
        <v>0</v>
      </c>
      <c r="L12" s="124">
        <v>0</v>
      </c>
      <c r="M12" s="124">
        <v>17</v>
      </c>
      <c r="N12" s="49">
        <v>193934</v>
      </c>
      <c r="Q12" s="99"/>
      <c r="R12" s="100"/>
      <c r="S12" s="99"/>
      <c r="T12" s="100"/>
      <c r="U12" s="100"/>
      <c r="V12" s="100"/>
    </row>
    <row r="13" spans="1:22" ht="14.25" customHeight="1">
      <c r="A13" s="32" t="s">
        <v>728</v>
      </c>
      <c r="B13" s="124">
        <v>0</v>
      </c>
      <c r="C13" s="124">
        <v>0</v>
      </c>
      <c r="E13" s="124">
        <v>0</v>
      </c>
      <c r="F13" s="124">
        <v>0</v>
      </c>
      <c r="G13" s="124"/>
      <c r="H13" s="124">
        <v>37</v>
      </c>
      <c r="I13" s="124">
        <v>422310</v>
      </c>
      <c r="J13" s="124"/>
      <c r="K13" s="124">
        <v>0</v>
      </c>
      <c r="L13" s="124">
        <v>0</v>
      </c>
      <c r="M13" s="124">
        <v>37</v>
      </c>
      <c r="N13" s="49">
        <v>422310</v>
      </c>
      <c r="Q13" s="99"/>
      <c r="R13" s="100"/>
      <c r="S13" s="99"/>
      <c r="T13" s="100"/>
      <c r="U13" s="100"/>
      <c r="V13" s="100"/>
    </row>
    <row r="14" spans="1:22" ht="14.25" customHeight="1">
      <c r="A14" s="32" t="s">
        <v>729</v>
      </c>
      <c r="B14" s="124">
        <v>0</v>
      </c>
      <c r="C14" s="124">
        <v>0</v>
      </c>
      <c r="E14" s="124">
        <v>6</v>
      </c>
      <c r="F14" s="124">
        <v>116051</v>
      </c>
      <c r="G14" s="124"/>
      <c r="H14" s="124">
        <v>14</v>
      </c>
      <c r="I14" s="124">
        <v>177008</v>
      </c>
      <c r="J14" s="124"/>
      <c r="K14" s="124">
        <v>0</v>
      </c>
      <c r="L14" s="124">
        <v>0</v>
      </c>
      <c r="M14" s="124">
        <v>20</v>
      </c>
      <c r="N14" s="49">
        <v>293059</v>
      </c>
      <c r="Q14" s="99"/>
      <c r="R14" s="100"/>
      <c r="S14" s="99"/>
      <c r="T14" s="100"/>
      <c r="U14" s="100"/>
      <c r="V14" s="100"/>
    </row>
    <row r="15" spans="1:22" ht="14.25" customHeight="1">
      <c r="A15" s="34" t="s">
        <v>730</v>
      </c>
      <c r="B15" s="124">
        <v>0</v>
      </c>
      <c r="C15" s="124">
        <v>0</v>
      </c>
      <c r="E15" s="124">
        <v>4</v>
      </c>
      <c r="F15" s="124">
        <v>38311</v>
      </c>
      <c r="G15" s="124"/>
      <c r="H15" s="124">
        <v>3</v>
      </c>
      <c r="I15" s="124">
        <v>219841</v>
      </c>
      <c r="J15" s="124"/>
      <c r="K15" s="124">
        <v>0</v>
      </c>
      <c r="L15" s="124">
        <v>0</v>
      </c>
      <c r="M15" s="124">
        <v>7</v>
      </c>
      <c r="N15" s="49">
        <v>258152</v>
      </c>
      <c r="Q15" s="26"/>
      <c r="R15" s="107"/>
      <c r="S15" s="90"/>
      <c r="T15" s="107"/>
      <c r="U15" s="107"/>
      <c r="V15" s="107"/>
    </row>
    <row r="16" spans="1:22" ht="14.25" customHeight="1">
      <c r="A16" s="32" t="s">
        <v>731</v>
      </c>
      <c r="B16" s="124">
        <v>0</v>
      </c>
      <c r="C16" s="124">
        <v>0</v>
      </c>
      <c r="E16" s="124">
        <v>4</v>
      </c>
      <c r="F16" s="124">
        <v>12953</v>
      </c>
      <c r="G16" s="124"/>
      <c r="H16" s="124">
        <v>31</v>
      </c>
      <c r="I16" s="124">
        <v>253285</v>
      </c>
      <c r="J16" s="124"/>
      <c r="K16" s="124">
        <v>0</v>
      </c>
      <c r="L16" s="124">
        <v>0</v>
      </c>
      <c r="M16" s="124">
        <v>35</v>
      </c>
      <c r="N16" s="49">
        <v>266238</v>
      </c>
      <c r="Q16" s="26"/>
      <c r="R16" s="108"/>
      <c r="S16" s="97"/>
      <c r="T16" s="108"/>
      <c r="U16" s="108"/>
      <c r="V16" s="108"/>
    </row>
    <row r="17" spans="1:22" ht="14.25" customHeight="1">
      <c r="A17" s="132" t="s">
        <v>732</v>
      </c>
      <c r="B17" s="133">
        <v>0</v>
      </c>
      <c r="C17" s="133">
        <v>0</v>
      </c>
      <c r="D17" s="133"/>
      <c r="E17" s="133">
        <v>89</v>
      </c>
      <c r="F17" s="133">
        <v>597246</v>
      </c>
      <c r="G17" s="133"/>
      <c r="H17" s="133">
        <v>161</v>
      </c>
      <c r="I17" s="133">
        <v>2877879</v>
      </c>
      <c r="J17" s="133">
        <v>0</v>
      </c>
      <c r="K17" s="133">
        <v>23</v>
      </c>
      <c r="L17" s="133">
        <v>247604</v>
      </c>
      <c r="M17" s="133">
        <v>273</v>
      </c>
      <c r="N17" s="133">
        <v>3722729</v>
      </c>
      <c r="Q17" s="26"/>
      <c r="R17" s="26"/>
      <c r="S17" s="26"/>
      <c r="T17" s="26"/>
      <c r="U17" s="26"/>
      <c r="V17" s="26"/>
    </row>
    <row r="18" spans="1:22" ht="20.25" customHeight="1">
      <c r="A18" s="132"/>
      <c r="B18" s="522" t="s">
        <v>775</v>
      </c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Q18" s="26"/>
      <c r="R18" s="26"/>
      <c r="S18" s="26"/>
      <c r="T18" s="26"/>
      <c r="U18" s="26"/>
      <c r="V18" s="26"/>
    </row>
    <row r="19" spans="1:22" ht="14.25" customHeight="1">
      <c r="A19" s="32" t="s">
        <v>722</v>
      </c>
      <c r="B19" s="134">
        <v>0</v>
      </c>
      <c r="C19" s="134">
        <v>0</v>
      </c>
      <c r="D19" s="135"/>
      <c r="E19" s="105">
        <v>66.66666666666666</v>
      </c>
      <c r="F19" s="105">
        <v>65.2683414968136</v>
      </c>
      <c r="G19" s="135"/>
      <c r="H19" s="105">
        <v>33.33333333333333</v>
      </c>
      <c r="I19" s="105">
        <v>34.73165850318639</v>
      </c>
      <c r="J19" s="135"/>
      <c r="K19" s="124">
        <v>0</v>
      </c>
      <c r="L19" s="124">
        <v>0</v>
      </c>
      <c r="M19" s="50">
        <v>100</v>
      </c>
      <c r="N19" s="50">
        <v>100</v>
      </c>
      <c r="P19" s="136"/>
      <c r="Q19" s="137"/>
      <c r="R19" s="26"/>
      <c r="S19" s="26"/>
      <c r="T19" s="26"/>
      <c r="U19" s="26"/>
      <c r="V19" s="26"/>
    </row>
    <row r="20" spans="1:17" ht="14.25" customHeight="1">
      <c r="A20" s="32" t="s">
        <v>723</v>
      </c>
      <c r="B20" s="134">
        <v>0</v>
      </c>
      <c r="C20" s="134">
        <v>0</v>
      </c>
      <c r="D20" s="135"/>
      <c r="E20" s="105">
        <v>31.70731707317073</v>
      </c>
      <c r="F20" s="105">
        <v>8.655299522651644</v>
      </c>
      <c r="G20" s="135"/>
      <c r="H20" s="105">
        <v>68.29268292682927</v>
      </c>
      <c r="I20" s="105">
        <v>91.34470047734837</v>
      </c>
      <c r="J20" s="135"/>
      <c r="K20" s="124">
        <v>0</v>
      </c>
      <c r="L20" s="124">
        <v>0</v>
      </c>
      <c r="M20" s="50">
        <v>100</v>
      </c>
      <c r="N20" s="50">
        <v>100</v>
      </c>
      <c r="P20" s="136"/>
      <c r="Q20" s="138"/>
    </row>
    <row r="21" spans="1:17" ht="14.25" customHeight="1">
      <c r="A21" s="32" t="s">
        <v>724</v>
      </c>
      <c r="B21" s="134">
        <v>0</v>
      </c>
      <c r="C21" s="134">
        <v>0</v>
      </c>
      <c r="D21" s="135"/>
      <c r="E21" s="105">
        <v>7.142857142857142</v>
      </c>
      <c r="F21" s="105">
        <v>1.7809180877324093</v>
      </c>
      <c r="G21" s="135"/>
      <c r="H21" s="105">
        <v>57.14285714285714</v>
      </c>
      <c r="I21" s="105">
        <v>26.325610888420865</v>
      </c>
      <c r="J21" s="135"/>
      <c r="K21" s="105">
        <v>35.714285714285715</v>
      </c>
      <c r="L21" s="105">
        <v>71.89347102384673</v>
      </c>
      <c r="M21" s="50">
        <v>100</v>
      </c>
      <c r="N21" s="50">
        <v>100</v>
      </c>
      <c r="P21" s="136"/>
      <c r="Q21" s="138"/>
    </row>
    <row r="22" spans="1:17" ht="14.25" customHeight="1">
      <c r="A22" s="32" t="s">
        <v>725</v>
      </c>
      <c r="B22" s="134">
        <v>0</v>
      </c>
      <c r="C22" s="134">
        <v>0</v>
      </c>
      <c r="D22" s="135"/>
      <c r="E22" s="124">
        <v>0</v>
      </c>
      <c r="F22" s="124">
        <v>0</v>
      </c>
      <c r="G22" s="135"/>
      <c r="H22" s="105">
        <v>31.57894736842105</v>
      </c>
      <c r="I22" s="105">
        <v>73.35184357843416</v>
      </c>
      <c r="J22" s="135"/>
      <c r="K22" s="105">
        <v>68.42105263157895</v>
      </c>
      <c r="L22" s="105">
        <v>26.648156421565833</v>
      </c>
      <c r="M22" s="50">
        <v>100</v>
      </c>
      <c r="N22" s="50">
        <v>100</v>
      </c>
      <c r="P22" s="136"/>
      <c r="Q22" s="138"/>
    </row>
    <row r="23" spans="1:17" ht="14.25" customHeight="1">
      <c r="A23" s="32" t="s">
        <v>726</v>
      </c>
      <c r="B23" s="134">
        <v>0</v>
      </c>
      <c r="C23" s="134">
        <v>0</v>
      </c>
      <c r="D23" s="135"/>
      <c r="E23" s="105">
        <v>66.66666666666666</v>
      </c>
      <c r="F23" s="105">
        <v>16.221653914036814</v>
      </c>
      <c r="G23" s="135"/>
      <c r="H23" s="105">
        <v>33.33333333333333</v>
      </c>
      <c r="I23" s="105">
        <v>83.77834608596318</v>
      </c>
      <c r="J23" s="135"/>
      <c r="K23" s="124">
        <v>0</v>
      </c>
      <c r="L23" s="124">
        <v>0</v>
      </c>
      <c r="M23" s="50">
        <v>100</v>
      </c>
      <c r="N23" s="50">
        <v>100</v>
      </c>
      <c r="P23" s="136"/>
      <c r="Q23" s="138"/>
    </row>
    <row r="24" spans="1:17" ht="14.25" customHeight="1">
      <c r="A24" s="32" t="s">
        <v>727</v>
      </c>
      <c r="B24" s="134">
        <v>0</v>
      </c>
      <c r="C24" s="134">
        <v>0</v>
      </c>
      <c r="E24" s="105">
        <v>82.35294117647058</v>
      </c>
      <c r="F24" s="105">
        <v>27.30774387162643</v>
      </c>
      <c r="H24" s="105">
        <v>17.647058823529413</v>
      </c>
      <c r="I24" s="105">
        <v>72.69225612837357</v>
      </c>
      <c r="K24" s="124">
        <v>0</v>
      </c>
      <c r="L24" s="124">
        <v>0</v>
      </c>
      <c r="M24" s="50">
        <v>100</v>
      </c>
      <c r="N24" s="50">
        <v>100</v>
      </c>
      <c r="P24" s="136"/>
      <c r="Q24" s="138"/>
    </row>
    <row r="25" spans="1:17" ht="14.25" customHeight="1">
      <c r="A25" s="32" t="s">
        <v>728</v>
      </c>
      <c r="B25" s="134">
        <v>0</v>
      </c>
      <c r="C25" s="134">
        <v>0</v>
      </c>
      <c r="D25" s="135"/>
      <c r="E25" s="124">
        <v>0</v>
      </c>
      <c r="F25" s="124">
        <v>0</v>
      </c>
      <c r="G25" s="135"/>
      <c r="H25" s="105">
        <v>100</v>
      </c>
      <c r="I25" s="105">
        <v>100</v>
      </c>
      <c r="J25" s="135"/>
      <c r="K25" s="124">
        <v>0</v>
      </c>
      <c r="L25" s="124">
        <v>0</v>
      </c>
      <c r="M25" s="50">
        <v>100</v>
      </c>
      <c r="N25" s="50">
        <v>100</v>
      </c>
      <c r="P25" s="136"/>
      <c r="Q25" s="138"/>
    </row>
    <row r="26" spans="1:17" ht="14.25" customHeight="1">
      <c r="A26" s="32" t="s">
        <v>729</v>
      </c>
      <c r="B26" s="134">
        <v>0</v>
      </c>
      <c r="C26" s="134">
        <v>0</v>
      </c>
      <c r="D26" s="135"/>
      <c r="E26" s="105">
        <v>30</v>
      </c>
      <c r="F26" s="105">
        <v>39.59987579292907</v>
      </c>
      <c r="G26" s="135"/>
      <c r="H26" s="105">
        <v>70</v>
      </c>
      <c r="I26" s="105">
        <v>60.400124207070924</v>
      </c>
      <c r="J26" s="135"/>
      <c r="K26" s="124">
        <v>0</v>
      </c>
      <c r="L26" s="124">
        <v>0</v>
      </c>
      <c r="M26" s="50">
        <v>100</v>
      </c>
      <c r="N26" s="50">
        <v>100</v>
      </c>
      <c r="P26" s="136"/>
      <c r="Q26" s="138"/>
    </row>
    <row r="27" spans="1:17" ht="14.25" customHeight="1">
      <c r="A27" s="34" t="s">
        <v>730</v>
      </c>
      <c r="B27" s="134">
        <v>0</v>
      </c>
      <c r="C27" s="134">
        <v>0</v>
      </c>
      <c r="D27" s="135"/>
      <c r="E27" s="105">
        <v>57.14285714285714</v>
      </c>
      <c r="F27" s="105">
        <v>14.840481576745484</v>
      </c>
      <c r="G27" s="135"/>
      <c r="H27" s="105">
        <v>42.857142857142854</v>
      </c>
      <c r="I27" s="105">
        <v>85.15951842325453</v>
      </c>
      <c r="J27" s="135"/>
      <c r="K27" s="124">
        <v>0</v>
      </c>
      <c r="L27" s="124">
        <v>0</v>
      </c>
      <c r="M27" s="50">
        <v>100</v>
      </c>
      <c r="N27" s="50">
        <v>100</v>
      </c>
      <c r="P27" s="136"/>
      <c r="Q27" s="138"/>
    </row>
    <row r="28" spans="1:17" ht="14.25" customHeight="1">
      <c r="A28" s="32" t="s">
        <v>731</v>
      </c>
      <c r="B28" s="134">
        <v>0</v>
      </c>
      <c r="C28" s="134">
        <v>0</v>
      </c>
      <c r="D28" s="135"/>
      <c r="E28" s="105">
        <v>11.428571428571429</v>
      </c>
      <c r="F28" s="105">
        <v>4.865195802252121</v>
      </c>
      <c r="G28" s="135"/>
      <c r="H28" s="105">
        <v>88.57142857142857</v>
      </c>
      <c r="I28" s="105">
        <v>95.13480419774788</v>
      </c>
      <c r="J28" s="135"/>
      <c r="K28" s="124">
        <v>0</v>
      </c>
      <c r="L28" s="124">
        <v>0</v>
      </c>
      <c r="M28" s="50">
        <v>100</v>
      </c>
      <c r="N28" s="50">
        <v>100</v>
      </c>
      <c r="P28" s="136"/>
      <c r="Q28" s="138"/>
    </row>
    <row r="29" spans="1:17" ht="14.25" customHeight="1">
      <c r="A29" s="56" t="s">
        <v>732</v>
      </c>
      <c r="B29" s="139">
        <v>0</v>
      </c>
      <c r="C29" s="139">
        <v>0</v>
      </c>
      <c r="D29" s="56"/>
      <c r="E29" s="140">
        <v>32.6007326007326</v>
      </c>
      <c r="F29" s="140">
        <v>16.043230651492493</v>
      </c>
      <c r="G29" s="56"/>
      <c r="H29" s="140">
        <v>58.97435897435898</v>
      </c>
      <c r="I29" s="140">
        <v>77.30562713536226</v>
      </c>
      <c r="J29" s="56"/>
      <c r="K29" s="140">
        <v>8.424908424908425</v>
      </c>
      <c r="L29" s="140">
        <v>6.651142213145249</v>
      </c>
      <c r="M29" s="141">
        <v>100</v>
      </c>
      <c r="N29" s="141">
        <v>100</v>
      </c>
      <c r="P29" s="136"/>
      <c r="Q29" s="138"/>
    </row>
    <row r="30" ht="11.25" customHeight="1">
      <c r="A30" s="142" t="s">
        <v>797</v>
      </c>
    </row>
    <row r="31" ht="13.5" customHeight="1">
      <c r="A31" s="44" t="s">
        <v>798</v>
      </c>
    </row>
    <row r="64" ht="12.75" customHeight="1"/>
    <row r="65" ht="13.5" customHeight="1"/>
  </sheetData>
  <sheetProtection selectLockedCells="1" selectUnlockedCells="1"/>
  <mergeCells count="20">
    <mergeCell ref="B18:N18"/>
    <mergeCell ref="I4:I5"/>
    <mergeCell ref="K4:K5"/>
    <mergeCell ref="L4:L5"/>
    <mergeCell ref="B6:N6"/>
    <mergeCell ref="Q2:Q3"/>
    <mergeCell ref="B3:C3"/>
    <mergeCell ref="E3:F3"/>
    <mergeCell ref="H3:I3"/>
    <mergeCell ref="K3:L3"/>
    <mergeCell ref="A1:N1"/>
    <mergeCell ref="A2:A5"/>
    <mergeCell ref="B2:L2"/>
    <mergeCell ref="M2:M5"/>
    <mergeCell ref="N2:N5"/>
    <mergeCell ref="B4:B5"/>
    <mergeCell ref="C4:C5"/>
    <mergeCell ref="E4:E5"/>
    <mergeCell ref="F4:F5"/>
    <mergeCell ref="H4:H5"/>
  </mergeCells>
  <hyperlinks>
    <hyperlink ref="P1" location="indice!A4" display="Ritorna all'Indice"/>
  </hyperlinks>
  <printOptions/>
  <pageMargins left="0.49027777777777776" right="0.2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U286"/>
  <sheetViews>
    <sheetView zoomScaleSheetLayoutView="100" workbookViewId="0" topLeftCell="A1">
      <selection activeCell="F4" sqref="F4"/>
    </sheetView>
  </sheetViews>
  <sheetFormatPr defaultColWidth="9.140625" defaultRowHeight="12.75"/>
  <cols>
    <col min="1" max="1" width="11.00390625" style="3" customWidth="1"/>
    <col min="2" max="2" width="19.57421875" style="3" customWidth="1"/>
    <col min="3" max="3" width="6.57421875" style="44" customWidth="1"/>
    <col min="4" max="4" width="6.8515625" style="44" customWidth="1"/>
    <col min="5" max="5" width="10.140625" style="3" customWidth="1"/>
    <col min="6" max="6" width="5.8515625" style="3" customWidth="1"/>
    <col min="7" max="8" width="6.421875" style="3" customWidth="1"/>
    <col min="9" max="9" width="7.28125" style="3" customWidth="1"/>
    <col min="10" max="12" width="8.140625" style="3" customWidth="1"/>
    <col min="13" max="13" width="5.8515625" style="3" customWidth="1"/>
    <col min="14" max="14" width="6.00390625" style="3" customWidth="1"/>
    <col min="15" max="15" width="8.8515625" style="3" customWidth="1"/>
    <col min="16" max="16" width="7.00390625" style="3" customWidth="1"/>
    <col min="17" max="18" width="11.140625" style="3" customWidth="1"/>
    <col min="19" max="19" width="17.7109375" style="3" customWidth="1"/>
    <col min="20" max="20" width="1.57421875" style="3" customWidth="1"/>
    <col min="21" max="16384" width="9.140625" style="3" customWidth="1"/>
  </cols>
  <sheetData>
    <row r="1" spans="1:21" ht="36.75" customHeight="1">
      <c r="A1" s="525" t="s">
        <v>799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16"/>
      <c r="U1" s="16" t="s">
        <v>708</v>
      </c>
    </row>
    <row r="2" spans="1:19" ht="25.5" customHeight="1">
      <c r="A2" s="497" t="s">
        <v>721</v>
      </c>
      <c r="B2" s="498" t="s">
        <v>800</v>
      </c>
      <c r="C2" s="507" t="s">
        <v>801</v>
      </c>
      <c r="D2" s="507" t="s">
        <v>802</v>
      </c>
      <c r="E2" s="507" t="s">
        <v>803</v>
      </c>
      <c r="F2" s="499" t="s">
        <v>804</v>
      </c>
      <c r="G2" s="499"/>
      <c r="H2" s="499"/>
      <c r="I2" s="499"/>
      <c r="J2" s="499"/>
      <c r="K2" s="499"/>
      <c r="L2" s="499"/>
      <c r="M2" s="499"/>
      <c r="N2" s="499"/>
      <c r="O2" s="507" t="s">
        <v>805</v>
      </c>
      <c r="P2" s="507" t="s">
        <v>806</v>
      </c>
      <c r="Q2" s="533" t="s">
        <v>807</v>
      </c>
      <c r="R2" s="533" t="s">
        <v>808</v>
      </c>
      <c r="S2" s="500" t="s">
        <v>809</v>
      </c>
    </row>
    <row r="3" spans="1:20" ht="24.75" customHeight="1">
      <c r="A3" s="497"/>
      <c r="B3" s="498"/>
      <c r="C3" s="507"/>
      <c r="D3" s="507"/>
      <c r="E3" s="507"/>
      <c r="F3" s="21" t="s">
        <v>810</v>
      </c>
      <c r="G3" s="21" t="s">
        <v>811</v>
      </c>
      <c r="H3" s="21" t="s">
        <v>812</v>
      </c>
      <c r="I3" s="144" t="s">
        <v>813</v>
      </c>
      <c r="J3" s="144" t="s">
        <v>814</v>
      </c>
      <c r="K3" s="144" t="s">
        <v>815</v>
      </c>
      <c r="L3" s="144" t="s">
        <v>816</v>
      </c>
      <c r="M3" s="144" t="s">
        <v>817</v>
      </c>
      <c r="N3" s="144" t="s">
        <v>818</v>
      </c>
      <c r="O3" s="507"/>
      <c r="P3" s="507"/>
      <c r="Q3" s="533"/>
      <c r="R3" s="533"/>
      <c r="S3" s="500"/>
      <c r="T3" s="145"/>
    </row>
    <row r="4" spans="1:20" ht="12.75">
      <c r="A4" s="32" t="s">
        <v>722</v>
      </c>
      <c r="B4" s="146" t="s">
        <v>819</v>
      </c>
      <c r="C4" s="85">
        <v>2</v>
      </c>
      <c r="D4" s="85">
        <v>4</v>
      </c>
      <c r="E4" s="147" t="s">
        <v>781</v>
      </c>
      <c r="F4" s="148">
        <v>0</v>
      </c>
      <c r="G4" s="105">
        <v>82.27</v>
      </c>
      <c r="H4" s="105">
        <v>15.4</v>
      </c>
      <c r="I4" s="149">
        <v>1.85</v>
      </c>
      <c r="J4" s="149">
        <v>0.47</v>
      </c>
      <c r="K4" s="150">
        <v>0</v>
      </c>
      <c r="L4" s="150">
        <v>0</v>
      </c>
      <c r="M4" s="150">
        <v>0</v>
      </c>
      <c r="N4" s="149">
        <v>100</v>
      </c>
      <c r="O4" s="151">
        <v>68.18</v>
      </c>
      <c r="P4" s="151">
        <v>130.92</v>
      </c>
      <c r="Q4" s="92">
        <v>5536</v>
      </c>
      <c r="R4" s="152">
        <v>42.28536510846319</v>
      </c>
      <c r="S4" s="44" t="s">
        <v>750</v>
      </c>
      <c r="T4" s="153"/>
    </row>
    <row r="5" spans="1:20" ht="12.75">
      <c r="A5" s="32" t="s">
        <v>722</v>
      </c>
      <c r="B5" s="146" t="s">
        <v>722</v>
      </c>
      <c r="C5" s="85">
        <v>2</v>
      </c>
      <c r="D5" s="85">
        <v>4</v>
      </c>
      <c r="E5" s="147" t="s">
        <v>781</v>
      </c>
      <c r="F5" s="105">
        <v>40.59</v>
      </c>
      <c r="G5" s="105">
        <v>39.05</v>
      </c>
      <c r="H5" s="105">
        <v>19.26</v>
      </c>
      <c r="I5" s="149">
        <v>1.1</v>
      </c>
      <c r="J5" s="149">
        <v>0</v>
      </c>
      <c r="K5" s="150">
        <v>0</v>
      </c>
      <c r="L5" s="150">
        <v>0</v>
      </c>
      <c r="M5" s="150">
        <v>0</v>
      </c>
      <c r="N5" s="149">
        <v>100</v>
      </c>
      <c r="O5" s="151">
        <v>120.2</v>
      </c>
      <c r="P5" s="151">
        <v>384.7</v>
      </c>
      <c r="Q5" s="92">
        <v>99419</v>
      </c>
      <c r="R5" s="152">
        <v>258.43254484013517</v>
      </c>
      <c r="S5" s="44" t="s">
        <v>748</v>
      </c>
      <c r="T5" s="153"/>
    </row>
    <row r="6" spans="1:20" ht="12.75">
      <c r="A6" s="32" t="s">
        <v>722</v>
      </c>
      <c r="B6" s="146" t="s">
        <v>820</v>
      </c>
      <c r="C6" s="85">
        <v>2</v>
      </c>
      <c r="D6" s="85">
        <v>4</v>
      </c>
      <c r="E6" s="147" t="s">
        <v>780</v>
      </c>
      <c r="F6" s="150">
        <v>0</v>
      </c>
      <c r="G6" s="105">
        <v>11.65</v>
      </c>
      <c r="H6" s="105">
        <v>55.01</v>
      </c>
      <c r="I6" s="149">
        <v>32.24</v>
      </c>
      <c r="J6" s="149">
        <v>1.1</v>
      </c>
      <c r="K6" s="150">
        <v>0</v>
      </c>
      <c r="L6" s="150">
        <v>0</v>
      </c>
      <c r="M6" s="150">
        <v>0</v>
      </c>
      <c r="N6" s="149">
        <v>100</v>
      </c>
      <c r="O6" s="151">
        <v>75.72</v>
      </c>
      <c r="P6" s="151">
        <v>118.72</v>
      </c>
      <c r="Q6" s="92">
        <v>1075</v>
      </c>
      <c r="R6" s="152">
        <v>9.054919137466307</v>
      </c>
      <c r="S6" s="44" t="s">
        <v>750</v>
      </c>
      <c r="T6" s="153"/>
    </row>
    <row r="7" spans="1:20" ht="12.75">
      <c r="A7" s="32" t="s">
        <v>722</v>
      </c>
      <c r="B7" s="146" t="s">
        <v>821</v>
      </c>
      <c r="C7" s="85">
        <v>2</v>
      </c>
      <c r="D7" s="85">
        <v>4</v>
      </c>
      <c r="E7" s="147" t="s">
        <v>780</v>
      </c>
      <c r="F7" s="150">
        <v>0</v>
      </c>
      <c r="G7" s="105">
        <v>55.56</v>
      </c>
      <c r="H7" s="105">
        <v>30.01</v>
      </c>
      <c r="I7" s="149">
        <v>12.93</v>
      </c>
      <c r="J7" s="149">
        <v>1.5</v>
      </c>
      <c r="K7" s="150">
        <v>0</v>
      </c>
      <c r="L7" s="150">
        <v>0</v>
      </c>
      <c r="M7" s="150">
        <v>0</v>
      </c>
      <c r="N7" s="149">
        <v>100</v>
      </c>
      <c r="O7" s="151">
        <v>54.72</v>
      </c>
      <c r="P7" s="151">
        <v>86.51</v>
      </c>
      <c r="Q7" s="92">
        <v>12177</v>
      </c>
      <c r="R7" s="152">
        <v>140.75829383886256</v>
      </c>
      <c r="S7" s="44" t="s">
        <v>750</v>
      </c>
      <c r="T7" s="153"/>
    </row>
    <row r="8" spans="1:20" ht="12.75">
      <c r="A8" s="32" t="s">
        <v>722</v>
      </c>
      <c r="B8" s="146" t="s">
        <v>822</v>
      </c>
      <c r="C8" s="85">
        <v>3</v>
      </c>
      <c r="D8" s="85">
        <v>2</v>
      </c>
      <c r="E8" s="147" t="s">
        <v>781</v>
      </c>
      <c r="F8" s="105">
        <v>37.61</v>
      </c>
      <c r="G8" s="105">
        <v>61.39</v>
      </c>
      <c r="H8" s="105">
        <v>1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49">
        <v>100</v>
      </c>
      <c r="O8" s="151">
        <v>56.35</v>
      </c>
      <c r="P8" s="151">
        <v>131.47</v>
      </c>
      <c r="Q8" s="92">
        <v>10087</v>
      </c>
      <c r="R8" s="152">
        <v>76.72472807484597</v>
      </c>
      <c r="S8" s="44" t="s">
        <v>750</v>
      </c>
      <c r="T8" s="153"/>
    </row>
    <row r="9" spans="1:20" ht="12.75">
      <c r="A9" s="32" t="s">
        <v>722</v>
      </c>
      <c r="B9" s="146" t="s">
        <v>823</v>
      </c>
      <c r="C9" s="85">
        <v>2</v>
      </c>
      <c r="D9" s="85">
        <v>4</v>
      </c>
      <c r="E9" s="147" t="s">
        <v>781</v>
      </c>
      <c r="F9" s="105">
        <v>29.54</v>
      </c>
      <c r="G9" s="105">
        <v>67.25</v>
      </c>
      <c r="H9" s="105">
        <v>3.22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49">
        <v>100</v>
      </c>
      <c r="O9" s="151">
        <v>35.73</v>
      </c>
      <c r="P9" s="151">
        <v>47.56</v>
      </c>
      <c r="Q9" s="92">
        <v>5446</v>
      </c>
      <c r="R9" s="152">
        <v>114.50798990748528</v>
      </c>
      <c r="S9" s="44" t="s">
        <v>750</v>
      </c>
      <c r="T9" s="153"/>
    </row>
    <row r="10" spans="1:20" ht="12.75">
      <c r="A10" s="32" t="s">
        <v>722</v>
      </c>
      <c r="B10" s="146" t="s">
        <v>824</v>
      </c>
      <c r="C10" s="85">
        <v>2</v>
      </c>
      <c r="D10" s="85">
        <v>4</v>
      </c>
      <c r="E10" s="147" t="s">
        <v>780</v>
      </c>
      <c r="F10" s="150">
        <v>0</v>
      </c>
      <c r="G10" s="105">
        <v>37.11</v>
      </c>
      <c r="H10" s="105">
        <v>41.33</v>
      </c>
      <c r="I10" s="149">
        <v>18.41</v>
      </c>
      <c r="J10" s="149">
        <v>3.15</v>
      </c>
      <c r="K10" s="150">
        <v>0</v>
      </c>
      <c r="L10" s="150">
        <v>0</v>
      </c>
      <c r="M10" s="150">
        <v>0</v>
      </c>
      <c r="N10" s="149">
        <v>100</v>
      </c>
      <c r="O10" s="151">
        <v>38.56</v>
      </c>
      <c r="P10" s="151">
        <v>66.53</v>
      </c>
      <c r="Q10" s="92">
        <v>1406</v>
      </c>
      <c r="R10" s="152">
        <v>21.133323312791223</v>
      </c>
      <c r="S10" s="44" t="s">
        <v>750</v>
      </c>
      <c r="T10" s="153"/>
    </row>
    <row r="11" spans="1:20" ht="12.75">
      <c r="A11" s="32" t="s">
        <v>722</v>
      </c>
      <c r="B11" s="146" t="s">
        <v>825</v>
      </c>
      <c r="C11" s="85">
        <v>2</v>
      </c>
      <c r="D11" s="85">
        <v>4</v>
      </c>
      <c r="E11" s="147" t="s">
        <v>780</v>
      </c>
      <c r="F11" s="105">
        <v>2.7</v>
      </c>
      <c r="G11" s="105">
        <v>53.64</v>
      </c>
      <c r="H11" s="105">
        <v>25.59</v>
      </c>
      <c r="I11" s="149">
        <v>12.61</v>
      </c>
      <c r="J11" s="149">
        <v>5.2</v>
      </c>
      <c r="K11" s="149">
        <v>0.27</v>
      </c>
      <c r="L11" s="150">
        <v>0</v>
      </c>
      <c r="M11" s="150">
        <v>0</v>
      </c>
      <c r="N11" s="149">
        <v>100</v>
      </c>
      <c r="O11" s="151">
        <v>53.04</v>
      </c>
      <c r="P11" s="151">
        <v>56.63</v>
      </c>
      <c r="Q11" s="92">
        <v>3093</v>
      </c>
      <c r="R11" s="152">
        <v>54.617693801871795</v>
      </c>
      <c r="S11" s="44" t="s">
        <v>750</v>
      </c>
      <c r="T11" s="153"/>
    </row>
    <row r="12" spans="1:20" ht="12.75">
      <c r="A12" s="32" t="s">
        <v>722</v>
      </c>
      <c r="B12" s="146" t="s">
        <v>826</v>
      </c>
      <c r="C12" s="85">
        <v>2</v>
      </c>
      <c r="D12" s="85">
        <v>4</v>
      </c>
      <c r="E12" s="147" t="s">
        <v>780</v>
      </c>
      <c r="F12" s="150">
        <v>0</v>
      </c>
      <c r="G12" s="105">
        <v>21.57</v>
      </c>
      <c r="H12" s="105">
        <v>35.96</v>
      </c>
      <c r="I12" s="149">
        <v>29.05</v>
      </c>
      <c r="J12" s="149">
        <v>12.73</v>
      </c>
      <c r="K12" s="149">
        <v>0.69</v>
      </c>
      <c r="L12" s="150">
        <v>0</v>
      </c>
      <c r="M12" s="150">
        <v>0</v>
      </c>
      <c r="N12" s="149">
        <v>100</v>
      </c>
      <c r="O12" s="151">
        <v>52.78</v>
      </c>
      <c r="P12" s="151">
        <v>83.27</v>
      </c>
      <c r="Q12" s="92">
        <v>2667</v>
      </c>
      <c r="R12" s="152">
        <v>32.02834153957007</v>
      </c>
      <c r="S12" s="44" t="s">
        <v>750</v>
      </c>
      <c r="T12" s="153"/>
    </row>
    <row r="13" spans="1:20" ht="12.75">
      <c r="A13" s="32" t="s">
        <v>722</v>
      </c>
      <c r="B13" s="146" t="s">
        <v>827</v>
      </c>
      <c r="C13" s="85">
        <v>3</v>
      </c>
      <c r="D13" s="85">
        <v>2</v>
      </c>
      <c r="E13" s="147" t="s">
        <v>781</v>
      </c>
      <c r="F13" s="105">
        <v>41.12</v>
      </c>
      <c r="G13" s="105">
        <v>22.33</v>
      </c>
      <c r="H13" s="105">
        <v>20.32</v>
      </c>
      <c r="I13" s="149">
        <v>11.16</v>
      </c>
      <c r="J13" s="149">
        <v>4.99</v>
      </c>
      <c r="K13" s="149">
        <v>0.08</v>
      </c>
      <c r="L13" s="150">
        <v>0</v>
      </c>
      <c r="M13" s="150">
        <v>0</v>
      </c>
      <c r="N13" s="149">
        <v>100</v>
      </c>
      <c r="O13" s="151">
        <v>40.33</v>
      </c>
      <c r="P13" s="151">
        <v>55.96</v>
      </c>
      <c r="Q13" s="92">
        <v>9778</v>
      </c>
      <c r="R13" s="152">
        <v>174.73195139385274</v>
      </c>
      <c r="S13" s="44" t="s">
        <v>750</v>
      </c>
      <c r="T13" s="153"/>
    </row>
    <row r="14" spans="1:20" ht="12.75">
      <c r="A14" s="32" t="s">
        <v>722</v>
      </c>
      <c r="B14" s="146" t="s">
        <v>828</v>
      </c>
      <c r="C14" s="85">
        <v>3</v>
      </c>
      <c r="D14" s="85">
        <v>1</v>
      </c>
      <c r="E14" s="147" t="s">
        <v>781</v>
      </c>
      <c r="F14" s="105">
        <v>37.92</v>
      </c>
      <c r="G14" s="105">
        <v>46.08</v>
      </c>
      <c r="H14" s="105">
        <v>15.99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49">
        <v>100</v>
      </c>
      <c r="O14" s="151">
        <v>26.15</v>
      </c>
      <c r="P14" s="151">
        <v>25.46</v>
      </c>
      <c r="Q14" s="92">
        <v>2147</v>
      </c>
      <c r="R14" s="152">
        <v>84.32835820895522</v>
      </c>
      <c r="S14" s="44" t="s">
        <v>750</v>
      </c>
      <c r="T14" s="153"/>
    </row>
    <row r="15" spans="1:20" ht="12.75">
      <c r="A15" s="32" t="s">
        <v>722</v>
      </c>
      <c r="B15" s="146" t="s">
        <v>829</v>
      </c>
      <c r="C15" s="85">
        <v>2</v>
      </c>
      <c r="D15" s="85">
        <v>4</v>
      </c>
      <c r="E15" s="147" t="s">
        <v>781</v>
      </c>
      <c r="F15" s="105">
        <v>58.11</v>
      </c>
      <c r="G15" s="105">
        <v>33.5</v>
      </c>
      <c r="H15" s="105">
        <v>8.39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49">
        <v>100</v>
      </c>
      <c r="O15" s="151">
        <v>54.31</v>
      </c>
      <c r="P15" s="151">
        <v>111.58</v>
      </c>
      <c r="Q15" s="92">
        <v>13228</v>
      </c>
      <c r="R15" s="152">
        <v>118.551711776304</v>
      </c>
      <c r="S15" s="44" t="s">
        <v>749</v>
      </c>
      <c r="T15" s="153"/>
    </row>
    <row r="16" spans="1:20" ht="12.75">
      <c r="A16" s="32" t="s">
        <v>722</v>
      </c>
      <c r="B16" s="146" t="s">
        <v>830</v>
      </c>
      <c r="C16" s="85">
        <v>3</v>
      </c>
      <c r="D16" s="85">
        <v>1</v>
      </c>
      <c r="E16" s="147" t="s">
        <v>781</v>
      </c>
      <c r="F16" s="105">
        <v>50.22</v>
      </c>
      <c r="G16" s="105">
        <v>40.98</v>
      </c>
      <c r="H16" s="105">
        <v>8.8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49">
        <v>100</v>
      </c>
      <c r="O16" s="151">
        <v>41.29</v>
      </c>
      <c r="P16" s="151">
        <v>60.87</v>
      </c>
      <c r="Q16" s="92">
        <v>9543</v>
      </c>
      <c r="R16" s="152">
        <v>156.77673730901924</v>
      </c>
      <c r="S16" s="44" t="s">
        <v>750</v>
      </c>
      <c r="T16" s="153"/>
    </row>
    <row r="17" spans="1:20" ht="12.75">
      <c r="A17" s="32" t="s">
        <v>722</v>
      </c>
      <c r="B17" s="146" t="s">
        <v>831</v>
      </c>
      <c r="C17" s="85">
        <v>2</v>
      </c>
      <c r="D17" s="85">
        <v>3</v>
      </c>
      <c r="E17" s="147" t="s">
        <v>780</v>
      </c>
      <c r="F17" s="150">
        <v>0</v>
      </c>
      <c r="G17" s="105">
        <v>36.25</v>
      </c>
      <c r="H17" s="105">
        <v>44.21</v>
      </c>
      <c r="I17" s="149">
        <v>18.7</v>
      </c>
      <c r="J17" s="149">
        <v>0.84</v>
      </c>
      <c r="K17" s="150">
        <v>0</v>
      </c>
      <c r="L17" s="150">
        <v>0</v>
      </c>
      <c r="M17" s="150">
        <v>0</v>
      </c>
      <c r="N17" s="149">
        <v>100</v>
      </c>
      <c r="O17" s="151">
        <v>20.29</v>
      </c>
      <c r="P17" s="151">
        <v>14.89</v>
      </c>
      <c r="Q17" s="92">
        <v>910</v>
      </c>
      <c r="R17" s="152">
        <v>61.114842175957016</v>
      </c>
      <c r="S17" s="44" t="s">
        <v>750</v>
      </c>
      <c r="T17" s="153"/>
    </row>
    <row r="18" spans="1:20" ht="12.75">
      <c r="A18" s="32" t="s">
        <v>722</v>
      </c>
      <c r="B18" s="146" t="s">
        <v>832</v>
      </c>
      <c r="C18" s="85">
        <v>2</v>
      </c>
      <c r="D18" s="85">
        <v>4</v>
      </c>
      <c r="E18" s="147" t="s">
        <v>780</v>
      </c>
      <c r="F18" s="150">
        <v>0</v>
      </c>
      <c r="G18" s="105">
        <v>14.11</v>
      </c>
      <c r="H18" s="105">
        <v>43.53</v>
      </c>
      <c r="I18" s="149">
        <v>41.33</v>
      </c>
      <c r="J18" s="149">
        <v>1.03</v>
      </c>
      <c r="K18" s="150">
        <v>0</v>
      </c>
      <c r="L18" s="150">
        <v>0</v>
      </c>
      <c r="M18" s="150">
        <v>0</v>
      </c>
      <c r="N18" s="149">
        <v>100</v>
      </c>
      <c r="O18" s="151">
        <v>75.02</v>
      </c>
      <c r="P18" s="151">
        <v>102.33</v>
      </c>
      <c r="Q18" s="92">
        <v>2000</v>
      </c>
      <c r="R18" s="152">
        <v>19.54461057363432</v>
      </c>
      <c r="S18" s="44" t="s">
        <v>750</v>
      </c>
      <c r="T18" s="153"/>
    </row>
    <row r="19" spans="1:20" ht="12.75">
      <c r="A19" s="32" t="s">
        <v>722</v>
      </c>
      <c r="B19" s="146" t="s">
        <v>833</v>
      </c>
      <c r="C19" s="85">
        <v>3</v>
      </c>
      <c r="D19" s="85">
        <v>3</v>
      </c>
      <c r="E19" s="147" t="s">
        <v>781</v>
      </c>
      <c r="F19" s="105">
        <v>47.21</v>
      </c>
      <c r="G19" s="105">
        <v>52.28</v>
      </c>
      <c r="H19" s="105">
        <v>0.51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49">
        <v>100</v>
      </c>
      <c r="O19" s="151">
        <v>60.93</v>
      </c>
      <c r="P19" s="151">
        <v>100.19</v>
      </c>
      <c r="Q19" s="92">
        <v>9035</v>
      </c>
      <c r="R19" s="152">
        <v>90.17866054496457</v>
      </c>
      <c r="S19" s="44" t="s">
        <v>750</v>
      </c>
      <c r="T19" s="153"/>
    </row>
    <row r="20" spans="1:20" ht="12.75">
      <c r="A20" s="32" t="s">
        <v>722</v>
      </c>
      <c r="B20" s="146" t="s">
        <v>834</v>
      </c>
      <c r="C20" s="85">
        <v>2</v>
      </c>
      <c r="D20" s="85">
        <v>4</v>
      </c>
      <c r="E20" s="147" t="s">
        <v>781</v>
      </c>
      <c r="F20" s="105">
        <v>45.57</v>
      </c>
      <c r="G20" s="105">
        <v>33.33</v>
      </c>
      <c r="H20" s="105">
        <v>19.76</v>
      </c>
      <c r="I20" s="149">
        <v>1.34</v>
      </c>
      <c r="J20" s="150">
        <v>0</v>
      </c>
      <c r="K20" s="150">
        <v>0</v>
      </c>
      <c r="L20" s="150">
        <v>0</v>
      </c>
      <c r="M20" s="150">
        <v>0</v>
      </c>
      <c r="N20" s="149">
        <v>100</v>
      </c>
      <c r="O20" s="151">
        <v>106.59</v>
      </c>
      <c r="P20" s="151">
        <v>342.97</v>
      </c>
      <c r="Q20" s="92">
        <v>22057</v>
      </c>
      <c r="R20" s="152">
        <v>64.31174738315303</v>
      </c>
      <c r="S20" s="44" t="s">
        <v>750</v>
      </c>
      <c r="T20" s="153"/>
    </row>
    <row r="21" spans="1:20" ht="12.75">
      <c r="A21" s="32" t="s">
        <v>722</v>
      </c>
      <c r="B21" s="146" t="s">
        <v>835</v>
      </c>
      <c r="C21" s="85">
        <v>2</v>
      </c>
      <c r="D21" s="85">
        <v>4</v>
      </c>
      <c r="E21" s="147" t="s">
        <v>781</v>
      </c>
      <c r="F21" s="105">
        <v>92.15</v>
      </c>
      <c r="G21" s="105">
        <v>7.85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49">
        <v>100</v>
      </c>
      <c r="O21" s="151">
        <v>25.93</v>
      </c>
      <c r="P21" s="151">
        <v>40.77</v>
      </c>
      <c r="Q21" s="92">
        <v>9470</v>
      </c>
      <c r="R21" s="152">
        <v>232.27863625214616</v>
      </c>
      <c r="S21" s="44" t="s">
        <v>749</v>
      </c>
      <c r="T21" s="153"/>
    </row>
    <row r="22" spans="1:20" ht="12.75">
      <c r="A22" s="32" t="s">
        <v>722</v>
      </c>
      <c r="B22" s="146" t="s">
        <v>836</v>
      </c>
      <c r="C22" s="85">
        <v>3</v>
      </c>
      <c r="D22" s="85">
        <v>2</v>
      </c>
      <c r="E22" s="147" t="s">
        <v>781</v>
      </c>
      <c r="F22" s="105">
        <v>63.71</v>
      </c>
      <c r="G22" s="105">
        <v>36.04</v>
      </c>
      <c r="H22" s="105">
        <v>0.25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49">
        <v>100</v>
      </c>
      <c r="O22" s="151">
        <v>47.56</v>
      </c>
      <c r="P22" s="151">
        <v>70.57</v>
      </c>
      <c r="Q22" s="92">
        <v>6614</v>
      </c>
      <c r="R22" s="152">
        <v>93.7225449907893</v>
      </c>
      <c r="S22" s="44" t="s">
        <v>750</v>
      </c>
      <c r="T22" s="153"/>
    </row>
    <row r="23" spans="1:20" ht="12.75">
      <c r="A23" s="32" t="s">
        <v>722</v>
      </c>
      <c r="B23" s="146" t="s">
        <v>837</v>
      </c>
      <c r="C23" s="85">
        <v>3</v>
      </c>
      <c r="D23" s="85">
        <v>2</v>
      </c>
      <c r="E23" s="147" t="s">
        <v>780</v>
      </c>
      <c r="F23" s="105">
        <v>3.55</v>
      </c>
      <c r="G23" s="105">
        <v>37.55</v>
      </c>
      <c r="H23" s="105">
        <v>33.99</v>
      </c>
      <c r="I23" s="149">
        <v>16.11</v>
      </c>
      <c r="J23" s="149">
        <v>8.42</v>
      </c>
      <c r="K23" s="149">
        <v>0.39</v>
      </c>
      <c r="L23" s="150">
        <v>0</v>
      </c>
      <c r="M23" s="150">
        <v>0</v>
      </c>
      <c r="N23" s="149">
        <v>100</v>
      </c>
      <c r="O23" s="151">
        <v>48.53</v>
      </c>
      <c r="P23" s="151">
        <v>86.52</v>
      </c>
      <c r="Q23" s="92">
        <v>5862</v>
      </c>
      <c r="R23" s="152">
        <v>67.75312066574203</v>
      </c>
      <c r="S23" s="44" t="s">
        <v>750</v>
      </c>
      <c r="T23" s="153"/>
    </row>
    <row r="24" spans="1:20" ht="12.75">
      <c r="A24" s="32" t="s">
        <v>722</v>
      </c>
      <c r="B24" s="146" t="s">
        <v>838</v>
      </c>
      <c r="C24" s="85">
        <v>3</v>
      </c>
      <c r="D24" s="85">
        <v>2</v>
      </c>
      <c r="E24" s="147" t="s">
        <v>781</v>
      </c>
      <c r="F24" s="105">
        <v>54.37</v>
      </c>
      <c r="G24" s="105">
        <v>45.63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49">
        <v>100</v>
      </c>
      <c r="O24" s="151">
        <v>35.41</v>
      </c>
      <c r="P24" s="151">
        <v>44.81</v>
      </c>
      <c r="Q24" s="92">
        <v>3554</v>
      </c>
      <c r="R24" s="152">
        <v>79.31265342557464</v>
      </c>
      <c r="S24" s="44" t="s">
        <v>750</v>
      </c>
      <c r="T24" s="153"/>
    </row>
    <row r="25" spans="1:20" ht="12.75">
      <c r="A25" s="32" t="s">
        <v>722</v>
      </c>
      <c r="B25" s="146" t="s">
        <v>839</v>
      </c>
      <c r="C25" s="85">
        <v>2</v>
      </c>
      <c r="D25" s="85">
        <v>4</v>
      </c>
      <c r="E25" s="147" t="s">
        <v>781</v>
      </c>
      <c r="F25" s="105">
        <v>94.37</v>
      </c>
      <c r="G25" s="105">
        <v>5.63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49">
        <v>100</v>
      </c>
      <c r="O25" s="151">
        <v>23.68</v>
      </c>
      <c r="P25" s="151">
        <v>23.75</v>
      </c>
      <c r="Q25" s="92">
        <v>3431</v>
      </c>
      <c r="R25" s="152">
        <v>144.46315789473684</v>
      </c>
      <c r="S25" s="44" t="s">
        <v>750</v>
      </c>
      <c r="T25" s="153"/>
    </row>
    <row r="26" spans="1:20" ht="12.75">
      <c r="A26" s="32" t="s">
        <v>722</v>
      </c>
      <c r="B26" s="146" t="s">
        <v>840</v>
      </c>
      <c r="C26" s="85">
        <v>3</v>
      </c>
      <c r="D26" s="85">
        <v>3</v>
      </c>
      <c r="E26" s="147" t="s">
        <v>781</v>
      </c>
      <c r="F26" s="105">
        <v>51.9</v>
      </c>
      <c r="G26" s="105">
        <v>47.88</v>
      </c>
      <c r="H26" s="105">
        <v>0.22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49">
        <v>100</v>
      </c>
      <c r="O26" s="151">
        <v>58.89</v>
      </c>
      <c r="P26" s="151">
        <v>89.87</v>
      </c>
      <c r="Q26" s="92">
        <v>8675</v>
      </c>
      <c r="R26" s="152">
        <v>96.52831868254144</v>
      </c>
      <c r="S26" s="44" t="s">
        <v>750</v>
      </c>
      <c r="T26" s="153"/>
    </row>
    <row r="27" spans="1:20" ht="12.75">
      <c r="A27" s="32" t="s">
        <v>722</v>
      </c>
      <c r="B27" s="146" t="s">
        <v>841</v>
      </c>
      <c r="C27" s="85">
        <v>2</v>
      </c>
      <c r="D27" s="85">
        <v>3</v>
      </c>
      <c r="E27" s="147" t="s">
        <v>781</v>
      </c>
      <c r="F27" s="150">
        <v>0</v>
      </c>
      <c r="G27" s="105">
        <v>0.16</v>
      </c>
      <c r="H27" s="105">
        <v>28.28</v>
      </c>
      <c r="I27" s="149">
        <v>54.03</v>
      </c>
      <c r="J27" s="149">
        <v>17.53</v>
      </c>
      <c r="K27" s="150">
        <v>0</v>
      </c>
      <c r="L27" s="150">
        <v>0</v>
      </c>
      <c r="M27" s="150">
        <v>0</v>
      </c>
      <c r="N27" s="149">
        <v>100</v>
      </c>
      <c r="O27" s="151">
        <v>26.6</v>
      </c>
      <c r="P27" s="151">
        <v>25.94</v>
      </c>
      <c r="Q27" s="92">
        <v>547</v>
      </c>
      <c r="R27" s="152">
        <v>21.087124132613724</v>
      </c>
      <c r="S27" s="44" t="s">
        <v>750</v>
      </c>
      <c r="T27" s="153"/>
    </row>
    <row r="28" spans="1:20" ht="12.75">
      <c r="A28" s="32" t="s">
        <v>722</v>
      </c>
      <c r="B28" s="146" t="s">
        <v>842</v>
      </c>
      <c r="C28" s="85">
        <v>2</v>
      </c>
      <c r="D28" s="85">
        <v>3</v>
      </c>
      <c r="E28" s="147" t="s">
        <v>780</v>
      </c>
      <c r="F28" s="105">
        <v>2.82</v>
      </c>
      <c r="G28" s="105">
        <v>90.31</v>
      </c>
      <c r="H28" s="105">
        <v>6.82</v>
      </c>
      <c r="I28" s="149">
        <v>0.05</v>
      </c>
      <c r="J28" s="150">
        <v>0</v>
      </c>
      <c r="K28" s="150">
        <v>0</v>
      </c>
      <c r="L28" s="150">
        <v>0</v>
      </c>
      <c r="M28" s="150">
        <v>0</v>
      </c>
      <c r="N28" s="149">
        <v>100</v>
      </c>
      <c r="O28" s="151">
        <v>29.28</v>
      </c>
      <c r="P28" s="151">
        <v>29.42</v>
      </c>
      <c r="Q28" s="92">
        <v>1716</v>
      </c>
      <c r="R28" s="152">
        <v>58.32766825288919</v>
      </c>
      <c r="S28" s="44" t="s">
        <v>750</v>
      </c>
      <c r="T28" s="153"/>
    </row>
    <row r="29" spans="1:20" ht="12.75">
      <c r="A29" s="32" t="s">
        <v>722</v>
      </c>
      <c r="B29" s="146" t="s">
        <v>843</v>
      </c>
      <c r="C29" s="85">
        <v>3</v>
      </c>
      <c r="D29" s="85">
        <v>3</v>
      </c>
      <c r="E29" s="147" t="s">
        <v>781</v>
      </c>
      <c r="F29" s="105">
        <v>65.84</v>
      </c>
      <c r="G29" s="105">
        <v>29.86</v>
      </c>
      <c r="H29" s="105">
        <v>4.3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49">
        <v>100</v>
      </c>
      <c r="O29" s="151">
        <v>40.9</v>
      </c>
      <c r="P29" s="151">
        <v>56.67</v>
      </c>
      <c r="Q29" s="92">
        <v>24440</v>
      </c>
      <c r="R29" s="152">
        <v>431.26874889712366</v>
      </c>
      <c r="S29" s="44" t="s">
        <v>749</v>
      </c>
      <c r="T29" s="153"/>
    </row>
    <row r="30" spans="1:20" ht="12.75">
      <c r="A30" s="32" t="s">
        <v>722</v>
      </c>
      <c r="B30" s="146" t="s">
        <v>844</v>
      </c>
      <c r="C30" s="85">
        <v>2</v>
      </c>
      <c r="D30" s="85">
        <v>3</v>
      </c>
      <c r="E30" s="147" t="s">
        <v>780</v>
      </c>
      <c r="F30" s="150">
        <v>0</v>
      </c>
      <c r="G30" s="105">
        <v>33.41</v>
      </c>
      <c r="H30" s="105">
        <v>32.4</v>
      </c>
      <c r="I30" s="149">
        <v>22.2</v>
      </c>
      <c r="J30" s="149">
        <v>11.69</v>
      </c>
      <c r="K30" s="149">
        <v>0.29</v>
      </c>
      <c r="L30" s="150">
        <v>0</v>
      </c>
      <c r="M30" s="150">
        <v>0</v>
      </c>
      <c r="N30" s="149">
        <v>100</v>
      </c>
      <c r="O30" s="151">
        <v>35.14</v>
      </c>
      <c r="P30" s="151">
        <v>36.3</v>
      </c>
      <c r="Q30" s="92">
        <v>881</v>
      </c>
      <c r="R30" s="152">
        <v>24.269972451790636</v>
      </c>
      <c r="S30" s="44" t="s">
        <v>750</v>
      </c>
      <c r="T30" s="153"/>
    </row>
    <row r="31" spans="1:20" ht="12.75">
      <c r="A31" s="32" t="s">
        <v>722</v>
      </c>
      <c r="B31" s="146" t="s">
        <v>845</v>
      </c>
      <c r="C31" s="85">
        <v>2</v>
      </c>
      <c r="D31" s="85">
        <v>4</v>
      </c>
      <c r="E31" s="147" t="s">
        <v>780</v>
      </c>
      <c r="F31" s="150">
        <v>0</v>
      </c>
      <c r="G31" s="105">
        <v>36.11</v>
      </c>
      <c r="H31" s="105">
        <v>44.68</v>
      </c>
      <c r="I31" s="149">
        <v>18.42</v>
      </c>
      <c r="J31" s="149">
        <v>0.8</v>
      </c>
      <c r="K31" s="150">
        <v>0</v>
      </c>
      <c r="L31" s="150">
        <v>0</v>
      </c>
      <c r="M31" s="150">
        <v>0</v>
      </c>
      <c r="N31" s="149">
        <v>100</v>
      </c>
      <c r="O31" s="151">
        <v>71.47</v>
      </c>
      <c r="P31" s="151">
        <v>156.1</v>
      </c>
      <c r="Q31" s="92">
        <v>3117</v>
      </c>
      <c r="R31" s="152">
        <v>19.96796925048046</v>
      </c>
      <c r="S31" s="44" t="s">
        <v>750</v>
      </c>
      <c r="T31" s="153"/>
    </row>
    <row r="32" spans="1:20" ht="12.75">
      <c r="A32" s="32" t="s">
        <v>722</v>
      </c>
      <c r="B32" s="146" t="s">
        <v>846</v>
      </c>
      <c r="C32" s="85">
        <v>2</v>
      </c>
      <c r="D32" s="85">
        <v>4</v>
      </c>
      <c r="E32" s="147" t="s">
        <v>780</v>
      </c>
      <c r="F32" s="150">
        <v>0</v>
      </c>
      <c r="G32" s="105">
        <v>47.08</v>
      </c>
      <c r="H32" s="105">
        <v>26.95</v>
      </c>
      <c r="I32" s="149">
        <v>19.57</v>
      </c>
      <c r="J32" s="149">
        <v>6.39</v>
      </c>
      <c r="K32" s="150">
        <v>0</v>
      </c>
      <c r="L32" s="150">
        <v>0</v>
      </c>
      <c r="M32" s="150">
        <v>0</v>
      </c>
      <c r="N32" s="149">
        <v>100</v>
      </c>
      <c r="O32" s="151">
        <v>85.55</v>
      </c>
      <c r="P32" s="151">
        <v>97.09</v>
      </c>
      <c r="Q32" s="92">
        <v>6153</v>
      </c>
      <c r="R32" s="152">
        <v>63.37418889689978</v>
      </c>
      <c r="S32" s="44" t="s">
        <v>750</v>
      </c>
      <c r="T32" s="153"/>
    </row>
    <row r="33" spans="1:20" ht="12.75">
      <c r="A33" s="32" t="s">
        <v>722</v>
      </c>
      <c r="B33" s="146" t="s">
        <v>847</v>
      </c>
      <c r="C33" s="85">
        <v>2</v>
      </c>
      <c r="D33" s="85">
        <v>4</v>
      </c>
      <c r="E33" s="147" t="s">
        <v>780</v>
      </c>
      <c r="F33" s="150">
        <v>0</v>
      </c>
      <c r="G33" s="105">
        <v>17.53</v>
      </c>
      <c r="H33" s="105">
        <v>44.69</v>
      </c>
      <c r="I33" s="149">
        <v>26.79</v>
      </c>
      <c r="J33" s="149">
        <v>10.17</v>
      </c>
      <c r="K33" s="149">
        <v>0.82</v>
      </c>
      <c r="L33" s="150">
        <v>0</v>
      </c>
      <c r="M33" s="150">
        <v>0</v>
      </c>
      <c r="N33" s="149">
        <v>100</v>
      </c>
      <c r="O33" s="151">
        <v>58.39</v>
      </c>
      <c r="P33" s="151">
        <v>138.24</v>
      </c>
      <c r="Q33" s="92">
        <v>5697</v>
      </c>
      <c r="R33" s="152">
        <v>41.2109375</v>
      </c>
      <c r="S33" s="44" t="s">
        <v>750</v>
      </c>
      <c r="T33" s="153"/>
    </row>
    <row r="34" spans="1:20" ht="12.75">
      <c r="A34" s="32" t="s">
        <v>722</v>
      </c>
      <c r="B34" s="146" t="s">
        <v>848</v>
      </c>
      <c r="C34" s="85">
        <v>3</v>
      </c>
      <c r="D34" s="85">
        <v>3</v>
      </c>
      <c r="E34" s="147" t="s">
        <v>781</v>
      </c>
      <c r="F34" s="105">
        <v>100</v>
      </c>
      <c r="G34" s="150">
        <v>0</v>
      </c>
      <c r="H34" s="150">
        <v>0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49">
        <v>100</v>
      </c>
      <c r="O34" s="151">
        <v>25.42</v>
      </c>
      <c r="P34" s="151">
        <v>21.45</v>
      </c>
      <c r="Q34" s="92">
        <v>16812</v>
      </c>
      <c r="R34" s="152">
        <v>783.7762237762238</v>
      </c>
      <c r="S34" s="44" t="s">
        <v>749</v>
      </c>
      <c r="T34" s="153"/>
    </row>
    <row r="35" spans="1:20" ht="12.75">
      <c r="A35" s="32" t="s">
        <v>722</v>
      </c>
      <c r="B35" s="146" t="s">
        <v>849</v>
      </c>
      <c r="C35" s="85">
        <v>2</v>
      </c>
      <c r="D35" s="85">
        <v>4</v>
      </c>
      <c r="E35" s="147" t="s">
        <v>781</v>
      </c>
      <c r="F35" s="105">
        <v>3.17</v>
      </c>
      <c r="G35" s="105">
        <v>61.55</v>
      </c>
      <c r="H35" s="105">
        <v>24.42</v>
      </c>
      <c r="I35" s="149">
        <v>10.06</v>
      </c>
      <c r="J35" s="149">
        <v>0.8</v>
      </c>
      <c r="K35" s="150">
        <v>0</v>
      </c>
      <c r="L35" s="150">
        <v>0</v>
      </c>
      <c r="M35" s="150">
        <v>0</v>
      </c>
      <c r="N35" s="149">
        <v>100</v>
      </c>
      <c r="O35" s="151">
        <v>52.62</v>
      </c>
      <c r="P35" s="151">
        <v>91.19</v>
      </c>
      <c r="Q35" s="92">
        <v>15876</v>
      </c>
      <c r="R35" s="152">
        <v>174.0980370654677</v>
      </c>
      <c r="S35" s="44" t="s">
        <v>749</v>
      </c>
      <c r="T35" s="153"/>
    </row>
    <row r="36" spans="1:20" ht="12.75">
      <c r="A36" s="32" t="s">
        <v>722</v>
      </c>
      <c r="B36" s="146" t="s">
        <v>850</v>
      </c>
      <c r="C36" s="85">
        <v>2</v>
      </c>
      <c r="D36" s="85">
        <v>4</v>
      </c>
      <c r="E36" s="147" t="s">
        <v>780</v>
      </c>
      <c r="F36" s="150">
        <v>0</v>
      </c>
      <c r="G36" s="105">
        <v>19.94</v>
      </c>
      <c r="H36" s="105">
        <v>60.67</v>
      </c>
      <c r="I36" s="149">
        <v>19.39</v>
      </c>
      <c r="J36" s="149">
        <v>0</v>
      </c>
      <c r="K36" s="150">
        <v>0</v>
      </c>
      <c r="L36" s="150">
        <v>0</v>
      </c>
      <c r="M36" s="150">
        <v>0</v>
      </c>
      <c r="N36" s="149">
        <v>100</v>
      </c>
      <c r="O36" s="151">
        <v>67.61</v>
      </c>
      <c r="P36" s="151">
        <v>80.22</v>
      </c>
      <c r="Q36" s="92">
        <v>1309</v>
      </c>
      <c r="R36" s="152">
        <v>16.31762652705061</v>
      </c>
      <c r="S36" s="44" t="s">
        <v>750</v>
      </c>
      <c r="T36" s="153"/>
    </row>
    <row r="37" spans="1:20" ht="12.75">
      <c r="A37" s="32" t="s">
        <v>722</v>
      </c>
      <c r="B37" s="146" t="s">
        <v>851</v>
      </c>
      <c r="C37" s="85">
        <v>2</v>
      </c>
      <c r="D37" s="85">
        <v>4</v>
      </c>
      <c r="E37" s="147" t="s">
        <v>780</v>
      </c>
      <c r="F37" s="105">
        <v>6.35</v>
      </c>
      <c r="G37" s="105">
        <v>51.62</v>
      </c>
      <c r="H37" s="105">
        <v>24.73</v>
      </c>
      <c r="I37" s="149">
        <v>14.09</v>
      </c>
      <c r="J37" s="149">
        <v>3.2</v>
      </c>
      <c r="K37" s="150">
        <v>0</v>
      </c>
      <c r="L37" s="150">
        <v>0</v>
      </c>
      <c r="M37" s="150">
        <v>0</v>
      </c>
      <c r="N37" s="149">
        <v>100</v>
      </c>
      <c r="O37" s="151">
        <v>47.53</v>
      </c>
      <c r="P37" s="151">
        <v>77.84</v>
      </c>
      <c r="Q37" s="92">
        <v>6373</v>
      </c>
      <c r="R37" s="152">
        <v>81.87307297019527</v>
      </c>
      <c r="S37" s="44" t="s">
        <v>749</v>
      </c>
      <c r="T37" s="153"/>
    </row>
    <row r="38" spans="1:20" ht="12.75">
      <c r="A38" s="32" t="s">
        <v>722</v>
      </c>
      <c r="B38" s="146" t="s">
        <v>852</v>
      </c>
      <c r="C38" s="85">
        <v>2</v>
      </c>
      <c r="D38" s="85">
        <v>3</v>
      </c>
      <c r="E38" s="147" t="s">
        <v>780</v>
      </c>
      <c r="F38" s="150">
        <v>0</v>
      </c>
      <c r="G38" s="105">
        <v>39.65</v>
      </c>
      <c r="H38" s="105">
        <v>38.34</v>
      </c>
      <c r="I38" s="149">
        <v>18.65</v>
      </c>
      <c r="J38" s="149">
        <v>3.36</v>
      </c>
      <c r="K38" s="150">
        <v>0</v>
      </c>
      <c r="L38" s="150">
        <v>0</v>
      </c>
      <c r="M38" s="150">
        <v>0</v>
      </c>
      <c r="N38" s="149">
        <v>100</v>
      </c>
      <c r="O38" s="151">
        <v>38.45</v>
      </c>
      <c r="P38" s="151">
        <v>59.89</v>
      </c>
      <c r="Q38" s="92">
        <v>1026</v>
      </c>
      <c r="R38" s="152">
        <v>17.131407580564368</v>
      </c>
      <c r="S38" s="44" t="s">
        <v>750</v>
      </c>
      <c r="T38" s="153"/>
    </row>
    <row r="39" spans="1:20" ht="12.75">
      <c r="A39" s="32" t="s">
        <v>722</v>
      </c>
      <c r="B39" s="146" t="s">
        <v>853</v>
      </c>
      <c r="C39" s="85">
        <v>3</v>
      </c>
      <c r="D39" s="85">
        <v>2</v>
      </c>
      <c r="E39" s="147" t="s">
        <v>781</v>
      </c>
      <c r="F39" s="105">
        <v>99.13</v>
      </c>
      <c r="G39" s="105">
        <v>0.87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49">
        <v>100</v>
      </c>
      <c r="O39" s="151">
        <v>50.63</v>
      </c>
      <c r="P39" s="151">
        <v>85.88</v>
      </c>
      <c r="Q39" s="92">
        <v>12292</v>
      </c>
      <c r="R39" s="152">
        <v>143.1299487657196</v>
      </c>
      <c r="S39" s="44" t="s">
        <v>749</v>
      </c>
      <c r="T39" s="44"/>
    </row>
    <row r="40" spans="1:20" ht="12.75">
      <c r="A40" s="32" t="s">
        <v>723</v>
      </c>
      <c r="B40" s="146" t="s">
        <v>854</v>
      </c>
      <c r="C40" s="85">
        <v>3</v>
      </c>
      <c r="D40" s="85">
        <v>3</v>
      </c>
      <c r="E40" s="147" t="s">
        <v>781</v>
      </c>
      <c r="F40" s="105">
        <v>73.58</v>
      </c>
      <c r="G40" s="105">
        <v>26.42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49">
        <v>100</v>
      </c>
      <c r="O40" s="151">
        <v>51.59</v>
      </c>
      <c r="P40" s="151">
        <v>74.1</v>
      </c>
      <c r="Q40" s="92">
        <v>25483</v>
      </c>
      <c r="R40" s="152">
        <v>343.90013495276656</v>
      </c>
      <c r="S40" s="44" t="s">
        <v>749</v>
      </c>
      <c r="T40" s="44"/>
    </row>
    <row r="41" spans="1:20" ht="12.75">
      <c r="A41" s="32" t="s">
        <v>723</v>
      </c>
      <c r="B41" s="146" t="s">
        <v>855</v>
      </c>
      <c r="C41" s="85">
        <v>2</v>
      </c>
      <c r="D41" s="85">
        <v>4</v>
      </c>
      <c r="E41" s="147" t="s">
        <v>781</v>
      </c>
      <c r="F41" s="149">
        <v>20.88</v>
      </c>
      <c r="G41" s="149">
        <v>58.63</v>
      </c>
      <c r="H41" s="149">
        <v>19.13</v>
      </c>
      <c r="I41" s="149">
        <v>1.36</v>
      </c>
      <c r="J41" s="150">
        <v>0</v>
      </c>
      <c r="K41" s="150">
        <v>0</v>
      </c>
      <c r="L41" s="150">
        <v>0</v>
      </c>
      <c r="M41" s="150">
        <v>0</v>
      </c>
      <c r="N41" s="149">
        <v>100</v>
      </c>
      <c r="O41" s="152">
        <v>71.55</v>
      </c>
      <c r="P41" s="152">
        <v>133.29</v>
      </c>
      <c r="Q41" s="92">
        <v>10924</v>
      </c>
      <c r="R41" s="152">
        <v>81.95663590666967</v>
      </c>
      <c r="S41" s="44" t="s">
        <v>749</v>
      </c>
      <c r="T41" s="44"/>
    </row>
    <row r="42" spans="1:20" ht="12.75">
      <c r="A42" s="32" t="s">
        <v>723</v>
      </c>
      <c r="B42" s="146" t="s">
        <v>856</v>
      </c>
      <c r="C42" s="85">
        <v>3</v>
      </c>
      <c r="D42" s="85">
        <v>2</v>
      </c>
      <c r="E42" s="147" t="s">
        <v>781</v>
      </c>
      <c r="F42" s="149">
        <v>67.52</v>
      </c>
      <c r="G42" s="149">
        <v>32.48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49">
        <v>100</v>
      </c>
      <c r="O42" s="154">
        <v>66.74</v>
      </c>
      <c r="P42" s="152">
        <v>65.98</v>
      </c>
      <c r="Q42" s="92">
        <v>4359</v>
      </c>
      <c r="R42" s="152">
        <v>66.06547438617763</v>
      </c>
      <c r="S42" s="44" t="s">
        <v>750</v>
      </c>
      <c r="T42" s="44"/>
    </row>
    <row r="43" spans="1:20" ht="12.75">
      <c r="A43" s="32" t="s">
        <v>723</v>
      </c>
      <c r="B43" s="146" t="s">
        <v>857</v>
      </c>
      <c r="C43" s="85">
        <v>2</v>
      </c>
      <c r="D43" s="85">
        <v>4</v>
      </c>
      <c r="E43" s="147" t="s">
        <v>781</v>
      </c>
      <c r="F43" s="149">
        <v>27.84</v>
      </c>
      <c r="G43" s="149">
        <v>42.37</v>
      </c>
      <c r="H43" s="149">
        <v>22.39</v>
      </c>
      <c r="I43" s="149">
        <v>7.4</v>
      </c>
      <c r="J43" s="150">
        <v>0</v>
      </c>
      <c r="K43" s="150">
        <v>0</v>
      </c>
      <c r="L43" s="150">
        <v>0</v>
      </c>
      <c r="M43" s="150">
        <v>0</v>
      </c>
      <c r="N43" s="149">
        <v>100</v>
      </c>
      <c r="O43" s="152">
        <v>80.28</v>
      </c>
      <c r="P43" s="152">
        <v>146.37</v>
      </c>
      <c r="Q43" s="92">
        <v>18419</v>
      </c>
      <c r="R43" s="152">
        <v>125.8386281341805</v>
      </c>
      <c r="S43" s="44" t="s">
        <v>749</v>
      </c>
      <c r="T43" s="44"/>
    </row>
    <row r="44" spans="1:20" ht="12.75">
      <c r="A44" s="32" t="s">
        <v>723</v>
      </c>
      <c r="B44" s="146" t="s">
        <v>858</v>
      </c>
      <c r="C44" s="85">
        <v>3</v>
      </c>
      <c r="D44" s="85">
        <v>4</v>
      </c>
      <c r="E44" s="147" t="s">
        <v>781</v>
      </c>
      <c r="F44" s="149">
        <v>50.73</v>
      </c>
      <c r="G44" s="149">
        <v>41.27</v>
      </c>
      <c r="H44" s="149">
        <v>7.89</v>
      </c>
      <c r="I44" s="149">
        <v>0.11</v>
      </c>
      <c r="J44" s="150">
        <v>0</v>
      </c>
      <c r="K44" s="150">
        <v>0</v>
      </c>
      <c r="L44" s="150">
        <v>0</v>
      </c>
      <c r="M44" s="150">
        <v>0</v>
      </c>
      <c r="N44" s="149">
        <v>100</v>
      </c>
      <c r="O44" s="152">
        <v>47.43</v>
      </c>
      <c r="P44" s="152">
        <v>76.97</v>
      </c>
      <c r="Q44" s="92">
        <v>17914</v>
      </c>
      <c r="R44" s="152">
        <v>232.74002858256463</v>
      </c>
      <c r="S44" s="44" t="s">
        <v>749</v>
      </c>
      <c r="T44" s="44"/>
    </row>
    <row r="45" spans="1:20" ht="12.75">
      <c r="A45" s="32" t="s">
        <v>723</v>
      </c>
      <c r="B45" s="146" t="s">
        <v>859</v>
      </c>
      <c r="C45" s="85">
        <v>3</v>
      </c>
      <c r="D45" s="85">
        <v>3</v>
      </c>
      <c r="E45" s="147" t="s">
        <v>781</v>
      </c>
      <c r="F45" s="149">
        <v>100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49">
        <v>100</v>
      </c>
      <c r="O45" s="152">
        <v>35.23</v>
      </c>
      <c r="P45" s="152">
        <v>28.75</v>
      </c>
      <c r="Q45" s="92">
        <v>46696</v>
      </c>
      <c r="R45" s="152">
        <v>1624.208695652174</v>
      </c>
      <c r="S45" s="44" t="s">
        <v>749</v>
      </c>
      <c r="T45" s="44"/>
    </row>
    <row r="46" spans="1:20" ht="12.75">
      <c r="A46" s="32" t="s">
        <v>723</v>
      </c>
      <c r="B46" s="146" t="s">
        <v>860</v>
      </c>
      <c r="C46" s="85">
        <v>3</v>
      </c>
      <c r="D46" s="85">
        <v>2</v>
      </c>
      <c r="E46" s="147" t="s">
        <v>781</v>
      </c>
      <c r="F46" s="149">
        <v>92.48</v>
      </c>
      <c r="G46" s="149">
        <v>7.52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49">
        <v>100</v>
      </c>
      <c r="O46" s="152">
        <v>23.23</v>
      </c>
      <c r="P46" s="152">
        <v>24.92</v>
      </c>
      <c r="Q46" s="92">
        <v>7782</v>
      </c>
      <c r="R46" s="152">
        <v>312.2792937399679</v>
      </c>
      <c r="S46" s="44" t="s">
        <v>749</v>
      </c>
      <c r="T46" s="44"/>
    </row>
    <row r="47" spans="1:20" ht="12.75">
      <c r="A47" s="32" t="s">
        <v>723</v>
      </c>
      <c r="B47" s="146" t="s">
        <v>861</v>
      </c>
      <c r="C47" s="85">
        <v>3</v>
      </c>
      <c r="D47" s="85">
        <v>3</v>
      </c>
      <c r="E47" s="147" t="s">
        <v>781</v>
      </c>
      <c r="F47" s="149">
        <v>100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49">
        <v>100</v>
      </c>
      <c r="O47" s="152">
        <v>47.8</v>
      </c>
      <c r="P47" s="152">
        <v>66.44</v>
      </c>
      <c r="Q47" s="92">
        <v>17283</v>
      </c>
      <c r="R47" s="152">
        <v>260.1294400963275</v>
      </c>
      <c r="S47" s="44" t="s">
        <v>749</v>
      </c>
      <c r="T47" s="44"/>
    </row>
    <row r="48" spans="1:20" ht="12.75">
      <c r="A48" s="32" t="s">
        <v>723</v>
      </c>
      <c r="B48" s="146" t="s">
        <v>862</v>
      </c>
      <c r="C48" s="85">
        <v>3</v>
      </c>
      <c r="D48" s="85">
        <v>2</v>
      </c>
      <c r="E48" s="147" t="s">
        <v>782</v>
      </c>
      <c r="F48" s="149">
        <v>100</v>
      </c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49">
        <v>100</v>
      </c>
      <c r="O48" s="152">
        <v>32.77</v>
      </c>
      <c r="P48" s="152">
        <v>49.32</v>
      </c>
      <c r="Q48" s="92">
        <v>11010</v>
      </c>
      <c r="R48" s="152">
        <v>223.2360097323601</v>
      </c>
      <c r="S48" s="44" t="s">
        <v>750</v>
      </c>
      <c r="T48" s="44"/>
    </row>
    <row r="49" spans="1:20" ht="12.75">
      <c r="A49" s="32" t="s">
        <v>723</v>
      </c>
      <c r="B49" s="146" t="s">
        <v>863</v>
      </c>
      <c r="C49" s="85">
        <v>3</v>
      </c>
      <c r="D49" s="85">
        <v>3</v>
      </c>
      <c r="E49" s="147" t="s">
        <v>781</v>
      </c>
      <c r="F49" s="149">
        <v>94.54</v>
      </c>
      <c r="G49" s="149">
        <v>5.46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49">
        <v>100</v>
      </c>
      <c r="O49" s="152">
        <v>42.6</v>
      </c>
      <c r="P49" s="152">
        <v>75.28</v>
      </c>
      <c r="Q49" s="92">
        <v>16023</v>
      </c>
      <c r="R49" s="152">
        <v>212.8453772582359</v>
      </c>
      <c r="S49" s="44" t="s">
        <v>749</v>
      </c>
      <c r="T49" s="44"/>
    </row>
    <row r="50" spans="1:20" ht="12.75">
      <c r="A50" s="32" t="s">
        <v>723</v>
      </c>
      <c r="B50" s="146" t="s">
        <v>864</v>
      </c>
      <c r="C50" s="85">
        <v>2</v>
      </c>
      <c r="D50" s="85">
        <v>4</v>
      </c>
      <c r="E50" s="147" t="s">
        <v>781</v>
      </c>
      <c r="F50" s="149">
        <v>23.04</v>
      </c>
      <c r="G50" s="149">
        <v>48.63</v>
      </c>
      <c r="H50" s="149">
        <v>18.88</v>
      </c>
      <c r="I50" s="149">
        <v>9.38</v>
      </c>
      <c r="J50" s="149">
        <v>0.08</v>
      </c>
      <c r="K50" s="150">
        <v>0</v>
      </c>
      <c r="L50" s="150">
        <v>0</v>
      </c>
      <c r="M50" s="150">
        <v>0</v>
      </c>
      <c r="N50" s="149">
        <v>100</v>
      </c>
      <c r="O50" s="152">
        <v>64.13</v>
      </c>
      <c r="P50" s="152">
        <v>61.63</v>
      </c>
      <c r="Q50" s="92">
        <v>5517</v>
      </c>
      <c r="R50" s="152">
        <v>89.51809183839039</v>
      </c>
      <c r="S50" s="44" t="s">
        <v>750</v>
      </c>
      <c r="T50" s="44"/>
    </row>
    <row r="51" spans="1:20" ht="12.75">
      <c r="A51" s="32" t="s">
        <v>723</v>
      </c>
      <c r="B51" s="146" t="s">
        <v>865</v>
      </c>
      <c r="C51" s="85">
        <v>3</v>
      </c>
      <c r="D51" s="85">
        <v>3</v>
      </c>
      <c r="E51" s="147" t="s">
        <v>782</v>
      </c>
      <c r="F51" s="149">
        <v>100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49">
        <v>100</v>
      </c>
      <c r="O51" s="152">
        <v>42.43</v>
      </c>
      <c r="P51" s="152">
        <v>62.21</v>
      </c>
      <c r="Q51" s="92">
        <v>48626</v>
      </c>
      <c r="R51" s="152">
        <v>781.6428226973155</v>
      </c>
      <c r="S51" s="44" t="s">
        <v>749</v>
      </c>
      <c r="T51" s="44"/>
    </row>
    <row r="52" spans="1:20" ht="12.75">
      <c r="A52" s="32" t="s">
        <v>723</v>
      </c>
      <c r="B52" s="146" t="s">
        <v>866</v>
      </c>
      <c r="C52" s="85">
        <v>3</v>
      </c>
      <c r="D52" s="85">
        <v>4</v>
      </c>
      <c r="E52" s="147" t="s">
        <v>781</v>
      </c>
      <c r="F52" s="149">
        <v>55.71</v>
      </c>
      <c r="G52" s="149">
        <v>42.66</v>
      </c>
      <c r="H52" s="149">
        <v>1.63</v>
      </c>
      <c r="I52" s="150">
        <v>0</v>
      </c>
      <c r="J52" s="150">
        <v>0</v>
      </c>
      <c r="K52" s="150">
        <v>0</v>
      </c>
      <c r="L52" s="150">
        <v>0</v>
      </c>
      <c r="M52" s="150">
        <v>0</v>
      </c>
      <c r="N52" s="149">
        <v>100</v>
      </c>
      <c r="O52" s="152">
        <v>41.58</v>
      </c>
      <c r="P52" s="152">
        <v>42.19</v>
      </c>
      <c r="Q52" s="92">
        <v>14150</v>
      </c>
      <c r="R52" s="152">
        <v>335.3875325906613</v>
      </c>
      <c r="S52" s="44" t="s">
        <v>749</v>
      </c>
      <c r="T52" s="44"/>
    </row>
    <row r="53" spans="1:20" ht="12.75">
      <c r="A53" s="32" t="s">
        <v>723</v>
      </c>
      <c r="B53" s="146" t="s">
        <v>867</v>
      </c>
      <c r="C53" s="85">
        <v>3</v>
      </c>
      <c r="D53" s="85">
        <v>3</v>
      </c>
      <c r="E53" s="147" t="s">
        <v>781</v>
      </c>
      <c r="F53" s="149">
        <v>63.55</v>
      </c>
      <c r="G53" s="149">
        <v>30.62</v>
      </c>
      <c r="H53" s="149">
        <v>5.83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49">
        <v>100</v>
      </c>
      <c r="O53" s="152">
        <v>55.75</v>
      </c>
      <c r="P53" s="152">
        <v>97.9</v>
      </c>
      <c r="Q53" s="92">
        <v>23460</v>
      </c>
      <c r="R53" s="152">
        <v>239.632277834525</v>
      </c>
      <c r="S53" s="44" t="s">
        <v>749</v>
      </c>
      <c r="T53" s="44"/>
    </row>
    <row r="54" spans="1:20" ht="12.75">
      <c r="A54" s="32" t="s">
        <v>723</v>
      </c>
      <c r="B54" s="146" t="s">
        <v>723</v>
      </c>
      <c r="C54" s="85">
        <v>3</v>
      </c>
      <c r="D54" s="85">
        <v>4</v>
      </c>
      <c r="E54" s="147" t="s">
        <v>781</v>
      </c>
      <c r="F54" s="149">
        <v>99.65</v>
      </c>
      <c r="G54" s="149">
        <v>0.35</v>
      </c>
      <c r="H54" s="150">
        <v>0</v>
      </c>
      <c r="I54" s="150">
        <v>0</v>
      </c>
      <c r="J54" s="150">
        <v>0</v>
      </c>
      <c r="K54" s="150">
        <v>0</v>
      </c>
      <c r="L54" s="150">
        <v>0</v>
      </c>
      <c r="M54" s="150">
        <v>0</v>
      </c>
      <c r="N54" s="149">
        <v>100</v>
      </c>
      <c r="O54" s="152">
        <v>60.2</v>
      </c>
      <c r="P54" s="152">
        <v>102.32</v>
      </c>
      <c r="Q54" s="92">
        <v>380948</v>
      </c>
      <c r="R54" s="152">
        <v>3723.103987490227</v>
      </c>
      <c r="S54" s="44" t="s">
        <v>748</v>
      </c>
      <c r="T54" s="44"/>
    </row>
    <row r="55" spans="1:20" ht="12.75">
      <c r="A55" s="32" t="s">
        <v>723</v>
      </c>
      <c r="B55" s="146" t="s">
        <v>868</v>
      </c>
      <c r="C55" s="85">
        <v>2</v>
      </c>
      <c r="D55" s="85">
        <v>4</v>
      </c>
      <c r="E55" s="147" t="s">
        <v>780</v>
      </c>
      <c r="F55" s="149">
        <v>0.4</v>
      </c>
      <c r="G55" s="149">
        <v>31.9</v>
      </c>
      <c r="H55" s="149">
        <v>51.1</v>
      </c>
      <c r="I55" s="149">
        <v>16.13</v>
      </c>
      <c r="J55" s="149">
        <v>0.47</v>
      </c>
      <c r="K55" s="150">
        <v>0</v>
      </c>
      <c r="L55" s="150">
        <v>0</v>
      </c>
      <c r="M55" s="150">
        <v>0</v>
      </c>
      <c r="N55" s="149">
        <v>100</v>
      </c>
      <c r="O55" s="152">
        <v>96.84</v>
      </c>
      <c r="P55" s="152">
        <v>271.99</v>
      </c>
      <c r="Q55" s="92">
        <v>4599</v>
      </c>
      <c r="R55" s="152">
        <v>16.90870987903967</v>
      </c>
      <c r="S55" s="44" t="s">
        <v>750</v>
      </c>
      <c r="T55" s="44"/>
    </row>
    <row r="56" spans="1:20" ht="12.75">
      <c r="A56" s="32" t="s">
        <v>723</v>
      </c>
      <c r="B56" s="146" t="s">
        <v>869</v>
      </c>
      <c r="C56" s="85">
        <v>3</v>
      </c>
      <c r="D56" s="85">
        <v>3</v>
      </c>
      <c r="E56" s="147" t="s">
        <v>782</v>
      </c>
      <c r="F56" s="149">
        <v>100</v>
      </c>
      <c r="G56" s="150">
        <v>0</v>
      </c>
      <c r="H56" s="150">
        <v>0</v>
      </c>
      <c r="I56" s="150">
        <v>0</v>
      </c>
      <c r="J56" s="150">
        <v>0</v>
      </c>
      <c r="K56" s="150">
        <v>0</v>
      </c>
      <c r="L56" s="150">
        <v>0</v>
      </c>
      <c r="M56" s="150">
        <v>0</v>
      </c>
      <c r="N56" s="149">
        <v>100</v>
      </c>
      <c r="O56" s="152">
        <v>42.45</v>
      </c>
      <c r="P56" s="152">
        <v>65.18</v>
      </c>
      <c r="Q56" s="92">
        <v>23275</v>
      </c>
      <c r="R56" s="152">
        <v>357.0880638232586</v>
      </c>
      <c r="S56" s="44" t="s">
        <v>749</v>
      </c>
      <c r="T56" s="44"/>
    </row>
    <row r="57" spans="1:20" ht="12.75">
      <c r="A57" s="32" t="s">
        <v>723</v>
      </c>
      <c r="B57" s="146" t="s">
        <v>870</v>
      </c>
      <c r="C57" s="85">
        <v>3</v>
      </c>
      <c r="D57" s="85">
        <v>2</v>
      </c>
      <c r="E57" s="147" t="s">
        <v>781</v>
      </c>
      <c r="F57" s="149">
        <v>61.96</v>
      </c>
      <c r="G57" s="149">
        <v>38</v>
      </c>
      <c r="H57" s="149">
        <v>0.04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49">
        <v>100</v>
      </c>
      <c r="O57" s="152">
        <v>55.46</v>
      </c>
      <c r="P57" s="152">
        <v>83.15</v>
      </c>
      <c r="Q57" s="92">
        <v>4860</v>
      </c>
      <c r="R57" s="152">
        <v>58.44858689116055</v>
      </c>
      <c r="S57" s="44" t="s">
        <v>750</v>
      </c>
      <c r="T57" s="44"/>
    </row>
    <row r="58" spans="1:20" ht="12.75">
      <c r="A58" s="32" t="s">
        <v>723</v>
      </c>
      <c r="B58" s="146" t="s">
        <v>871</v>
      </c>
      <c r="C58" s="85">
        <v>3</v>
      </c>
      <c r="D58" s="85">
        <v>3</v>
      </c>
      <c r="E58" s="147" t="s">
        <v>781</v>
      </c>
      <c r="F58" s="149">
        <v>30.72</v>
      </c>
      <c r="G58" s="149">
        <v>56.7</v>
      </c>
      <c r="H58" s="149">
        <v>12.58</v>
      </c>
      <c r="I58" s="150">
        <v>0</v>
      </c>
      <c r="J58" s="150">
        <v>0</v>
      </c>
      <c r="K58" s="150">
        <v>0</v>
      </c>
      <c r="L58" s="150">
        <v>0</v>
      </c>
      <c r="M58" s="150">
        <v>0</v>
      </c>
      <c r="N58" s="149">
        <v>100</v>
      </c>
      <c r="O58" s="152">
        <v>73.08</v>
      </c>
      <c r="P58" s="152">
        <v>169.38</v>
      </c>
      <c r="Q58" s="92">
        <v>13814</v>
      </c>
      <c r="R58" s="152">
        <v>81.55626402172629</v>
      </c>
      <c r="S58" s="44" t="s">
        <v>750</v>
      </c>
      <c r="T58" s="44"/>
    </row>
    <row r="59" spans="1:20" ht="12.75">
      <c r="A59" s="32" t="s">
        <v>723</v>
      </c>
      <c r="B59" s="146" t="s">
        <v>872</v>
      </c>
      <c r="C59" s="85">
        <v>3</v>
      </c>
      <c r="D59" s="85">
        <v>3</v>
      </c>
      <c r="E59" s="147" t="s">
        <v>781</v>
      </c>
      <c r="F59" s="149">
        <v>98.88</v>
      </c>
      <c r="G59" s="149">
        <v>1.12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49">
        <v>100</v>
      </c>
      <c r="O59" s="152">
        <v>39.93</v>
      </c>
      <c r="P59" s="152">
        <v>48.72</v>
      </c>
      <c r="Q59" s="92">
        <v>14618</v>
      </c>
      <c r="R59" s="152">
        <v>300.04105090311987</v>
      </c>
      <c r="S59" s="44" t="s">
        <v>750</v>
      </c>
      <c r="T59" s="44"/>
    </row>
    <row r="60" spans="1:20" ht="12.75">
      <c r="A60" s="32" t="s">
        <v>723</v>
      </c>
      <c r="B60" s="146" t="s">
        <v>873</v>
      </c>
      <c r="C60" s="85">
        <v>3</v>
      </c>
      <c r="D60" s="85">
        <v>3</v>
      </c>
      <c r="E60" s="147" t="s">
        <v>781</v>
      </c>
      <c r="F60" s="149">
        <v>100</v>
      </c>
      <c r="G60" s="150">
        <v>0</v>
      </c>
      <c r="H60" s="150">
        <v>0</v>
      </c>
      <c r="I60" s="150">
        <v>0</v>
      </c>
      <c r="J60" s="150">
        <v>0</v>
      </c>
      <c r="K60" s="150">
        <v>0</v>
      </c>
      <c r="L60" s="150">
        <v>0</v>
      </c>
      <c r="M60" s="150">
        <v>0</v>
      </c>
      <c r="N60" s="149">
        <v>100</v>
      </c>
      <c r="O60" s="152">
        <v>32.58</v>
      </c>
      <c r="P60" s="152">
        <v>42.9</v>
      </c>
      <c r="Q60" s="92">
        <v>20308</v>
      </c>
      <c r="R60" s="152">
        <v>473.3799533799534</v>
      </c>
      <c r="S60" s="44" t="s">
        <v>749</v>
      </c>
      <c r="T60" s="44"/>
    </row>
    <row r="61" spans="1:20" ht="12.75">
      <c r="A61" s="32" t="s">
        <v>723</v>
      </c>
      <c r="B61" s="146" t="s">
        <v>874</v>
      </c>
      <c r="C61" s="85">
        <v>2</v>
      </c>
      <c r="D61" s="85">
        <v>3</v>
      </c>
      <c r="E61" s="147" t="s">
        <v>780</v>
      </c>
      <c r="F61" s="149">
        <v>2.29</v>
      </c>
      <c r="G61" s="149">
        <v>28.98</v>
      </c>
      <c r="H61" s="149">
        <v>38.7</v>
      </c>
      <c r="I61" s="149">
        <v>27.92</v>
      </c>
      <c r="J61" s="149">
        <v>2.11</v>
      </c>
      <c r="K61" s="150">
        <v>0</v>
      </c>
      <c r="L61" s="150">
        <v>0</v>
      </c>
      <c r="M61" s="150">
        <v>0</v>
      </c>
      <c r="N61" s="149">
        <v>100</v>
      </c>
      <c r="O61" s="152">
        <v>40.7</v>
      </c>
      <c r="P61" s="152">
        <v>59.29</v>
      </c>
      <c r="Q61" s="92">
        <v>1895</v>
      </c>
      <c r="R61" s="152">
        <v>31.961544948557936</v>
      </c>
      <c r="S61" s="44" t="s">
        <v>750</v>
      </c>
      <c r="T61" s="44"/>
    </row>
    <row r="62" spans="1:20" ht="12.75">
      <c r="A62" s="32" t="s">
        <v>723</v>
      </c>
      <c r="B62" s="146" t="s">
        <v>875</v>
      </c>
      <c r="C62" s="85">
        <v>2</v>
      </c>
      <c r="D62" s="85">
        <v>4</v>
      </c>
      <c r="E62" s="147" t="s">
        <v>780</v>
      </c>
      <c r="F62" s="149">
        <v>1.69</v>
      </c>
      <c r="G62" s="149">
        <v>45.92</v>
      </c>
      <c r="H62" s="149">
        <v>42.42</v>
      </c>
      <c r="I62" s="149">
        <v>9.82</v>
      </c>
      <c r="J62" s="149">
        <v>0.15</v>
      </c>
      <c r="K62" s="150">
        <v>0</v>
      </c>
      <c r="L62" s="150">
        <v>0</v>
      </c>
      <c r="M62" s="150">
        <v>0</v>
      </c>
      <c r="N62" s="149">
        <v>100</v>
      </c>
      <c r="O62" s="152">
        <v>70.9</v>
      </c>
      <c r="P62" s="152">
        <v>154.07</v>
      </c>
      <c r="Q62" s="92">
        <v>3062</v>
      </c>
      <c r="R62" s="152">
        <v>19.874083208931005</v>
      </c>
      <c r="S62" s="44" t="s">
        <v>750</v>
      </c>
      <c r="T62" s="44"/>
    </row>
    <row r="63" spans="1:20" ht="12.75">
      <c r="A63" s="32" t="s">
        <v>723</v>
      </c>
      <c r="B63" s="146" t="s">
        <v>876</v>
      </c>
      <c r="C63" s="85">
        <v>3</v>
      </c>
      <c r="D63" s="85">
        <v>2</v>
      </c>
      <c r="E63" s="147" t="s">
        <v>781</v>
      </c>
      <c r="F63" s="149">
        <v>82.88</v>
      </c>
      <c r="G63" s="149">
        <v>17.12</v>
      </c>
      <c r="H63" s="150">
        <v>0</v>
      </c>
      <c r="I63" s="150">
        <v>0</v>
      </c>
      <c r="J63" s="150">
        <v>0</v>
      </c>
      <c r="K63" s="150">
        <v>0</v>
      </c>
      <c r="L63" s="150">
        <v>0</v>
      </c>
      <c r="M63" s="150">
        <v>0</v>
      </c>
      <c r="N63" s="149">
        <v>100</v>
      </c>
      <c r="O63" s="152">
        <v>53.43</v>
      </c>
      <c r="P63" s="152">
        <v>104.76</v>
      </c>
      <c r="Q63" s="92">
        <v>3638</v>
      </c>
      <c r="R63" s="152">
        <v>34.72699503627339</v>
      </c>
      <c r="S63" s="44" t="s">
        <v>750</v>
      </c>
      <c r="T63" s="44"/>
    </row>
    <row r="64" spans="1:20" ht="12.75">
      <c r="A64" s="32" t="s">
        <v>723</v>
      </c>
      <c r="B64" s="146" t="s">
        <v>877</v>
      </c>
      <c r="C64" s="85">
        <v>3</v>
      </c>
      <c r="D64" s="85">
        <v>2</v>
      </c>
      <c r="E64" s="147" t="s">
        <v>781</v>
      </c>
      <c r="F64" s="149">
        <v>100</v>
      </c>
      <c r="G64" s="150">
        <v>0</v>
      </c>
      <c r="H64" s="150">
        <v>0</v>
      </c>
      <c r="I64" s="150">
        <v>0</v>
      </c>
      <c r="J64" s="150">
        <v>0</v>
      </c>
      <c r="K64" s="150">
        <v>0</v>
      </c>
      <c r="L64" s="150">
        <v>0</v>
      </c>
      <c r="M64" s="150">
        <v>0</v>
      </c>
      <c r="N64" s="149">
        <v>100</v>
      </c>
      <c r="O64" s="152">
        <v>37.5</v>
      </c>
      <c r="P64" s="152">
        <v>24.67</v>
      </c>
      <c r="Q64" s="92">
        <v>14247</v>
      </c>
      <c r="R64" s="152">
        <v>577.5030401297122</v>
      </c>
      <c r="S64" s="44" t="s">
        <v>749</v>
      </c>
      <c r="T64" s="44"/>
    </row>
    <row r="65" spans="1:20" ht="12.75">
      <c r="A65" s="32" t="s">
        <v>723</v>
      </c>
      <c r="B65" s="146" t="s">
        <v>878</v>
      </c>
      <c r="C65" s="85">
        <v>3</v>
      </c>
      <c r="D65" s="85">
        <v>2</v>
      </c>
      <c r="E65" s="147" t="s">
        <v>781</v>
      </c>
      <c r="F65" s="149">
        <v>96.18</v>
      </c>
      <c r="G65" s="149">
        <v>3.82</v>
      </c>
      <c r="H65" s="150">
        <v>0</v>
      </c>
      <c r="I65" s="150">
        <v>0</v>
      </c>
      <c r="J65" s="150">
        <v>0</v>
      </c>
      <c r="K65" s="150">
        <v>0</v>
      </c>
      <c r="L65" s="150">
        <v>0</v>
      </c>
      <c r="M65" s="150">
        <v>0</v>
      </c>
      <c r="N65" s="149">
        <v>100</v>
      </c>
      <c r="O65" s="152">
        <v>63.87</v>
      </c>
      <c r="P65" s="152">
        <v>124.97</v>
      </c>
      <c r="Q65" s="92">
        <v>13497</v>
      </c>
      <c r="R65" s="152">
        <v>108.00192046091063</v>
      </c>
      <c r="S65" s="44" t="s">
        <v>750</v>
      </c>
      <c r="T65" s="44"/>
    </row>
    <row r="66" spans="1:20" ht="12.75">
      <c r="A66" s="32" t="s">
        <v>723</v>
      </c>
      <c r="B66" s="146" t="s">
        <v>879</v>
      </c>
      <c r="C66" s="85">
        <v>2</v>
      </c>
      <c r="D66" s="85">
        <v>3</v>
      </c>
      <c r="E66" s="147" t="s">
        <v>780</v>
      </c>
      <c r="F66" s="150">
        <v>0</v>
      </c>
      <c r="G66" s="149">
        <v>26.55</v>
      </c>
      <c r="H66" s="149">
        <v>61.61</v>
      </c>
      <c r="I66" s="149">
        <v>11.84</v>
      </c>
      <c r="J66" s="150">
        <v>0</v>
      </c>
      <c r="K66" s="150">
        <v>0</v>
      </c>
      <c r="L66" s="150">
        <v>0</v>
      </c>
      <c r="M66" s="150">
        <v>0</v>
      </c>
      <c r="N66" s="149">
        <v>100</v>
      </c>
      <c r="O66" s="152">
        <v>51.01</v>
      </c>
      <c r="P66" s="152">
        <v>109.11</v>
      </c>
      <c r="Q66" s="92">
        <v>1141</v>
      </c>
      <c r="R66" s="152">
        <v>10.457336632755935</v>
      </c>
      <c r="S66" s="44" t="s">
        <v>750</v>
      </c>
      <c r="T66" s="44"/>
    </row>
    <row r="67" spans="1:20" ht="12.75">
      <c r="A67" s="32" t="s">
        <v>723</v>
      </c>
      <c r="B67" s="146" t="s">
        <v>880</v>
      </c>
      <c r="C67" s="85">
        <v>2</v>
      </c>
      <c r="D67" s="85">
        <v>4</v>
      </c>
      <c r="E67" s="147" t="s">
        <v>780</v>
      </c>
      <c r="F67" s="149">
        <v>27.39</v>
      </c>
      <c r="G67" s="149">
        <v>38.18</v>
      </c>
      <c r="H67" s="149">
        <v>24.89</v>
      </c>
      <c r="I67" s="149">
        <v>9.54</v>
      </c>
      <c r="J67" s="150">
        <v>0</v>
      </c>
      <c r="K67" s="150">
        <v>0</v>
      </c>
      <c r="L67" s="150">
        <v>0</v>
      </c>
      <c r="M67" s="150">
        <v>0</v>
      </c>
      <c r="N67" s="149">
        <v>100</v>
      </c>
      <c r="O67" s="152">
        <v>39.75</v>
      </c>
      <c r="P67" s="152">
        <v>54.56</v>
      </c>
      <c r="Q67" s="92">
        <v>7751</v>
      </c>
      <c r="R67" s="152">
        <v>142.06378299120234</v>
      </c>
      <c r="S67" s="44" t="s">
        <v>750</v>
      </c>
      <c r="T67" s="44"/>
    </row>
    <row r="68" spans="1:20" ht="12.75">
      <c r="A68" s="32" t="s">
        <v>723</v>
      </c>
      <c r="B68" s="146" t="s">
        <v>881</v>
      </c>
      <c r="C68" s="85">
        <v>3</v>
      </c>
      <c r="D68" s="85">
        <v>4</v>
      </c>
      <c r="E68" s="147" t="s">
        <v>781</v>
      </c>
      <c r="F68" s="149">
        <v>40.35</v>
      </c>
      <c r="G68" s="149">
        <v>48.12</v>
      </c>
      <c r="H68" s="149">
        <v>11.22</v>
      </c>
      <c r="I68" s="149">
        <v>0.3</v>
      </c>
      <c r="J68" s="150">
        <v>0</v>
      </c>
      <c r="K68" s="150">
        <v>0</v>
      </c>
      <c r="L68" s="150">
        <v>0</v>
      </c>
      <c r="M68" s="150">
        <v>0</v>
      </c>
      <c r="N68" s="149">
        <v>100</v>
      </c>
      <c r="O68" s="152">
        <v>51.23</v>
      </c>
      <c r="P68" s="152">
        <v>114.4</v>
      </c>
      <c r="Q68" s="92">
        <v>20607</v>
      </c>
      <c r="R68" s="152">
        <v>180.13111888111888</v>
      </c>
      <c r="S68" s="44" t="s">
        <v>749</v>
      </c>
      <c r="T68" s="44"/>
    </row>
    <row r="69" spans="1:20" ht="12.75">
      <c r="A69" s="32" t="s">
        <v>723</v>
      </c>
      <c r="B69" s="146" t="s">
        <v>882</v>
      </c>
      <c r="C69" s="85">
        <v>3</v>
      </c>
      <c r="D69" s="85">
        <v>4</v>
      </c>
      <c r="E69" s="147" t="s">
        <v>780</v>
      </c>
      <c r="F69" s="149">
        <v>45.28</v>
      </c>
      <c r="G69" s="149">
        <v>20.4</v>
      </c>
      <c r="H69" s="149">
        <v>14.77</v>
      </c>
      <c r="I69" s="149">
        <v>14.11</v>
      </c>
      <c r="J69" s="149">
        <v>5.41</v>
      </c>
      <c r="K69" s="149">
        <v>0.02</v>
      </c>
      <c r="L69" s="150">
        <v>0</v>
      </c>
      <c r="M69" s="150">
        <v>0</v>
      </c>
      <c r="N69" s="149">
        <v>100</v>
      </c>
      <c r="O69" s="152">
        <v>56.13</v>
      </c>
      <c r="P69" s="152">
        <v>121.68</v>
      </c>
      <c r="Q69" s="92">
        <v>16543</v>
      </c>
      <c r="R69" s="152">
        <v>135.95496383957922</v>
      </c>
      <c r="S69" s="44" t="s">
        <v>749</v>
      </c>
      <c r="T69" s="44"/>
    </row>
    <row r="70" spans="1:20" ht="12.75">
      <c r="A70" s="32" t="s">
        <v>723</v>
      </c>
      <c r="B70" s="146" t="s">
        <v>883</v>
      </c>
      <c r="C70" s="85">
        <v>3</v>
      </c>
      <c r="D70" s="85">
        <v>2</v>
      </c>
      <c r="E70" s="147" t="s">
        <v>781</v>
      </c>
      <c r="F70" s="149">
        <v>60.37</v>
      </c>
      <c r="G70" s="149">
        <v>37.08</v>
      </c>
      <c r="H70" s="149">
        <v>2.56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49">
        <v>100</v>
      </c>
      <c r="O70" s="152">
        <v>36.54</v>
      </c>
      <c r="P70" s="152">
        <v>54.14</v>
      </c>
      <c r="Q70" s="92">
        <v>8718</v>
      </c>
      <c r="R70" s="152">
        <v>161.02696712227558</v>
      </c>
      <c r="S70" s="44" t="s">
        <v>750</v>
      </c>
      <c r="T70" s="44"/>
    </row>
    <row r="71" spans="1:20" ht="12.75">
      <c r="A71" s="32" t="s">
        <v>723</v>
      </c>
      <c r="B71" s="146" t="s">
        <v>884</v>
      </c>
      <c r="C71" s="85">
        <v>2</v>
      </c>
      <c r="D71" s="85">
        <v>4</v>
      </c>
      <c r="E71" s="147" t="s">
        <v>781</v>
      </c>
      <c r="F71" s="149">
        <v>30.36</v>
      </c>
      <c r="G71" s="149">
        <v>35.37</v>
      </c>
      <c r="H71" s="149">
        <v>27.19</v>
      </c>
      <c r="I71" s="149">
        <v>7.07</v>
      </c>
      <c r="J71" s="150">
        <v>0</v>
      </c>
      <c r="K71" s="150">
        <v>0</v>
      </c>
      <c r="L71" s="150">
        <v>0</v>
      </c>
      <c r="M71" s="150">
        <v>0</v>
      </c>
      <c r="N71" s="149">
        <v>100</v>
      </c>
      <c r="O71" s="152">
        <v>47.38</v>
      </c>
      <c r="P71" s="152">
        <v>45.88</v>
      </c>
      <c r="Q71" s="92">
        <v>7266</v>
      </c>
      <c r="R71" s="152">
        <v>158.3696599825632</v>
      </c>
      <c r="S71" s="44" t="s">
        <v>749</v>
      </c>
      <c r="T71" s="44"/>
    </row>
    <row r="72" spans="1:20" ht="12.75">
      <c r="A72" s="32" t="s">
        <v>723</v>
      </c>
      <c r="B72" s="146" t="s">
        <v>885</v>
      </c>
      <c r="C72" s="85">
        <v>3</v>
      </c>
      <c r="D72" s="85">
        <v>1</v>
      </c>
      <c r="E72" s="147" t="s">
        <v>781</v>
      </c>
      <c r="F72" s="149">
        <v>84.74</v>
      </c>
      <c r="G72" s="149">
        <v>15.26</v>
      </c>
      <c r="H72" s="150">
        <v>0</v>
      </c>
      <c r="I72" s="150">
        <v>0</v>
      </c>
      <c r="J72" s="150">
        <v>0</v>
      </c>
      <c r="K72" s="150">
        <v>0</v>
      </c>
      <c r="L72" s="150">
        <v>0</v>
      </c>
      <c r="M72" s="150">
        <v>0</v>
      </c>
      <c r="N72" s="149">
        <v>100</v>
      </c>
      <c r="O72" s="152">
        <v>55.92</v>
      </c>
      <c r="P72" s="152">
        <v>107.83</v>
      </c>
      <c r="Q72" s="92">
        <v>17171</v>
      </c>
      <c r="R72" s="152">
        <v>159.24139849763517</v>
      </c>
      <c r="S72" s="44" t="s">
        <v>750</v>
      </c>
      <c r="T72" s="44"/>
    </row>
    <row r="73" spans="1:20" ht="12.75">
      <c r="A73" s="32" t="s">
        <v>723</v>
      </c>
      <c r="B73" s="146" t="s">
        <v>886</v>
      </c>
      <c r="C73" s="85">
        <v>2</v>
      </c>
      <c r="D73" s="85">
        <v>3</v>
      </c>
      <c r="E73" s="147" t="s">
        <v>780</v>
      </c>
      <c r="F73" s="149">
        <v>1.35</v>
      </c>
      <c r="G73" s="149">
        <v>20.18</v>
      </c>
      <c r="H73" s="149">
        <v>42.87</v>
      </c>
      <c r="I73" s="149">
        <v>30.59</v>
      </c>
      <c r="J73" s="149">
        <v>4.3</v>
      </c>
      <c r="K73" s="149">
        <v>0.7</v>
      </c>
      <c r="L73" s="150">
        <v>0</v>
      </c>
      <c r="M73" s="150">
        <v>0</v>
      </c>
      <c r="N73" s="149">
        <v>100</v>
      </c>
      <c r="O73" s="152">
        <v>50.44</v>
      </c>
      <c r="P73" s="152">
        <v>99.21</v>
      </c>
      <c r="Q73" s="92">
        <v>1129</v>
      </c>
      <c r="R73" s="152">
        <v>11.379901219635117</v>
      </c>
      <c r="S73" s="44" t="s">
        <v>750</v>
      </c>
      <c r="T73" s="44"/>
    </row>
    <row r="74" spans="1:20" ht="12.75">
      <c r="A74" s="32" t="s">
        <v>723</v>
      </c>
      <c r="B74" s="146" t="s">
        <v>887</v>
      </c>
      <c r="C74" s="85">
        <v>3</v>
      </c>
      <c r="D74" s="85">
        <v>3</v>
      </c>
      <c r="E74" s="147" t="s">
        <v>781</v>
      </c>
      <c r="F74" s="149">
        <v>95.64</v>
      </c>
      <c r="G74" s="149">
        <v>4.36</v>
      </c>
      <c r="H74" s="150">
        <v>0</v>
      </c>
      <c r="I74" s="150">
        <v>0</v>
      </c>
      <c r="J74" s="150">
        <v>0</v>
      </c>
      <c r="K74" s="150">
        <v>0</v>
      </c>
      <c r="L74" s="150">
        <v>0</v>
      </c>
      <c r="M74" s="150">
        <v>0</v>
      </c>
      <c r="N74" s="149">
        <v>100</v>
      </c>
      <c r="O74" s="152">
        <v>39.14</v>
      </c>
      <c r="P74" s="152">
        <v>59.7</v>
      </c>
      <c r="Q74" s="92">
        <v>50645</v>
      </c>
      <c r="R74" s="152">
        <v>848.324958123953</v>
      </c>
      <c r="S74" s="44" t="s">
        <v>749</v>
      </c>
      <c r="T74" s="44"/>
    </row>
    <row r="75" spans="1:20" ht="12.75">
      <c r="A75" s="32" t="s">
        <v>723</v>
      </c>
      <c r="B75" s="146" t="s">
        <v>888</v>
      </c>
      <c r="C75" s="85">
        <v>2</v>
      </c>
      <c r="D75" s="85">
        <v>4</v>
      </c>
      <c r="E75" s="147" t="s">
        <v>781</v>
      </c>
      <c r="F75" s="149">
        <v>36.93</v>
      </c>
      <c r="G75" s="149">
        <v>42.95</v>
      </c>
      <c r="H75" s="149">
        <v>16.35</v>
      </c>
      <c r="I75" s="149">
        <v>3.77</v>
      </c>
      <c r="J75" s="150">
        <v>0</v>
      </c>
      <c r="K75" s="150">
        <v>0</v>
      </c>
      <c r="L75" s="150">
        <v>0</v>
      </c>
      <c r="M75" s="150">
        <v>0</v>
      </c>
      <c r="N75" s="149">
        <v>100</v>
      </c>
      <c r="O75" s="152">
        <v>66.65</v>
      </c>
      <c r="P75" s="152">
        <v>115.81</v>
      </c>
      <c r="Q75" s="92">
        <v>12170</v>
      </c>
      <c r="R75" s="152">
        <v>105.08591658751403</v>
      </c>
      <c r="S75" s="44" t="s">
        <v>750</v>
      </c>
      <c r="T75" s="44"/>
    </row>
    <row r="76" spans="1:20" ht="12.75">
      <c r="A76" s="32" t="s">
        <v>723</v>
      </c>
      <c r="B76" s="146" t="s">
        <v>889</v>
      </c>
      <c r="C76" s="85">
        <v>3</v>
      </c>
      <c r="D76" s="85">
        <v>3</v>
      </c>
      <c r="E76" s="147" t="s">
        <v>781</v>
      </c>
      <c r="F76" s="149">
        <v>61.17</v>
      </c>
      <c r="G76" s="149">
        <v>32.25</v>
      </c>
      <c r="H76" s="149">
        <v>6.53</v>
      </c>
      <c r="I76" s="149">
        <v>0.05</v>
      </c>
      <c r="J76" s="150">
        <v>0</v>
      </c>
      <c r="K76" s="150">
        <v>0</v>
      </c>
      <c r="L76" s="150">
        <v>0</v>
      </c>
      <c r="M76" s="150">
        <v>0</v>
      </c>
      <c r="N76" s="149">
        <v>100</v>
      </c>
      <c r="O76" s="152">
        <v>47.41</v>
      </c>
      <c r="P76" s="152">
        <v>48.8</v>
      </c>
      <c r="Q76" s="92">
        <v>49091</v>
      </c>
      <c r="R76" s="152">
        <v>1005.9631147540985</v>
      </c>
      <c r="S76" s="44" t="s">
        <v>749</v>
      </c>
      <c r="T76" s="44"/>
    </row>
    <row r="77" spans="1:20" ht="12.75">
      <c r="A77" s="32" t="s">
        <v>723</v>
      </c>
      <c r="B77" s="146" t="s">
        <v>0</v>
      </c>
      <c r="C77" s="85">
        <v>3</v>
      </c>
      <c r="D77" s="85">
        <v>3</v>
      </c>
      <c r="E77" s="147" t="s">
        <v>781</v>
      </c>
      <c r="F77" s="149">
        <v>100</v>
      </c>
      <c r="G77" s="150">
        <v>0</v>
      </c>
      <c r="H77" s="150">
        <v>0</v>
      </c>
      <c r="I77" s="150">
        <v>0</v>
      </c>
      <c r="J77" s="150">
        <v>0</v>
      </c>
      <c r="K77" s="150">
        <v>0</v>
      </c>
      <c r="L77" s="150">
        <v>0</v>
      </c>
      <c r="M77" s="150">
        <v>0</v>
      </c>
      <c r="N77" s="149">
        <v>100</v>
      </c>
      <c r="O77" s="152">
        <v>24.28</v>
      </c>
      <c r="P77" s="152">
        <v>18.81</v>
      </c>
      <c r="Q77" s="92">
        <v>18901</v>
      </c>
      <c r="R77" s="152">
        <v>1004.8378522062733</v>
      </c>
      <c r="S77" s="44" t="s">
        <v>749</v>
      </c>
      <c r="T77" s="44"/>
    </row>
    <row r="78" spans="1:20" ht="12.75">
      <c r="A78" s="32" t="s">
        <v>723</v>
      </c>
      <c r="B78" s="146" t="s">
        <v>1</v>
      </c>
      <c r="C78" s="85">
        <v>3</v>
      </c>
      <c r="D78" s="85">
        <v>1</v>
      </c>
      <c r="E78" s="147" t="s">
        <v>781</v>
      </c>
      <c r="F78" s="149">
        <v>39.49</v>
      </c>
      <c r="G78" s="149">
        <v>60.51</v>
      </c>
      <c r="H78" s="150">
        <v>0</v>
      </c>
      <c r="I78" s="150">
        <v>0</v>
      </c>
      <c r="J78" s="150">
        <v>0</v>
      </c>
      <c r="K78" s="150">
        <v>0</v>
      </c>
      <c r="L78" s="150">
        <v>0</v>
      </c>
      <c r="M78" s="150">
        <v>0</v>
      </c>
      <c r="N78" s="149">
        <v>100</v>
      </c>
      <c r="O78" s="152">
        <v>42.26</v>
      </c>
      <c r="P78" s="152">
        <v>57.03</v>
      </c>
      <c r="Q78" s="92">
        <v>7753</v>
      </c>
      <c r="R78" s="152">
        <v>135.94599333684025</v>
      </c>
      <c r="S78" s="44"/>
      <c r="T78" s="44"/>
    </row>
    <row r="79" spans="1:20" ht="12.75">
      <c r="A79" s="32" t="s">
        <v>723</v>
      </c>
      <c r="B79" s="146" t="s">
        <v>2</v>
      </c>
      <c r="C79" s="85">
        <v>2</v>
      </c>
      <c r="D79" s="85">
        <v>4</v>
      </c>
      <c r="E79" s="147" t="s">
        <v>781</v>
      </c>
      <c r="F79" s="149">
        <v>3.85</v>
      </c>
      <c r="G79" s="149">
        <v>84.2</v>
      </c>
      <c r="H79" s="149">
        <v>11.9</v>
      </c>
      <c r="I79" s="149">
        <v>0.05</v>
      </c>
      <c r="J79" s="150">
        <v>0</v>
      </c>
      <c r="K79" s="150">
        <v>0</v>
      </c>
      <c r="L79" s="150">
        <v>0</v>
      </c>
      <c r="M79" s="150">
        <v>0</v>
      </c>
      <c r="N79" s="149">
        <v>100</v>
      </c>
      <c r="O79" s="152">
        <v>44.38</v>
      </c>
      <c r="P79" s="152">
        <v>56.94</v>
      </c>
      <c r="Q79" s="92">
        <v>5134</v>
      </c>
      <c r="R79" s="152">
        <v>90.16508605549701</v>
      </c>
      <c r="S79" s="44" t="s">
        <v>750</v>
      </c>
      <c r="T79" s="44"/>
    </row>
    <row r="80" spans="1:20" ht="12.75">
      <c r="A80" s="32" t="s">
        <v>723</v>
      </c>
      <c r="B80" s="146" t="s">
        <v>3</v>
      </c>
      <c r="C80" s="85">
        <v>2</v>
      </c>
      <c r="D80" s="85">
        <v>4</v>
      </c>
      <c r="E80" s="147" t="s">
        <v>781</v>
      </c>
      <c r="F80" s="149">
        <v>31.89</v>
      </c>
      <c r="G80" s="149">
        <v>33.56</v>
      </c>
      <c r="H80" s="149">
        <v>24.45</v>
      </c>
      <c r="I80" s="149">
        <v>10.11</v>
      </c>
      <c r="J80" s="150">
        <v>0</v>
      </c>
      <c r="K80" s="150">
        <v>0</v>
      </c>
      <c r="L80" s="150">
        <v>0</v>
      </c>
      <c r="M80" s="150">
        <v>0</v>
      </c>
      <c r="N80" s="149">
        <v>100</v>
      </c>
      <c r="O80" s="152">
        <v>61.99</v>
      </c>
      <c r="P80" s="152">
        <v>138.86</v>
      </c>
      <c r="Q80" s="92">
        <v>8183</v>
      </c>
      <c r="R80" s="152">
        <v>58.92985741034135</v>
      </c>
      <c r="S80" s="44" t="s">
        <v>750</v>
      </c>
      <c r="T80" s="44"/>
    </row>
    <row r="81" spans="1:20" ht="12.75">
      <c r="A81" s="32" t="s">
        <v>723</v>
      </c>
      <c r="B81" s="146" t="s">
        <v>4</v>
      </c>
      <c r="C81" s="85">
        <v>3</v>
      </c>
      <c r="D81" s="85">
        <v>3</v>
      </c>
      <c r="E81" s="147" t="s">
        <v>781</v>
      </c>
      <c r="F81" s="149">
        <v>85.77</v>
      </c>
      <c r="G81" s="149">
        <v>14</v>
      </c>
      <c r="H81" s="149">
        <v>0.23</v>
      </c>
      <c r="I81" s="150">
        <v>0</v>
      </c>
      <c r="J81" s="150">
        <v>0</v>
      </c>
      <c r="K81" s="150">
        <v>0</v>
      </c>
      <c r="L81" s="150">
        <v>0</v>
      </c>
      <c r="M81" s="150">
        <v>0</v>
      </c>
      <c r="N81" s="149">
        <v>100</v>
      </c>
      <c r="O81" s="152">
        <v>38.48</v>
      </c>
      <c r="P81" s="152">
        <v>54.19</v>
      </c>
      <c r="Q81" s="92">
        <v>14650</v>
      </c>
      <c r="R81" s="152">
        <v>270.3450821184721</v>
      </c>
      <c r="S81" s="44" t="s">
        <v>749</v>
      </c>
      <c r="T81" s="44"/>
    </row>
    <row r="82" spans="1:20" ht="12.75">
      <c r="A82" s="32" t="s">
        <v>724</v>
      </c>
      <c r="B82" s="146" t="s">
        <v>5</v>
      </c>
      <c r="C82" s="85">
        <v>3</v>
      </c>
      <c r="D82" s="85">
        <v>2</v>
      </c>
      <c r="E82" s="147" t="s">
        <v>780</v>
      </c>
      <c r="F82" s="149">
        <v>12.43</v>
      </c>
      <c r="G82" s="149">
        <v>26.85</v>
      </c>
      <c r="H82" s="149">
        <v>35.64</v>
      </c>
      <c r="I82" s="149">
        <v>23.64</v>
      </c>
      <c r="J82" s="149">
        <v>1.31</v>
      </c>
      <c r="K82" s="149">
        <v>0.13</v>
      </c>
      <c r="L82" s="150">
        <v>0</v>
      </c>
      <c r="M82" s="150">
        <v>0</v>
      </c>
      <c r="N82" s="149">
        <v>100</v>
      </c>
      <c r="O82" s="152">
        <v>63.6</v>
      </c>
      <c r="P82" s="152">
        <v>93.26</v>
      </c>
      <c r="Q82" s="92">
        <v>4315</v>
      </c>
      <c r="R82" s="152">
        <v>46.26849667595968</v>
      </c>
      <c r="S82" s="44" t="s">
        <v>750</v>
      </c>
      <c r="T82" s="44"/>
    </row>
    <row r="83" spans="1:20" ht="12.75">
      <c r="A83" s="32" t="s">
        <v>724</v>
      </c>
      <c r="B83" s="146" t="s">
        <v>6</v>
      </c>
      <c r="C83" s="85">
        <v>3</v>
      </c>
      <c r="D83" s="85">
        <v>1</v>
      </c>
      <c r="E83" s="147" t="s">
        <v>781</v>
      </c>
      <c r="F83" s="105">
        <v>93.85</v>
      </c>
      <c r="G83" s="105">
        <v>6.13</v>
      </c>
      <c r="H83" s="105">
        <v>0.02</v>
      </c>
      <c r="I83" s="150">
        <v>0</v>
      </c>
      <c r="J83" s="150">
        <v>0</v>
      </c>
      <c r="K83" s="150">
        <v>0</v>
      </c>
      <c r="L83" s="150">
        <v>0</v>
      </c>
      <c r="M83" s="150">
        <v>0</v>
      </c>
      <c r="N83" s="149">
        <v>100</v>
      </c>
      <c r="O83" s="151">
        <v>72.27</v>
      </c>
      <c r="P83" s="151">
        <v>162.25</v>
      </c>
      <c r="Q83" s="92">
        <v>2387</v>
      </c>
      <c r="R83" s="152">
        <v>14.711864406779661</v>
      </c>
      <c r="S83" s="44" t="s">
        <v>750</v>
      </c>
      <c r="T83" s="44"/>
    </row>
    <row r="84" spans="1:20" ht="12.75">
      <c r="A84" s="32" t="s">
        <v>724</v>
      </c>
      <c r="B84" s="146" t="s">
        <v>7</v>
      </c>
      <c r="C84" s="85">
        <v>4</v>
      </c>
      <c r="D84" s="85">
        <v>1</v>
      </c>
      <c r="E84" s="147" t="s">
        <v>781</v>
      </c>
      <c r="F84" s="105">
        <v>99.34</v>
      </c>
      <c r="G84" s="105">
        <v>0.66</v>
      </c>
      <c r="H84" s="150">
        <v>0</v>
      </c>
      <c r="I84" s="150">
        <v>0</v>
      </c>
      <c r="J84" s="150">
        <v>0</v>
      </c>
      <c r="K84" s="150">
        <v>0</v>
      </c>
      <c r="L84" s="150">
        <v>0</v>
      </c>
      <c r="M84" s="150">
        <v>0</v>
      </c>
      <c r="N84" s="149">
        <v>100</v>
      </c>
      <c r="O84" s="151">
        <v>66.64</v>
      </c>
      <c r="P84" s="151">
        <v>187.36</v>
      </c>
      <c r="Q84" s="92">
        <v>4078</v>
      </c>
      <c r="R84" s="152">
        <v>21.765584970111014</v>
      </c>
      <c r="S84" s="44" t="s">
        <v>750</v>
      </c>
      <c r="T84" s="44"/>
    </row>
    <row r="85" spans="1:20" ht="12.75">
      <c r="A85" s="32" t="s">
        <v>724</v>
      </c>
      <c r="B85" s="146" t="s">
        <v>8</v>
      </c>
      <c r="C85" s="85">
        <v>3</v>
      </c>
      <c r="D85" s="85">
        <v>2</v>
      </c>
      <c r="E85" s="147" t="s">
        <v>780</v>
      </c>
      <c r="F85" s="105">
        <v>48.04</v>
      </c>
      <c r="G85" s="105">
        <v>28.7</v>
      </c>
      <c r="H85" s="105">
        <v>10.32</v>
      </c>
      <c r="I85" s="149">
        <v>5.31</v>
      </c>
      <c r="J85" s="149">
        <v>6.38</v>
      </c>
      <c r="K85" s="149">
        <v>1.25</v>
      </c>
      <c r="L85" s="150">
        <v>0</v>
      </c>
      <c r="M85" s="150">
        <v>0</v>
      </c>
      <c r="N85" s="149">
        <v>100</v>
      </c>
      <c r="O85" s="151">
        <v>56.66</v>
      </c>
      <c r="P85" s="151">
        <v>67.77</v>
      </c>
      <c r="Q85" s="92">
        <v>4810</v>
      </c>
      <c r="R85" s="152">
        <v>70.97535782794748</v>
      </c>
      <c r="S85" s="44" t="s">
        <v>750</v>
      </c>
      <c r="T85" s="44"/>
    </row>
    <row r="86" spans="1:20" ht="12.75">
      <c r="A86" s="32" t="s">
        <v>724</v>
      </c>
      <c r="B86" s="146" t="s">
        <v>9</v>
      </c>
      <c r="C86" s="85">
        <v>2</v>
      </c>
      <c r="D86" s="85">
        <v>2</v>
      </c>
      <c r="E86" s="147" t="s">
        <v>780</v>
      </c>
      <c r="F86" s="105">
        <v>0.66</v>
      </c>
      <c r="G86" s="105">
        <v>41.17</v>
      </c>
      <c r="H86" s="105">
        <v>50.67</v>
      </c>
      <c r="I86" s="149">
        <v>7.5</v>
      </c>
      <c r="J86" s="150">
        <v>0</v>
      </c>
      <c r="K86" s="150">
        <v>0</v>
      </c>
      <c r="L86" s="150">
        <v>0</v>
      </c>
      <c r="M86" s="150">
        <v>0</v>
      </c>
      <c r="N86" s="149">
        <v>100</v>
      </c>
      <c r="O86" s="151">
        <v>44.25</v>
      </c>
      <c r="P86" s="151">
        <v>64.23</v>
      </c>
      <c r="Q86" s="92">
        <v>1414</v>
      </c>
      <c r="R86" s="152">
        <v>22.014634905807252</v>
      </c>
      <c r="S86" s="44" t="s">
        <v>750</v>
      </c>
      <c r="T86" s="44"/>
    </row>
    <row r="87" spans="1:20" ht="12.75">
      <c r="A87" s="32" t="s">
        <v>724</v>
      </c>
      <c r="B87" s="146" t="s">
        <v>10</v>
      </c>
      <c r="C87" s="85">
        <v>4</v>
      </c>
      <c r="D87" s="85">
        <v>1</v>
      </c>
      <c r="E87" s="147" t="s">
        <v>781</v>
      </c>
      <c r="F87" s="105">
        <v>90.57</v>
      </c>
      <c r="G87" s="105">
        <v>9.41</v>
      </c>
      <c r="H87" s="105">
        <v>0.02</v>
      </c>
      <c r="I87" s="150">
        <v>0</v>
      </c>
      <c r="J87" s="150">
        <v>0</v>
      </c>
      <c r="K87" s="150">
        <v>0</v>
      </c>
      <c r="L87" s="150">
        <v>0</v>
      </c>
      <c r="M87" s="150">
        <v>0</v>
      </c>
      <c r="N87" s="149">
        <v>100</v>
      </c>
      <c r="O87" s="151">
        <v>73.31</v>
      </c>
      <c r="P87" s="151">
        <v>209.28</v>
      </c>
      <c r="Q87" s="92">
        <v>7289</v>
      </c>
      <c r="R87" s="152">
        <v>34.828937308868504</v>
      </c>
      <c r="S87" s="44" t="s">
        <v>750</v>
      </c>
      <c r="T87" s="44"/>
    </row>
    <row r="88" spans="1:20" ht="12.75">
      <c r="A88" s="32" t="s">
        <v>724</v>
      </c>
      <c r="B88" s="146" t="s">
        <v>11</v>
      </c>
      <c r="C88" s="85">
        <v>3</v>
      </c>
      <c r="D88" s="85">
        <v>1</v>
      </c>
      <c r="E88" s="147" t="s">
        <v>781</v>
      </c>
      <c r="F88" s="105">
        <v>77.45</v>
      </c>
      <c r="G88" s="105">
        <v>15.75</v>
      </c>
      <c r="H88" s="105">
        <v>6.11</v>
      </c>
      <c r="I88" s="149">
        <v>0.69</v>
      </c>
      <c r="J88" s="150">
        <v>0</v>
      </c>
      <c r="K88" s="150">
        <v>0</v>
      </c>
      <c r="L88" s="150">
        <v>0</v>
      </c>
      <c r="M88" s="150">
        <v>0</v>
      </c>
      <c r="N88" s="149">
        <v>100</v>
      </c>
      <c r="O88" s="151">
        <v>67.67</v>
      </c>
      <c r="P88" s="151">
        <v>161.55</v>
      </c>
      <c r="Q88" s="92">
        <v>2536</v>
      </c>
      <c r="R88" s="152">
        <v>15.697926338594861</v>
      </c>
      <c r="S88" s="44" t="s">
        <v>750</v>
      </c>
      <c r="T88" s="44"/>
    </row>
    <row r="89" spans="1:20" ht="12.75">
      <c r="A89" s="32" t="s">
        <v>724</v>
      </c>
      <c r="B89" s="146" t="s">
        <v>12</v>
      </c>
      <c r="C89" s="85">
        <v>3</v>
      </c>
      <c r="D89" s="85">
        <v>2</v>
      </c>
      <c r="E89" s="147" t="s">
        <v>781</v>
      </c>
      <c r="F89" s="105">
        <v>80.67</v>
      </c>
      <c r="G89" s="105">
        <v>19.33</v>
      </c>
      <c r="H89" s="150">
        <v>0</v>
      </c>
      <c r="I89" s="150">
        <v>0</v>
      </c>
      <c r="J89" s="150">
        <v>0</v>
      </c>
      <c r="K89" s="150">
        <v>0</v>
      </c>
      <c r="L89" s="150">
        <v>0</v>
      </c>
      <c r="M89" s="150">
        <v>0</v>
      </c>
      <c r="N89" s="149">
        <v>100</v>
      </c>
      <c r="O89" s="151">
        <v>86.02</v>
      </c>
      <c r="P89" s="151">
        <v>192.9</v>
      </c>
      <c r="Q89" s="92">
        <v>3181</v>
      </c>
      <c r="R89" s="152">
        <v>16.490409538621048</v>
      </c>
      <c r="S89" s="44" t="s">
        <v>750</v>
      </c>
      <c r="T89" s="44"/>
    </row>
    <row r="90" spans="1:20" ht="12.75">
      <c r="A90" s="32" t="s">
        <v>724</v>
      </c>
      <c r="B90" s="146" t="s">
        <v>13</v>
      </c>
      <c r="C90" s="85">
        <v>4</v>
      </c>
      <c r="D90" s="85">
        <v>1</v>
      </c>
      <c r="E90" s="147" t="s">
        <v>781</v>
      </c>
      <c r="F90" s="105">
        <v>99.97</v>
      </c>
      <c r="G90" s="105">
        <v>0.03</v>
      </c>
      <c r="H90" s="150">
        <v>0</v>
      </c>
      <c r="I90" s="150">
        <v>0</v>
      </c>
      <c r="J90" s="150">
        <v>0</v>
      </c>
      <c r="K90" s="150">
        <v>0</v>
      </c>
      <c r="L90" s="150">
        <v>0</v>
      </c>
      <c r="M90" s="150">
        <v>0</v>
      </c>
      <c r="N90" s="149">
        <v>100</v>
      </c>
      <c r="O90" s="151">
        <v>35.37</v>
      </c>
      <c r="P90" s="151">
        <v>56.02</v>
      </c>
      <c r="Q90" s="92">
        <v>21308</v>
      </c>
      <c r="R90" s="152">
        <v>380.3641556586933</v>
      </c>
      <c r="S90" s="44" t="s">
        <v>749</v>
      </c>
      <c r="T90" s="44"/>
    </row>
    <row r="91" spans="1:20" ht="12.75">
      <c r="A91" s="32" t="s">
        <v>724</v>
      </c>
      <c r="B91" s="146" t="s">
        <v>14</v>
      </c>
      <c r="C91" s="85">
        <v>4</v>
      </c>
      <c r="D91" s="85">
        <v>1</v>
      </c>
      <c r="E91" s="147" t="s">
        <v>781</v>
      </c>
      <c r="F91" s="105">
        <v>96.2</v>
      </c>
      <c r="G91" s="105">
        <v>3.8</v>
      </c>
      <c r="H91" s="150">
        <v>0</v>
      </c>
      <c r="I91" s="150">
        <v>0</v>
      </c>
      <c r="J91" s="150">
        <v>0</v>
      </c>
      <c r="K91" s="150">
        <v>0</v>
      </c>
      <c r="L91" s="150">
        <v>0</v>
      </c>
      <c r="M91" s="150">
        <v>0</v>
      </c>
      <c r="N91" s="149">
        <v>100</v>
      </c>
      <c r="O91" s="151">
        <v>65.52</v>
      </c>
      <c r="P91" s="151">
        <v>163.98</v>
      </c>
      <c r="Q91" s="92">
        <v>8567</v>
      </c>
      <c r="R91" s="152">
        <v>52.24417611903891</v>
      </c>
      <c r="S91" s="44" t="s">
        <v>750</v>
      </c>
      <c r="T91" s="44"/>
    </row>
    <row r="92" spans="1:20" ht="12.75">
      <c r="A92" s="32" t="s">
        <v>724</v>
      </c>
      <c r="B92" s="146" t="s">
        <v>724</v>
      </c>
      <c r="C92" s="85">
        <v>4</v>
      </c>
      <c r="D92" s="85">
        <v>2</v>
      </c>
      <c r="E92" s="147" t="s">
        <v>782</v>
      </c>
      <c r="F92" s="105">
        <v>99.37</v>
      </c>
      <c r="G92" s="105">
        <v>0.63</v>
      </c>
      <c r="H92" s="150">
        <v>0</v>
      </c>
      <c r="I92" s="150">
        <v>0</v>
      </c>
      <c r="J92" s="150">
        <v>0</v>
      </c>
      <c r="K92" s="150">
        <v>0</v>
      </c>
      <c r="L92" s="150">
        <v>0</v>
      </c>
      <c r="M92" s="150">
        <v>0</v>
      </c>
      <c r="N92" s="149">
        <v>100</v>
      </c>
      <c r="O92" s="151">
        <v>110.57</v>
      </c>
      <c r="P92" s="151">
        <v>473.55</v>
      </c>
      <c r="Q92" s="92">
        <v>82036</v>
      </c>
      <c r="R92" s="152">
        <v>173.23619469960934</v>
      </c>
      <c r="S92" s="44" t="s">
        <v>748</v>
      </c>
      <c r="T92" s="44"/>
    </row>
    <row r="93" spans="1:20" ht="12.75">
      <c r="A93" s="32" t="s">
        <v>724</v>
      </c>
      <c r="B93" s="146" t="s">
        <v>15</v>
      </c>
      <c r="C93" s="85">
        <v>4</v>
      </c>
      <c r="D93" s="85">
        <v>1</v>
      </c>
      <c r="E93" s="147" t="s">
        <v>781</v>
      </c>
      <c r="F93" s="105">
        <v>83.19</v>
      </c>
      <c r="G93" s="105">
        <v>16.81</v>
      </c>
      <c r="H93" s="150">
        <v>0</v>
      </c>
      <c r="I93" s="150">
        <v>0</v>
      </c>
      <c r="J93" s="150">
        <v>0</v>
      </c>
      <c r="K93" s="150">
        <v>0</v>
      </c>
      <c r="L93" s="150">
        <v>0</v>
      </c>
      <c r="M93" s="150">
        <v>0</v>
      </c>
      <c r="N93" s="149">
        <v>100</v>
      </c>
      <c r="O93" s="151">
        <v>51.02</v>
      </c>
      <c r="P93" s="151">
        <v>24.01</v>
      </c>
      <c r="Q93" s="92">
        <v>1439</v>
      </c>
      <c r="R93" s="152">
        <v>59.933361099541855</v>
      </c>
      <c r="S93" s="44" t="s">
        <v>750</v>
      </c>
      <c r="T93" s="44"/>
    </row>
    <row r="94" spans="1:20" ht="12.75">
      <c r="A94" s="32" t="s">
        <v>724</v>
      </c>
      <c r="B94" s="146" t="s">
        <v>16</v>
      </c>
      <c r="C94" s="85">
        <v>4</v>
      </c>
      <c r="D94" s="85">
        <v>1</v>
      </c>
      <c r="E94" s="147" t="s">
        <v>781</v>
      </c>
      <c r="F94" s="105">
        <v>97.25</v>
      </c>
      <c r="G94" s="105">
        <v>2.75</v>
      </c>
      <c r="H94" s="150">
        <v>0</v>
      </c>
      <c r="I94" s="150">
        <v>0</v>
      </c>
      <c r="J94" s="150">
        <v>0</v>
      </c>
      <c r="K94" s="150">
        <v>0</v>
      </c>
      <c r="L94" s="150">
        <v>0</v>
      </c>
      <c r="M94" s="150">
        <v>0</v>
      </c>
      <c r="N94" s="149">
        <v>100</v>
      </c>
      <c r="O94" s="151">
        <v>103.45</v>
      </c>
      <c r="P94" s="151">
        <v>250.78</v>
      </c>
      <c r="Q94" s="92">
        <v>3538</v>
      </c>
      <c r="R94" s="152">
        <v>14.107983092750619</v>
      </c>
      <c r="S94" s="44" t="s">
        <v>750</v>
      </c>
      <c r="T94" s="44"/>
    </row>
    <row r="95" spans="1:20" ht="12.75">
      <c r="A95" s="32" t="s">
        <v>724</v>
      </c>
      <c r="B95" s="146" t="s">
        <v>17</v>
      </c>
      <c r="C95" s="85">
        <v>3</v>
      </c>
      <c r="D95" s="85">
        <v>2</v>
      </c>
      <c r="E95" s="147" t="s">
        <v>781</v>
      </c>
      <c r="F95" s="105">
        <v>86.86</v>
      </c>
      <c r="G95" s="105">
        <v>13.14</v>
      </c>
      <c r="H95" s="150">
        <v>0</v>
      </c>
      <c r="I95" s="150">
        <v>0</v>
      </c>
      <c r="J95" s="150">
        <v>0</v>
      </c>
      <c r="K95" s="150">
        <v>0</v>
      </c>
      <c r="L95" s="150">
        <v>0</v>
      </c>
      <c r="M95" s="150">
        <v>0</v>
      </c>
      <c r="N95" s="149">
        <v>100</v>
      </c>
      <c r="O95" s="151">
        <v>146.47</v>
      </c>
      <c r="P95" s="151">
        <v>372.51</v>
      </c>
      <c r="Q95" s="92">
        <v>7309</v>
      </c>
      <c r="R95" s="152">
        <v>19.620949773160454</v>
      </c>
      <c r="S95" s="44" t="s">
        <v>750</v>
      </c>
      <c r="T95" s="44"/>
    </row>
    <row r="96" spans="1:20" ht="12.75">
      <c r="A96" s="32" t="s">
        <v>724</v>
      </c>
      <c r="B96" s="146" t="s">
        <v>18</v>
      </c>
      <c r="C96" s="85">
        <v>3</v>
      </c>
      <c r="D96" s="85">
        <v>2</v>
      </c>
      <c r="E96" s="147" t="s">
        <v>781</v>
      </c>
      <c r="F96" s="105">
        <v>58.89</v>
      </c>
      <c r="G96" s="105">
        <v>35.43</v>
      </c>
      <c r="H96" s="105">
        <v>5.67</v>
      </c>
      <c r="I96" s="149">
        <v>0.01</v>
      </c>
      <c r="J96" s="150">
        <v>0</v>
      </c>
      <c r="K96" s="150">
        <v>0</v>
      </c>
      <c r="L96" s="150">
        <v>0</v>
      </c>
      <c r="M96" s="150">
        <v>0</v>
      </c>
      <c r="N96" s="149">
        <v>100</v>
      </c>
      <c r="O96" s="151">
        <v>86.54</v>
      </c>
      <c r="P96" s="151">
        <v>283.45</v>
      </c>
      <c r="Q96" s="92">
        <v>8286</v>
      </c>
      <c r="R96" s="152">
        <v>29.23266890104075</v>
      </c>
      <c r="S96" s="44" t="s">
        <v>749</v>
      </c>
      <c r="T96" s="44"/>
    </row>
    <row r="97" spans="1:20" ht="12.75">
      <c r="A97" s="32" t="s">
        <v>724</v>
      </c>
      <c r="B97" s="146" t="s">
        <v>19</v>
      </c>
      <c r="C97" s="85">
        <v>4</v>
      </c>
      <c r="D97" s="85">
        <v>1</v>
      </c>
      <c r="E97" s="147" t="s">
        <v>781</v>
      </c>
      <c r="F97" s="105">
        <v>80.24</v>
      </c>
      <c r="G97" s="105">
        <v>19.69</v>
      </c>
      <c r="H97" s="105">
        <v>0.07</v>
      </c>
      <c r="I97" s="150">
        <v>0</v>
      </c>
      <c r="J97" s="150">
        <v>0</v>
      </c>
      <c r="K97" s="150">
        <v>0</v>
      </c>
      <c r="L97" s="150">
        <v>0</v>
      </c>
      <c r="M97" s="150">
        <v>0</v>
      </c>
      <c r="N97" s="149">
        <v>100</v>
      </c>
      <c r="O97" s="151">
        <v>60.04</v>
      </c>
      <c r="P97" s="151">
        <v>60.4</v>
      </c>
      <c r="Q97" s="92">
        <v>12455</v>
      </c>
      <c r="R97" s="152">
        <v>206.2086092715232</v>
      </c>
      <c r="S97" s="44" t="s">
        <v>749</v>
      </c>
      <c r="T97" s="44"/>
    </row>
    <row r="98" spans="1:20" ht="12.75">
      <c r="A98" s="32" t="s">
        <v>724</v>
      </c>
      <c r="B98" s="146" t="s">
        <v>20</v>
      </c>
      <c r="C98" s="85">
        <v>3</v>
      </c>
      <c r="D98" s="85">
        <v>1</v>
      </c>
      <c r="E98" s="147" t="s">
        <v>781</v>
      </c>
      <c r="F98" s="105">
        <v>62.88</v>
      </c>
      <c r="G98" s="105">
        <v>31.58</v>
      </c>
      <c r="H98" s="105">
        <v>5.54</v>
      </c>
      <c r="I98" s="150">
        <v>0</v>
      </c>
      <c r="J98" s="150">
        <v>0</v>
      </c>
      <c r="K98" s="150">
        <v>0</v>
      </c>
      <c r="L98" s="150">
        <v>0</v>
      </c>
      <c r="M98" s="150">
        <v>0</v>
      </c>
      <c r="N98" s="149">
        <v>100</v>
      </c>
      <c r="O98" s="151">
        <v>57.33</v>
      </c>
      <c r="P98" s="151">
        <v>102.59</v>
      </c>
      <c r="Q98" s="92">
        <v>1313</v>
      </c>
      <c r="R98" s="152">
        <v>12.798518374110536</v>
      </c>
      <c r="S98" s="44" t="s">
        <v>750</v>
      </c>
      <c r="T98" s="44"/>
    </row>
    <row r="99" spans="1:20" ht="12.75">
      <c r="A99" s="32" t="s">
        <v>724</v>
      </c>
      <c r="B99" s="146" t="s">
        <v>21</v>
      </c>
      <c r="C99" s="85">
        <v>3</v>
      </c>
      <c r="D99" s="85">
        <v>1</v>
      </c>
      <c r="E99" s="147" t="s">
        <v>781</v>
      </c>
      <c r="F99" s="150">
        <v>0</v>
      </c>
      <c r="G99" s="105">
        <v>64.52</v>
      </c>
      <c r="H99" s="105">
        <v>32.62</v>
      </c>
      <c r="I99" s="149">
        <v>2.87</v>
      </c>
      <c r="J99" s="150">
        <v>0</v>
      </c>
      <c r="K99" s="150">
        <v>0</v>
      </c>
      <c r="L99" s="150">
        <v>0</v>
      </c>
      <c r="M99" s="150">
        <v>0</v>
      </c>
      <c r="N99" s="149">
        <v>100</v>
      </c>
      <c r="O99" s="151">
        <v>60.45</v>
      </c>
      <c r="P99" s="151">
        <v>108.21</v>
      </c>
      <c r="Q99" s="92">
        <v>1171</v>
      </c>
      <c r="R99" s="152">
        <v>10.821550688476112</v>
      </c>
      <c r="S99" s="44" t="s">
        <v>750</v>
      </c>
      <c r="T99" s="44"/>
    </row>
    <row r="100" spans="1:20" ht="12.75">
      <c r="A100" s="32" t="s">
        <v>724</v>
      </c>
      <c r="B100" s="146" t="s">
        <v>22</v>
      </c>
      <c r="C100" s="85">
        <v>4</v>
      </c>
      <c r="D100" s="85">
        <v>1</v>
      </c>
      <c r="E100" s="147" t="s">
        <v>781</v>
      </c>
      <c r="F100" s="105">
        <v>99.41</v>
      </c>
      <c r="G100" s="105">
        <v>0.59</v>
      </c>
      <c r="H100" s="150">
        <v>0</v>
      </c>
      <c r="I100" s="150">
        <v>0</v>
      </c>
      <c r="J100" s="150">
        <v>0</v>
      </c>
      <c r="K100" s="150">
        <v>0</v>
      </c>
      <c r="L100" s="150">
        <v>0</v>
      </c>
      <c r="M100" s="150">
        <v>0</v>
      </c>
      <c r="N100" s="149">
        <v>100</v>
      </c>
      <c r="O100" s="151">
        <v>94.24</v>
      </c>
      <c r="P100" s="151">
        <v>226.8</v>
      </c>
      <c r="Q100" s="92">
        <v>14744</v>
      </c>
      <c r="R100" s="152">
        <v>65.00881834215167</v>
      </c>
      <c r="S100" s="44" t="s">
        <v>750</v>
      </c>
      <c r="T100" s="44"/>
    </row>
    <row r="101" spans="1:20" ht="12.75">
      <c r="A101" s="32" t="s">
        <v>724</v>
      </c>
      <c r="B101" s="146" t="s">
        <v>23</v>
      </c>
      <c r="C101" s="85">
        <v>3</v>
      </c>
      <c r="D101" s="85">
        <v>2</v>
      </c>
      <c r="E101" s="147" t="s">
        <v>781</v>
      </c>
      <c r="F101" s="105">
        <v>57.16</v>
      </c>
      <c r="G101" s="105">
        <v>42.58</v>
      </c>
      <c r="H101" s="105">
        <v>0.26</v>
      </c>
      <c r="I101" s="150">
        <v>0</v>
      </c>
      <c r="J101" s="150">
        <v>0</v>
      </c>
      <c r="K101" s="150">
        <v>0</v>
      </c>
      <c r="L101" s="150">
        <v>0</v>
      </c>
      <c r="M101" s="150">
        <v>0</v>
      </c>
      <c r="N101" s="149">
        <v>100</v>
      </c>
      <c r="O101" s="151">
        <v>61.54</v>
      </c>
      <c r="P101" s="151">
        <v>101.97</v>
      </c>
      <c r="Q101" s="92">
        <v>3757</v>
      </c>
      <c r="R101" s="152">
        <v>36.84416985387859</v>
      </c>
      <c r="S101" s="44" t="s">
        <v>750</v>
      </c>
      <c r="T101" s="44"/>
    </row>
    <row r="102" spans="1:20" ht="12.75">
      <c r="A102" s="32" t="s">
        <v>724</v>
      </c>
      <c r="B102" s="146" t="s">
        <v>24</v>
      </c>
      <c r="C102" s="85">
        <v>3</v>
      </c>
      <c r="D102" s="85">
        <v>1</v>
      </c>
      <c r="E102" s="147" t="s">
        <v>780</v>
      </c>
      <c r="F102" s="105">
        <v>14.07</v>
      </c>
      <c r="G102" s="105">
        <v>54.67</v>
      </c>
      <c r="H102" s="105">
        <v>26.27</v>
      </c>
      <c r="I102" s="149">
        <v>5</v>
      </c>
      <c r="J102" s="150">
        <v>0</v>
      </c>
      <c r="K102" s="150">
        <v>0</v>
      </c>
      <c r="L102" s="150">
        <v>0</v>
      </c>
      <c r="M102" s="150">
        <v>0</v>
      </c>
      <c r="N102" s="149">
        <v>100</v>
      </c>
      <c r="O102" s="151">
        <v>67.89</v>
      </c>
      <c r="P102" s="151">
        <v>124.86</v>
      </c>
      <c r="Q102" s="92">
        <v>984</v>
      </c>
      <c r="R102" s="152">
        <v>7.880826525708794</v>
      </c>
      <c r="S102" s="44" t="s">
        <v>750</v>
      </c>
      <c r="T102" s="44"/>
    </row>
    <row r="103" spans="1:20" ht="12.75">
      <c r="A103" s="32" t="s">
        <v>724</v>
      </c>
      <c r="B103" s="146" t="s">
        <v>25</v>
      </c>
      <c r="C103" s="85">
        <v>3</v>
      </c>
      <c r="D103" s="85">
        <v>2</v>
      </c>
      <c r="E103" s="147" t="s">
        <v>781</v>
      </c>
      <c r="F103" s="105">
        <v>60.92</v>
      </c>
      <c r="G103" s="105">
        <v>36.8</v>
      </c>
      <c r="H103" s="105">
        <v>2.27</v>
      </c>
      <c r="I103" s="150">
        <v>0</v>
      </c>
      <c r="J103" s="150">
        <v>0</v>
      </c>
      <c r="K103" s="150">
        <v>0</v>
      </c>
      <c r="L103" s="150">
        <v>0</v>
      </c>
      <c r="M103" s="150">
        <v>0</v>
      </c>
      <c r="N103" s="149">
        <v>100</v>
      </c>
      <c r="O103" s="151">
        <v>103.02</v>
      </c>
      <c r="P103" s="151">
        <v>284.47</v>
      </c>
      <c r="Q103" s="92">
        <v>9074</v>
      </c>
      <c r="R103" s="152">
        <v>31.89791542166133</v>
      </c>
      <c r="S103" s="44" t="s">
        <v>750</v>
      </c>
      <c r="T103" s="44"/>
    </row>
    <row r="104" spans="1:20" ht="12.75">
      <c r="A104" s="32" t="s">
        <v>724</v>
      </c>
      <c r="B104" s="146" t="s">
        <v>26</v>
      </c>
      <c r="C104" s="85">
        <v>2</v>
      </c>
      <c r="D104" s="85">
        <v>3</v>
      </c>
      <c r="E104" s="147" t="s">
        <v>780</v>
      </c>
      <c r="F104" s="150">
        <v>0</v>
      </c>
      <c r="G104" s="105">
        <v>14.67</v>
      </c>
      <c r="H104" s="105">
        <v>58.48</v>
      </c>
      <c r="I104" s="149">
        <v>20.9</v>
      </c>
      <c r="J104" s="149">
        <v>5.8</v>
      </c>
      <c r="K104" s="149">
        <v>0.16</v>
      </c>
      <c r="L104" s="150">
        <v>0</v>
      </c>
      <c r="M104" s="150">
        <v>0</v>
      </c>
      <c r="N104" s="149">
        <v>100</v>
      </c>
      <c r="O104" s="151">
        <v>37.25</v>
      </c>
      <c r="P104" s="151">
        <v>63.45</v>
      </c>
      <c r="Q104" s="92">
        <v>2563</v>
      </c>
      <c r="R104" s="152">
        <v>40.3940110323089</v>
      </c>
      <c r="S104" s="44" t="s">
        <v>750</v>
      </c>
      <c r="T104" s="44"/>
    </row>
    <row r="105" spans="1:20" ht="12.75">
      <c r="A105" s="32" t="s">
        <v>724</v>
      </c>
      <c r="B105" s="146" t="s">
        <v>27</v>
      </c>
      <c r="C105" s="85">
        <v>3</v>
      </c>
      <c r="D105" s="85">
        <v>2</v>
      </c>
      <c r="E105" s="147" t="s">
        <v>781</v>
      </c>
      <c r="F105" s="105">
        <v>54.8</v>
      </c>
      <c r="G105" s="105">
        <v>44.85</v>
      </c>
      <c r="H105" s="105">
        <v>0.35</v>
      </c>
      <c r="I105" s="150">
        <v>0</v>
      </c>
      <c r="J105" s="150">
        <v>0</v>
      </c>
      <c r="K105" s="150">
        <v>0</v>
      </c>
      <c r="L105" s="150">
        <v>0</v>
      </c>
      <c r="M105" s="150">
        <v>0</v>
      </c>
      <c r="N105" s="149">
        <v>100</v>
      </c>
      <c r="O105" s="151">
        <v>95.08</v>
      </c>
      <c r="P105" s="151">
        <v>273.53</v>
      </c>
      <c r="Q105" s="92">
        <v>4381</v>
      </c>
      <c r="R105" s="152">
        <v>16.016524695645817</v>
      </c>
      <c r="S105" s="44" t="s">
        <v>750</v>
      </c>
      <c r="T105" s="44"/>
    </row>
    <row r="106" spans="1:20" ht="12.75">
      <c r="A106" s="32" t="s">
        <v>724</v>
      </c>
      <c r="B106" s="146" t="s">
        <v>28</v>
      </c>
      <c r="C106" s="85">
        <v>4</v>
      </c>
      <c r="D106" s="85">
        <v>1</v>
      </c>
      <c r="E106" s="147" t="s">
        <v>781</v>
      </c>
      <c r="F106" s="105">
        <v>88.65</v>
      </c>
      <c r="G106" s="105">
        <v>11.35</v>
      </c>
      <c r="H106" s="150">
        <v>0</v>
      </c>
      <c r="I106" s="150">
        <v>0</v>
      </c>
      <c r="J106" s="150">
        <v>0</v>
      </c>
      <c r="K106" s="150">
        <v>0</v>
      </c>
      <c r="L106" s="150">
        <v>0</v>
      </c>
      <c r="M106" s="150">
        <v>0</v>
      </c>
      <c r="N106" s="149">
        <v>100</v>
      </c>
      <c r="O106" s="151">
        <v>45.82</v>
      </c>
      <c r="P106" s="151">
        <v>88.29</v>
      </c>
      <c r="Q106" s="92">
        <v>3884</v>
      </c>
      <c r="R106" s="152">
        <v>43.99139200362442</v>
      </c>
      <c r="S106" s="44" t="s">
        <v>750</v>
      </c>
      <c r="T106" s="44"/>
    </row>
    <row r="107" spans="1:20" ht="12.75">
      <c r="A107" s="32" t="s">
        <v>724</v>
      </c>
      <c r="B107" s="146" t="s">
        <v>29</v>
      </c>
      <c r="C107" s="85">
        <v>3</v>
      </c>
      <c r="D107" s="85">
        <v>1</v>
      </c>
      <c r="E107" s="147" t="s">
        <v>780</v>
      </c>
      <c r="F107" s="105">
        <v>8.53</v>
      </c>
      <c r="G107" s="105">
        <v>52.81</v>
      </c>
      <c r="H107" s="105">
        <v>24.52</v>
      </c>
      <c r="I107" s="149">
        <v>9.11</v>
      </c>
      <c r="J107" s="149">
        <v>4.44</v>
      </c>
      <c r="K107" s="149">
        <v>0.6</v>
      </c>
      <c r="L107" s="150">
        <v>0</v>
      </c>
      <c r="M107" s="150">
        <v>0</v>
      </c>
      <c r="N107" s="149">
        <v>100</v>
      </c>
      <c r="O107" s="151">
        <v>33.65</v>
      </c>
      <c r="P107" s="151">
        <v>49.43</v>
      </c>
      <c r="Q107" s="92">
        <v>958</v>
      </c>
      <c r="R107" s="152">
        <v>19.38094274731944</v>
      </c>
      <c r="S107" s="44" t="s">
        <v>750</v>
      </c>
      <c r="T107" s="44"/>
    </row>
    <row r="108" spans="1:20" ht="12.75">
      <c r="A108" s="32" t="s">
        <v>724</v>
      </c>
      <c r="B108" s="146" t="s">
        <v>30</v>
      </c>
      <c r="C108" s="85">
        <v>3</v>
      </c>
      <c r="D108" s="85">
        <v>1</v>
      </c>
      <c r="E108" s="147" t="s">
        <v>781</v>
      </c>
      <c r="F108" s="105">
        <v>13.12</v>
      </c>
      <c r="G108" s="105">
        <v>69.84</v>
      </c>
      <c r="H108" s="105">
        <v>17.04</v>
      </c>
      <c r="I108" s="150">
        <v>0</v>
      </c>
      <c r="J108" s="150">
        <v>0</v>
      </c>
      <c r="K108" s="150">
        <v>0</v>
      </c>
      <c r="L108" s="150">
        <v>0</v>
      </c>
      <c r="M108" s="150">
        <v>0</v>
      </c>
      <c r="N108" s="149">
        <v>100</v>
      </c>
      <c r="O108" s="151">
        <v>45.92</v>
      </c>
      <c r="P108" s="151">
        <v>81.65</v>
      </c>
      <c r="Q108" s="92">
        <v>1076</v>
      </c>
      <c r="R108" s="152">
        <v>13.178199632578076</v>
      </c>
      <c r="S108" s="44" t="s">
        <v>750</v>
      </c>
      <c r="T108" s="44"/>
    </row>
    <row r="109" spans="1:20" ht="12.75">
      <c r="A109" s="32" t="s">
        <v>724</v>
      </c>
      <c r="B109" s="146" t="s">
        <v>31</v>
      </c>
      <c r="C109" s="85">
        <v>3</v>
      </c>
      <c r="D109" s="85">
        <v>2</v>
      </c>
      <c r="E109" s="147" t="s">
        <v>781</v>
      </c>
      <c r="F109" s="105">
        <v>12.07</v>
      </c>
      <c r="G109" s="105">
        <v>78.55</v>
      </c>
      <c r="H109" s="105">
        <v>9.11</v>
      </c>
      <c r="I109" s="149">
        <v>0.27</v>
      </c>
      <c r="J109" s="150">
        <v>0</v>
      </c>
      <c r="K109" s="150">
        <v>0</v>
      </c>
      <c r="L109" s="150">
        <v>0</v>
      </c>
      <c r="M109" s="150">
        <v>0</v>
      </c>
      <c r="N109" s="149">
        <v>100</v>
      </c>
      <c r="O109" s="151">
        <v>83.44</v>
      </c>
      <c r="P109" s="151">
        <v>174.56</v>
      </c>
      <c r="Q109" s="92">
        <v>3322</v>
      </c>
      <c r="R109" s="152">
        <v>19.03070577451879</v>
      </c>
      <c r="S109" s="44" t="s">
        <v>750</v>
      </c>
      <c r="T109" s="44"/>
    </row>
    <row r="110" spans="1:20" ht="12.75">
      <c r="A110" s="32" t="s">
        <v>725</v>
      </c>
      <c r="B110" s="146" t="s">
        <v>32</v>
      </c>
      <c r="C110" s="85">
        <v>3</v>
      </c>
      <c r="D110" s="85">
        <v>1</v>
      </c>
      <c r="E110" s="147" t="s">
        <v>781</v>
      </c>
      <c r="F110" s="105">
        <v>91.73</v>
      </c>
      <c r="G110" s="105">
        <v>8.27</v>
      </c>
      <c r="H110" s="150">
        <v>0</v>
      </c>
      <c r="I110" s="150">
        <v>0</v>
      </c>
      <c r="J110" s="150">
        <v>0</v>
      </c>
      <c r="K110" s="150">
        <v>0</v>
      </c>
      <c r="L110" s="150">
        <v>0</v>
      </c>
      <c r="M110" s="150">
        <v>0</v>
      </c>
      <c r="N110" s="149">
        <v>100</v>
      </c>
      <c r="O110" s="151">
        <v>46.39</v>
      </c>
      <c r="P110" s="151">
        <v>65.68</v>
      </c>
      <c r="Q110" s="92">
        <v>3224</v>
      </c>
      <c r="R110" s="152">
        <v>49.08647990255785</v>
      </c>
      <c r="S110" s="44" t="s">
        <v>750</v>
      </c>
      <c r="T110" s="44"/>
    </row>
    <row r="111" spans="1:20" ht="12.75">
      <c r="A111" s="32" t="s">
        <v>725</v>
      </c>
      <c r="B111" s="146" t="s">
        <v>33</v>
      </c>
      <c r="C111" s="85">
        <v>4</v>
      </c>
      <c r="D111" s="85">
        <v>1</v>
      </c>
      <c r="E111" s="147" t="s">
        <v>781</v>
      </c>
      <c r="F111" s="149">
        <v>95.05</v>
      </c>
      <c r="G111" s="149">
        <v>4.9</v>
      </c>
      <c r="H111" s="149">
        <v>0.05</v>
      </c>
      <c r="I111" s="150">
        <v>0</v>
      </c>
      <c r="J111" s="150">
        <v>0</v>
      </c>
      <c r="K111" s="150">
        <v>0</v>
      </c>
      <c r="L111" s="150">
        <v>0</v>
      </c>
      <c r="M111" s="150">
        <v>0</v>
      </c>
      <c r="N111" s="149">
        <v>100</v>
      </c>
      <c r="O111" s="152">
        <v>46.44</v>
      </c>
      <c r="P111" s="152">
        <v>83.28</v>
      </c>
      <c r="Q111" s="92">
        <v>13018</v>
      </c>
      <c r="R111" s="152">
        <v>156.3160422670509</v>
      </c>
      <c r="S111" s="44" t="s">
        <v>749</v>
      </c>
      <c r="T111" s="44"/>
    </row>
    <row r="112" spans="1:20" ht="12.75">
      <c r="A112" s="32" t="s">
        <v>725</v>
      </c>
      <c r="B112" s="146" t="s">
        <v>34</v>
      </c>
      <c r="C112" s="85">
        <v>4</v>
      </c>
      <c r="D112" s="85">
        <v>1</v>
      </c>
      <c r="E112" s="147" t="s">
        <v>781</v>
      </c>
      <c r="F112" s="149">
        <v>76.67</v>
      </c>
      <c r="G112" s="149">
        <v>19.46</v>
      </c>
      <c r="H112" s="149">
        <v>3.87</v>
      </c>
      <c r="I112" s="150">
        <v>0</v>
      </c>
      <c r="J112" s="150">
        <v>0</v>
      </c>
      <c r="K112" s="150">
        <v>0</v>
      </c>
      <c r="L112" s="150">
        <v>0</v>
      </c>
      <c r="M112" s="150">
        <v>0</v>
      </c>
      <c r="N112" s="149">
        <v>100</v>
      </c>
      <c r="O112" s="152">
        <v>67.95</v>
      </c>
      <c r="P112" s="152">
        <v>55.79</v>
      </c>
      <c r="Q112" s="92">
        <v>4869</v>
      </c>
      <c r="R112" s="152">
        <v>87.2737049650475</v>
      </c>
      <c r="S112" s="44" t="s">
        <v>750</v>
      </c>
      <c r="T112" s="44"/>
    </row>
    <row r="113" spans="1:20" ht="12.75">
      <c r="A113" s="32" t="s">
        <v>725</v>
      </c>
      <c r="B113" s="146" t="s">
        <v>35</v>
      </c>
      <c r="C113" s="85">
        <v>4</v>
      </c>
      <c r="D113" s="85">
        <v>1</v>
      </c>
      <c r="E113" s="147" t="s">
        <v>781</v>
      </c>
      <c r="F113" s="149">
        <v>92.39</v>
      </c>
      <c r="G113" s="149">
        <v>7.61</v>
      </c>
      <c r="H113" s="150">
        <v>0</v>
      </c>
      <c r="I113" s="150">
        <v>0</v>
      </c>
      <c r="J113" s="150">
        <v>0</v>
      </c>
      <c r="K113" s="150">
        <v>0</v>
      </c>
      <c r="L113" s="150">
        <v>0</v>
      </c>
      <c r="M113" s="150">
        <v>0</v>
      </c>
      <c r="N113" s="149">
        <v>100</v>
      </c>
      <c r="O113" s="152">
        <v>62.57</v>
      </c>
      <c r="P113" s="152">
        <v>39.56</v>
      </c>
      <c r="Q113" s="92">
        <v>4036</v>
      </c>
      <c r="R113" s="152">
        <v>102.02224469160768</v>
      </c>
      <c r="S113" s="44" t="s">
        <v>750</v>
      </c>
      <c r="T113" s="44"/>
    </row>
    <row r="114" spans="1:20" ht="12.75">
      <c r="A114" s="32" t="s">
        <v>725</v>
      </c>
      <c r="B114" s="146" t="s">
        <v>36</v>
      </c>
      <c r="C114" s="85">
        <v>4</v>
      </c>
      <c r="D114" s="85">
        <v>1</v>
      </c>
      <c r="E114" s="147" t="s">
        <v>781</v>
      </c>
      <c r="F114" s="149">
        <v>84.66</v>
      </c>
      <c r="G114" s="149">
        <v>15.34</v>
      </c>
      <c r="H114" s="150">
        <v>0</v>
      </c>
      <c r="I114" s="150">
        <v>0</v>
      </c>
      <c r="J114" s="150">
        <v>0</v>
      </c>
      <c r="K114" s="150">
        <v>0</v>
      </c>
      <c r="L114" s="150">
        <v>0</v>
      </c>
      <c r="M114" s="150">
        <v>0</v>
      </c>
      <c r="N114" s="149">
        <v>100</v>
      </c>
      <c r="O114" s="152">
        <v>30.14</v>
      </c>
      <c r="P114" s="152">
        <v>19.33</v>
      </c>
      <c r="Q114" s="92">
        <v>405</v>
      </c>
      <c r="R114" s="152">
        <v>20.951888256595968</v>
      </c>
      <c r="S114" s="44" t="s">
        <v>750</v>
      </c>
      <c r="T114" s="44"/>
    </row>
    <row r="115" spans="1:20" ht="12.75">
      <c r="A115" s="32" t="s">
        <v>725</v>
      </c>
      <c r="B115" s="146" t="s">
        <v>37</v>
      </c>
      <c r="C115" s="85">
        <v>3</v>
      </c>
      <c r="D115" s="85">
        <v>1</v>
      </c>
      <c r="E115" s="147" t="s">
        <v>781</v>
      </c>
      <c r="F115" s="149">
        <v>87.84</v>
      </c>
      <c r="G115" s="149">
        <v>12.16</v>
      </c>
      <c r="H115" s="150">
        <v>0</v>
      </c>
      <c r="I115" s="150">
        <v>0</v>
      </c>
      <c r="J115" s="150">
        <v>0</v>
      </c>
      <c r="K115" s="150">
        <v>0</v>
      </c>
      <c r="L115" s="150">
        <v>0</v>
      </c>
      <c r="M115" s="150">
        <v>0</v>
      </c>
      <c r="N115" s="149">
        <v>100</v>
      </c>
      <c r="O115" s="152">
        <v>57.69</v>
      </c>
      <c r="P115" s="152">
        <v>142.33</v>
      </c>
      <c r="Q115" s="92">
        <v>9088</v>
      </c>
      <c r="R115" s="152">
        <v>63.851612449940276</v>
      </c>
      <c r="S115" s="44" t="s">
        <v>750</v>
      </c>
      <c r="T115" s="44"/>
    </row>
    <row r="116" spans="1:20" ht="12.75">
      <c r="A116" s="32" t="s">
        <v>725</v>
      </c>
      <c r="B116" s="146" t="s">
        <v>38</v>
      </c>
      <c r="C116" s="85">
        <v>3</v>
      </c>
      <c r="D116" s="85">
        <v>1</v>
      </c>
      <c r="E116" s="147" t="s">
        <v>781</v>
      </c>
      <c r="F116" s="149">
        <v>100</v>
      </c>
      <c r="G116" s="150">
        <v>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0</v>
      </c>
      <c r="N116" s="149">
        <v>100</v>
      </c>
      <c r="O116" s="152">
        <v>36.38</v>
      </c>
      <c r="P116" s="152">
        <v>42.52</v>
      </c>
      <c r="Q116" s="92">
        <v>28112</v>
      </c>
      <c r="R116" s="152">
        <v>661.1476952022578</v>
      </c>
      <c r="S116" s="44" t="s">
        <v>749</v>
      </c>
      <c r="T116" s="44"/>
    </row>
    <row r="117" spans="1:20" ht="12.75">
      <c r="A117" s="32" t="s">
        <v>725</v>
      </c>
      <c r="B117" s="146" t="s">
        <v>39</v>
      </c>
      <c r="C117" s="85">
        <v>3</v>
      </c>
      <c r="D117" s="85">
        <v>3</v>
      </c>
      <c r="E117" s="147" t="s">
        <v>781</v>
      </c>
      <c r="F117" s="149">
        <v>95.91</v>
      </c>
      <c r="G117" s="149">
        <v>4.09</v>
      </c>
      <c r="H117" s="150">
        <v>0</v>
      </c>
      <c r="I117" s="150">
        <v>0</v>
      </c>
      <c r="J117" s="150">
        <v>0</v>
      </c>
      <c r="K117" s="150">
        <v>0</v>
      </c>
      <c r="L117" s="150">
        <v>0</v>
      </c>
      <c r="M117" s="150">
        <v>0</v>
      </c>
      <c r="N117" s="149">
        <v>100</v>
      </c>
      <c r="O117" s="152">
        <v>58.56</v>
      </c>
      <c r="P117" s="152">
        <v>107.96</v>
      </c>
      <c r="Q117" s="92">
        <v>16693</v>
      </c>
      <c r="R117" s="152">
        <v>154.6220822526862</v>
      </c>
      <c r="S117" s="44" t="s">
        <v>750</v>
      </c>
      <c r="T117" s="44"/>
    </row>
    <row r="118" spans="1:20" ht="12.75">
      <c r="A118" s="32" t="s">
        <v>725</v>
      </c>
      <c r="B118" s="146" t="s">
        <v>725</v>
      </c>
      <c r="C118" s="85">
        <v>3</v>
      </c>
      <c r="D118" s="85">
        <v>4</v>
      </c>
      <c r="E118" s="147" t="s">
        <v>781</v>
      </c>
      <c r="F118" s="149">
        <v>97.02</v>
      </c>
      <c r="G118" s="149">
        <v>2.98</v>
      </c>
      <c r="H118" s="150">
        <v>0</v>
      </c>
      <c r="I118" s="150">
        <v>0</v>
      </c>
      <c r="J118" s="150">
        <v>0</v>
      </c>
      <c r="K118" s="150">
        <v>0</v>
      </c>
      <c r="L118" s="150">
        <v>0</v>
      </c>
      <c r="M118" s="150">
        <v>0</v>
      </c>
      <c r="N118" s="149">
        <v>100</v>
      </c>
      <c r="O118" s="152">
        <v>81.78</v>
      </c>
      <c r="P118" s="152">
        <v>104.5</v>
      </c>
      <c r="Q118" s="92">
        <v>158371</v>
      </c>
      <c r="R118" s="152">
        <v>1515.511961722488</v>
      </c>
      <c r="S118" s="44" t="s">
        <v>748</v>
      </c>
      <c r="T118" s="44"/>
    </row>
    <row r="119" spans="1:20" ht="12.75">
      <c r="A119" s="32" t="s">
        <v>725</v>
      </c>
      <c r="B119" s="146" t="s">
        <v>40</v>
      </c>
      <c r="C119" s="85">
        <v>4</v>
      </c>
      <c r="D119" s="85">
        <v>1</v>
      </c>
      <c r="E119" s="147" t="s">
        <v>781</v>
      </c>
      <c r="F119" s="149">
        <v>49.07</v>
      </c>
      <c r="G119" s="149">
        <v>35.52</v>
      </c>
      <c r="H119" s="149">
        <v>14.87</v>
      </c>
      <c r="I119" s="149">
        <v>0.55</v>
      </c>
      <c r="J119" s="150">
        <v>0</v>
      </c>
      <c r="K119" s="150">
        <v>0</v>
      </c>
      <c r="L119" s="150">
        <v>0</v>
      </c>
      <c r="M119" s="150">
        <v>0</v>
      </c>
      <c r="N119" s="149">
        <v>100</v>
      </c>
      <c r="O119" s="152">
        <v>46.88</v>
      </c>
      <c r="P119" s="152">
        <v>45.45</v>
      </c>
      <c r="Q119" s="92">
        <v>2121</v>
      </c>
      <c r="R119" s="152">
        <v>46.666666666666664</v>
      </c>
      <c r="S119" s="44" t="s">
        <v>750</v>
      </c>
      <c r="T119" s="44"/>
    </row>
    <row r="120" spans="1:20" ht="12.75">
      <c r="A120" s="32" t="s">
        <v>725</v>
      </c>
      <c r="B120" s="146" t="s">
        <v>41</v>
      </c>
      <c r="C120" s="85">
        <v>4</v>
      </c>
      <c r="D120" s="85">
        <v>1</v>
      </c>
      <c r="E120" s="147" t="s">
        <v>781</v>
      </c>
      <c r="F120" s="149">
        <v>100</v>
      </c>
      <c r="G120" s="150">
        <v>0</v>
      </c>
      <c r="H120" s="150">
        <v>0</v>
      </c>
      <c r="I120" s="150">
        <v>0</v>
      </c>
      <c r="J120" s="150">
        <v>0</v>
      </c>
      <c r="K120" s="150">
        <v>0</v>
      </c>
      <c r="L120" s="150">
        <v>0</v>
      </c>
      <c r="M120" s="150">
        <v>0</v>
      </c>
      <c r="N120" s="149">
        <v>100</v>
      </c>
      <c r="O120" s="152">
        <v>17.09</v>
      </c>
      <c r="P120" s="152">
        <v>5.86</v>
      </c>
      <c r="Q120" s="92">
        <v>1966</v>
      </c>
      <c r="R120" s="152">
        <v>335.4948805460751</v>
      </c>
      <c r="S120" s="44" t="s">
        <v>750</v>
      </c>
      <c r="T120" s="44"/>
    </row>
    <row r="121" spans="1:20" ht="12.75">
      <c r="A121" s="32" t="s">
        <v>725</v>
      </c>
      <c r="B121" s="146" t="s">
        <v>42</v>
      </c>
      <c r="C121" s="85">
        <v>4</v>
      </c>
      <c r="D121" s="85">
        <v>1</v>
      </c>
      <c r="E121" s="147" t="s">
        <v>781</v>
      </c>
      <c r="F121" s="149">
        <v>100</v>
      </c>
      <c r="G121" s="150">
        <v>0</v>
      </c>
      <c r="H121" s="150">
        <v>0</v>
      </c>
      <c r="I121" s="150">
        <v>0</v>
      </c>
      <c r="J121" s="150">
        <v>0</v>
      </c>
      <c r="K121" s="150">
        <v>0</v>
      </c>
      <c r="L121" s="150">
        <v>0</v>
      </c>
      <c r="M121" s="150">
        <v>0</v>
      </c>
      <c r="N121" s="149">
        <v>100</v>
      </c>
      <c r="O121" s="152">
        <v>75.03</v>
      </c>
      <c r="P121" s="152">
        <v>129.88</v>
      </c>
      <c r="Q121" s="92">
        <v>33855</v>
      </c>
      <c r="R121" s="152">
        <v>260.6636895595935</v>
      </c>
      <c r="S121" s="44" t="s">
        <v>749</v>
      </c>
      <c r="T121" s="44"/>
    </row>
    <row r="122" spans="1:20" ht="12.75">
      <c r="A122" s="32" t="s">
        <v>725</v>
      </c>
      <c r="B122" s="146" t="s">
        <v>43</v>
      </c>
      <c r="C122" s="85">
        <v>4</v>
      </c>
      <c r="D122" s="85">
        <v>1</v>
      </c>
      <c r="E122" s="147" t="s">
        <v>781</v>
      </c>
      <c r="F122" s="149">
        <v>96.87</v>
      </c>
      <c r="G122" s="149">
        <v>3.13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0</v>
      </c>
      <c r="N122" s="149">
        <v>100</v>
      </c>
      <c r="O122" s="152">
        <v>17.72</v>
      </c>
      <c r="P122" s="152">
        <v>13.33</v>
      </c>
      <c r="Q122" s="92">
        <v>3740</v>
      </c>
      <c r="R122" s="152">
        <v>280.5701425356339</v>
      </c>
      <c r="S122" s="44" t="s">
        <v>750</v>
      </c>
      <c r="T122" s="44"/>
    </row>
    <row r="123" spans="1:20" ht="12.75">
      <c r="A123" s="32" t="s">
        <v>725</v>
      </c>
      <c r="B123" s="146" t="s">
        <v>44</v>
      </c>
      <c r="C123" s="85">
        <v>4</v>
      </c>
      <c r="D123" s="85">
        <v>1</v>
      </c>
      <c r="E123" s="147" t="s">
        <v>781</v>
      </c>
      <c r="F123" s="149">
        <v>90.73</v>
      </c>
      <c r="G123" s="149">
        <v>9.23</v>
      </c>
      <c r="H123" s="149">
        <v>0.05</v>
      </c>
      <c r="I123" s="150">
        <v>0</v>
      </c>
      <c r="J123" s="150">
        <v>0</v>
      </c>
      <c r="K123" s="150">
        <v>0</v>
      </c>
      <c r="L123" s="150">
        <v>0</v>
      </c>
      <c r="M123" s="150">
        <v>0</v>
      </c>
      <c r="N123" s="149">
        <v>100</v>
      </c>
      <c r="O123" s="152">
        <v>68.3</v>
      </c>
      <c r="P123" s="152">
        <v>48.48</v>
      </c>
      <c r="Q123" s="92">
        <v>11955</v>
      </c>
      <c r="R123" s="152">
        <v>246.59653465346537</v>
      </c>
      <c r="S123" s="44" t="s">
        <v>749</v>
      </c>
      <c r="T123" s="44"/>
    </row>
    <row r="124" spans="1:20" ht="12.75">
      <c r="A124" s="32" t="s">
        <v>725</v>
      </c>
      <c r="B124" s="146" t="s">
        <v>45</v>
      </c>
      <c r="C124" s="85">
        <v>4</v>
      </c>
      <c r="D124" s="85">
        <v>1</v>
      </c>
      <c r="E124" s="147" t="s">
        <v>781</v>
      </c>
      <c r="F124" s="149">
        <v>92.31</v>
      </c>
      <c r="G124" s="149">
        <v>7.69</v>
      </c>
      <c r="H124" s="150">
        <v>0</v>
      </c>
      <c r="I124" s="150">
        <v>0</v>
      </c>
      <c r="J124" s="150">
        <v>0</v>
      </c>
      <c r="K124" s="150">
        <v>0</v>
      </c>
      <c r="L124" s="150">
        <v>0</v>
      </c>
      <c r="M124" s="150">
        <v>0</v>
      </c>
      <c r="N124" s="149">
        <v>100</v>
      </c>
      <c r="O124" s="152">
        <v>43.28</v>
      </c>
      <c r="P124" s="152">
        <v>36.52</v>
      </c>
      <c r="Q124" s="92">
        <v>3294</v>
      </c>
      <c r="R124" s="152">
        <v>90.19715224534501</v>
      </c>
      <c r="S124" s="44" t="s">
        <v>750</v>
      </c>
      <c r="T124" s="44"/>
    </row>
    <row r="125" spans="1:20" ht="12.75">
      <c r="A125" s="32" t="s">
        <v>725</v>
      </c>
      <c r="B125" s="146" t="s">
        <v>46</v>
      </c>
      <c r="C125" s="85">
        <v>3</v>
      </c>
      <c r="D125" s="85">
        <v>3</v>
      </c>
      <c r="E125" s="147" t="s">
        <v>781</v>
      </c>
      <c r="F125" s="149">
        <v>98.57</v>
      </c>
      <c r="G125" s="149">
        <v>1.43</v>
      </c>
      <c r="H125" s="150">
        <v>0</v>
      </c>
      <c r="I125" s="150">
        <v>0</v>
      </c>
      <c r="J125" s="150">
        <v>0</v>
      </c>
      <c r="K125" s="150">
        <v>0</v>
      </c>
      <c r="L125" s="150">
        <v>0</v>
      </c>
      <c r="M125" s="150">
        <v>0</v>
      </c>
      <c r="N125" s="149">
        <v>100</v>
      </c>
      <c r="O125" s="152">
        <v>69.96</v>
      </c>
      <c r="P125" s="152">
        <v>120.82</v>
      </c>
      <c r="Q125" s="92">
        <v>31039</v>
      </c>
      <c r="R125" s="152">
        <v>256.90283065717597</v>
      </c>
      <c r="S125" s="44" t="s">
        <v>749</v>
      </c>
      <c r="T125" s="44"/>
    </row>
    <row r="126" spans="1:20" ht="12.75">
      <c r="A126" s="32" t="s">
        <v>725</v>
      </c>
      <c r="B126" s="146" t="s">
        <v>47</v>
      </c>
      <c r="C126" s="85">
        <v>4</v>
      </c>
      <c r="D126" s="85">
        <v>1</v>
      </c>
      <c r="E126" s="147" t="s">
        <v>781</v>
      </c>
      <c r="F126" s="105">
        <v>94.57</v>
      </c>
      <c r="G126" s="105">
        <v>4.99</v>
      </c>
      <c r="H126" s="105">
        <v>0.44</v>
      </c>
      <c r="I126" s="150">
        <v>0</v>
      </c>
      <c r="J126" s="150">
        <v>0</v>
      </c>
      <c r="K126" s="150">
        <v>0</v>
      </c>
      <c r="L126" s="150">
        <v>0</v>
      </c>
      <c r="M126" s="150">
        <v>0</v>
      </c>
      <c r="N126" s="149">
        <v>100</v>
      </c>
      <c r="O126" s="151">
        <v>39.01</v>
      </c>
      <c r="P126" s="151">
        <v>33.2</v>
      </c>
      <c r="Q126" s="92">
        <v>6827</v>
      </c>
      <c r="R126" s="152">
        <v>205.6325301204819</v>
      </c>
      <c r="S126" s="44" t="s">
        <v>749</v>
      </c>
      <c r="T126" s="44"/>
    </row>
    <row r="127" spans="1:20" ht="12.75">
      <c r="A127" s="32" t="s">
        <v>725</v>
      </c>
      <c r="B127" s="146" t="s">
        <v>48</v>
      </c>
      <c r="C127" s="85">
        <v>4</v>
      </c>
      <c r="D127" s="85">
        <v>1</v>
      </c>
      <c r="E127" s="147" t="s">
        <v>781</v>
      </c>
      <c r="F127" s="105">
        <v>69.77</v>
      </c>
      <c r="G127" s="105">
        <v>30.23</v>
      </c>
      <c r="H127" s="150">
        <v>0</v>
      </c>
      <c r="I127" s="150">
        <v>0</v>
      </c>
      <c r="J127" s="150">
        <v>0</v>
      </c>
      <c r="K127" s="150">
        <v>0</v>
      </c>
      <c r="L127" s="150">
        <v>0</v>
      </c>
      <c r="M127" s="150">
        <v>0</v>
      </c>
      <c r="N127" s="149">
        <v>100</v>
      </c>
      <c r="O127" s="151">
        <v>27.31</v>
      </c>
      <c r="P127" s="151">
        <v>26.75</v>
      </c>
      <c r="Q127" s="92">
        <v>501</v>
      </c>
      <c r="R127" s="152">
        <v>18.72897196261682</v>
      </c>
      <c r="S127" s="44" t="s">
        <v>750</v>
      </c>
      <c r="T127" s="44"/>
    </row>
    <row r="128" spans="1:20" ht="12.75">
      <c r="A128" s="32" t="s">
        <v>725</v>
      </c>
      <c r="B128" s="146" t="s">
        <v>49</v>
      </c>
      <c r="C128" s="85">
        <v>4</v>
      </c>
      <c r="D128" s="85">
        <v>1</v>
      </c>
      <c r="E128" s="147" t="s">
        <v>781</v>
      </c>
      <c r="F128" s="105">
        <v>96.26</v>
      </c>
      <c r="G128" s="105">
        <v>3.74</v>
      </c>
      <c r="H128" s="150">
        <v>0</v>
      </c>
      <c r="I128" s="150">
        <v>0</v>
      </c>
      <c r="J128" s="150">
        <v>0</v>
      </c>
      <c r="K128" s="150">
        <v>0</v>
      </c>
      <c r="L128" s="150">
        <v>0</v>
      </c>
      <c r="M128" s="150">
        <v>0</v>
      </c>
      <c r="N128" s="149">
        <v>100</v>
      </c>
      <c r="O128" s="151">
        <v>56.19</v>
      </c>
      <c r="P128" s="151">
        <v>92.47</v>
      </c>
      <c r="Q128" s="92">
        <v>3101</v>
      </c>
      <c r="R128" s="152">
        <v>33.535200605601815</v>
      </c>
      <c r="S128" s="44" t="s">
        <v>750</v>
      </c>
      <c r="T128" s="44"/>
    </row>
    <row r="129" spans="1:20" ht="12.75">
      <c r="A129" s="32" t="s">
        <v>726</v>
      </c>
      <c r="B129" s="146" t="s">
        <v>50</v>
      </c>
      <c r="C129" s="85">
        <v>3</v>
      </c>
      <c r="D129" s="85">
        <v>3</v>
      </c>
      <c r="E129" s="147" t="s">
        <v>782</v>
      </c>
      <c r="F129" s="105">
        <v>100</v>
      </c>
      <c r="G129" s="150">
        <v>0</v>
      </c>
      <c r="H129" s="150">
        <v>0</v>
      </c>
      <c r="I129" s="150">
        <v>0</v>
      </c>
      <c r="J129" s="150">
        <v>0</v>
      </c>
      <c r="K129" s="150">
        <v>0</v>
      </c>
      <c r="L129" s="150">
        <v>0</v>
      </c>
      <c r="M129" s="150">
        <v>0</v>
      </c>
      <c r="N129" s="149">
        <v>100</v>
      </c>
      <c r="O129" s="151">
        <v>29.71</v>
      </c>
      <c r="P129" s="151">
        <v>28.58</v>
      </c>
      <c r="Q129" s="92">
        <v>15572</v>
      </c>
      <c r="R129" s="152">
        <v>544.856543037089</v>
      </c>
      <c r="S129" s="44" t="s">
        <v>749</v>
      </c>
      <c r="T129" s="44"/>
    </row>
    <row r="130" spans="1:20" ht="12.75">
      <c r="A130" s="32" t="s">
        <v>726</v>
      </c>
      <c r="B130" s="146" t="s">
        <v>51</v>
      </c>
      <c r="C130" s="85">
        <v>2</v>
      </c>
      <c r="D130" s="85">
        <v>4</v>
      </c>
      <c r="E130" s="147" t="s">
        <v>780</v>
      </c>
      <c r="F130" s="105">
        <v>8.47</v>
      </c>
      <c r="G130" s="105">
        <v>32.23</v>
      </c>
      <c r="H130" s="105">
        <v>29.93</v>
      </c>
      <c r="I130" s="149">
        <v>19.19</v>
      </c>
      <c r="J130" s="149">
        <v>7.64</v>
      </c>
      <c r="K130" s="149">
        <v>2.54</v>
      </c>
      <c r="L130" s="150">
        <v>0</v>
      </c>
      <c r="M130" s="150">
        <v>0</v>
      </c>
      <c r="N130" s="149">
        <v>100</v>
      </c>
      <c r="O130" s="151">
        <v>65.93</v>
      </c>
      <c r="P130" s="151">
        <v>164.71</v>
      </c>
      <c r="Q130" s="92">
        <v>5997</v>
      </c>
      <c r="R130" s="152">
        <v>36.40944690668447</v>
      </c>
      <c r="S130" s="44" t="s">
        <v>750</v>
      </c>
      <c r="T130" s="44"/>
    </row>
    <row r="131" spans="1:20" ht="12.75">
      <c r="A131" s="44" t="s">
        <v>726</v>
      </c>
      <c r="B131" s="146" t="s">
        <v>52</v>
      </c>
      <c r="C131" s="85">
        <v>2</v>
      </c>
      <c r="D131" s="85">
        <v>4</v>
      </c>
      <c r="E131" s="147" t="s">
        <v>780</v>
      </c>
      <c r="F131" s="149">
        <v>22.4</v>
      </c>
      <c r="G131" s="149">
        <v>20.63</v>
      </c>
      <c r="H131" s="149">
        <v>23.3</v>
      </c>
      <c r="I131" s="149">
        <v>19.13</v>
      </c>
      <c r="J131" s="149">
        <v>8.52</v>
      </c>
      <c r="K131" s="149">
        <v>6.01</v>
      </c>
      <c r="L131" s="150">
        <v>0</v>
      </c>
      <c r="M131" s="150">
        <v>0</v>
      </c>
      <c r="N131" s="149">
        <v>100</v>
      </c>
      <c r="O131" s="152">
        <v>40.45</v>
      </c>
      <c r="P131" s="152">
        <v>66.47</v>
      </c>
      <c r="Q131" s="92">
        <v>9898</v>
      </c>
      <c r="R131" s="152">
        <v>148.90928238302993</v>
      </c>
      <c r="S131" s="44" t="s">
        <v>749</v>
      </c>
      <c r="T131" s="44"/>
    </row>
    <row r="132" spans="1:20" ht="12.75">
      <c r="A132" s="44" t="s">
        <v>726</v>
      </c>
      <c r="B132" s="146" t="s">
        <v>53</v>
      </c>
      <c r="C132" s="85">
        <v>2</v>
      </c>
      <c r="D132" s="85">
        <v>4</v>
      </c>
      <c r="E132" s="147" t="s">
        <v>780</v>
      </c>
      <c r="F132" s="149">
        <v>41.08</v>
      </c>
      <c r="G132" s="149">
        <v>38.06</v>
      </c>
      <c r="H132" s="149">
        <v>19.97</v>
      </c>
      <c r="I132" s="149">
        <v>0.89</v>
      </c>
      <c r="J132" s="150">
        <v>0</v>
      </c>
      <c r="K132" s="150">
        <v>0</v>
      </c>
      <c r="L132" s="150">
        <v>0</v>
      </c>
      <c r="M132" s="150">
        <v>0</v>
      </c>
      <c r="N132" s="149">
        <v>100</v>
      </c>
      <c r="O132" s="152">
        <v>61.95</v>
      </c>
      <c r="P132" s="152">
        <v>72.2</v>
      </c>
      <c r="Q132" s="92">
        <v>6994</v>
      </c>
      <c r="R132" s="152">
        <v>96.86980609418282</v>
      </c>
      <c r="S132" s="44" t="s">
        <v>750</v>
      </c>
      <c r="T132" s="44"/>
    </row>
    <row r="133" spans="1:20" ht="12.75">
      <c r="A133" s="44" t="s">
        <v>726</v>
      </c>
      <c r="B133" s="146" t="s">
        <v>54</v>
      </c>
      <c r="C133" s="85">
        <v>3</v>
      </c>
      <c r="D133" s="85">
        <v>3</v>
      </c>
      <c r="E133" s="147" t="s">
        <v>782</v>
      </c>
      <c r="F133" s="149">
        <v>62.12</v>
      </c>
      <c r="G133" s="149">
        <v>22.78</v>
      </c>
      <c r="H133" s="149">
        <v>11.47</v>
      </c>
      <c r="I133" s="149">
        <v>3.63</v>
      </c>
      <c r="J133" s="149">
        <v>0.01</v>
      </c>
      <c r="K133" s="150">
        <v>0</v>
      </c>
      <c r="L133" s="150">
        <v>0</v>
      </c>
      <c r="M133" s="150">
        <v>0</v>
      </c>
      <c r="N133" s="149">
        <v>100</v>
      </c>
      <c r="O133" s="152">
        <v>63.3</v>
      </c>
      <c r="P133" s="152">
        <v>85.43</v>
      </c>
      <c r="Q133" s="92">
        <v>32328</v>
      </c>
      <c r="R133" s="152">
        <v>378.4150766709586</v>
      </c>
      <c r="S133" s="44" t="s">
        <v>749</v>
      </c>
      <c r="T133" s="44"/>
    </row>
    <row r="134" spans="1:20" ht="12.75">
      <c r="A134" s="44" t="s">
        <v>726</v>
      </c>
      <c r="B134" s="146" t="s">
        <v>55</v>
      </c>
      <c r="C134" s="85">
        <v>2</v>
      </c>
      <c r="D134" s="85">
        <v>3</v>
      </c>
      <c r="E134" s="147" t="s">
        <v>780</v>
      </c>
      <c r="F134" s="149">
        <v>0.03</v>
      </c>
      <c r="G134" s="149">
        <v>46.77</v>
      </c>
      <c r="H134" s="149">
        <v>39.32</v>
      </c>
      <c r="I134" s="149">
        <v>13.64</v>
      </c>
      <c r="J134" s="149">
        <v>0.24</v>
      </c>
      <c r="K134" s="150">
        <v>0</v>
      </c>
      <c r="L134" s="150">
        <v>0</v>
      </c>
      <c r="M134" s="150">
        <v>0</v>
      </c>
      <c r="N134" s="149">
        <v>100</v>
      </c>
      <c r="O134" s="152">
        <v>29.14</v>
      </c>
      <c r="P134" s="152">
        <v>27.09</v>
      </c>
      <c r="Q134" s="92">
        <v>2137</v>
      </c>
      <c r="R134" s="152">
        <v>78.88519748984865</v>
      </c>
      <c r="S134" s="44" t="s">
        <v>750</v>
      </c>
      <c r="T134" s="44"/>
    </row>
    <row r="135" spans="1:20" ht="12.75">
      <c r="A135" s="44" t="s">
        <v>726</v>
      </c>
      <c r="B135" s="146" t="s">
        <v>56</v>
      </c>
      <c r="C135" s="85">
        <v>3</v>
      </c>
      <c r="D135" s="85">
        <v>3</v>
      </c>
      <c r="E135" s="147" t="s">
        <v>782</v>
      </c>
      <c r="F135" s="149">
        <v>78.76</v>
      </c>
      <c r="G135" s="149">
        <v>14.14</v>
      </c>
      <c r="H135" s="149">
        <v>6.5</v>
      </c>
      <c r="I135" s="149">
        <v>0.6</v>
      </c>
      <c r="J135" s="150">
        <v>0</v>
      </c>
      <c r="K135" s="150">
        <v>0</v>
      </c>
      <c r="L135" s="150">
        <v>0</v>
      </c>
      <c r="M135" s="150">
        <v>0</v>
      </c>
      <c r="N135" s="149">
        <v>100</v>
      </c>
      <c r="O135" s="152">
        <v>88.14</v>
      </c>
      <c r="P135" s="152">
        <v>155.96</v>
      </c>
      <c r="Q135" s="92">
        <v>46072</v>
      </c>
      <c r="R135" s="152">
        <v>295.40907925109</v>
      </c>
      <c r="S135" s="44" t="s">
        <v>749</v>
      </c>
      <c r="T135" s="44"/>
    </row>
    <row r="136" spans="1:20" ht="12.75">
      <c r="A136" s="44" t="s">
        <v>726</v>
      </c>
      <c r="B136" s="146" t="s">
        <v>57</v>
      </c>
      <c r="C136" s="85">
        <v>2</v>
      </c>
      <c r="D136" s="85">
        <v>2</v>
      </c>
      <c r="E136" s="147" t="s">
        <v>780</v>
      </c>
      <c r="F136" s="150">
        <v>0</v>
      </c>
      <c r="G136" s="149">
        <v>8.77</v>
      </c>
      <c r="H136" s="149">
        <v>40.39</v>
      </c>
      <c r="I136" s="149">
        <v>42.86</v>
      </c>
      <c r="J136" s="149">
        <v>7.85</v>
      </c>
      <c r="K136" s="149">
        <v>0.13</v>
      </c>
      <c r="L136" s="150">
        <v>0</v>
      </c>
      <c r="M136" s="150">
        <v>0</v>
      </c>
      <c r="N136" s="149">
        <v>100</v>
      </c>
      <c r="O136" s="152">
        <v>25.73</v>
      </c>
      <c r="P136" s="152">
        <v>24.08</v>
      </c>
      <c r="Q136" s="92">
        <v>539</v>
      </c>
      <c r="R136" s="152">
        <v>22.38372093023256</v>
      </c>
      <c r="S136" s="44" t="s">
        <v>750</v>
      </c>
      <c r="T136" s="44"/>
    </row>
    <row r="137" spans="1:20" ht="12.75">
      <c r="A137" s="44" t="s">
        <v>726</v>
      </c>
      <c r="B137" s="146" t="s">
        <v>58</v>
      </c>
      <c r="C137" s="85">
        <v>2</v>
      </c>
      <c r="D137" s="85">
        <v>4</v>
      </c>
      <c r="E137" s="147" t="s">
        <v>780</v>
      </c>
      <c r="F137" s="149">
        <v>10.42</v>
      </c>
      <c r="G137" s="149">
        <v>62.32</v>
      </c>
      <c r="H137" s="149">
        <v>21.9</v>
      </c>
      <c r="I137" s="149">
        <v>5.27</v>
      </c>
      <c r="J137" s="149">
        <v>0.09</v>
      </c>
      <c r="K137" s="150">
        <v>0</v>
      </c>
      <c r="L137" s="150">
        <v>0</v>
      </c>
      <c r="M137" s="150">
        <v>0</v>
      </c>
      <c r="N137" s="149">
        <v>100</v>
      </c>
      <c r="O137" s="152">
        <v>30.53</v>
      </c>
      <c r="P137" s="152">
        <v>28.48</v>
      </c>
      <c r="Q137" s="92">
        <v>5936</v>
      </c>
      <c r="R137" s="152">
        <v>208.42696629213484</v>
      </c>
      <c r="S137" s="44" t="s">
        <v>749</v>
      </c>
      <c r="T137" s="44"/>
    </row>
    <row r="138" spans="1:20" ht="12.75">
      <c r="A138" s="44" t="s">
        <v>726</v>
      </c>
      <c r="B138" s="146" t="s">
        <v>59</v>
      </c>
      <c r="C138" s="85">
        <v>2</v>
      </c>
      <c r="D138" s="85">
        <v>3</v>
      </c>
      <c r="E138" s="147" t="s">
        <v>780</v>
      </c>
      <c r="F138" s="150">
        <v>0</v>
      </c>
      <c r="G138" s="149">
        <v>15.01</v>
      </c>
      <c r="H138" s="149">
        <v>20.01</v>
      </c>
      <c r="I138" s="149">
        <v>26.05</v>
      </c>
      <c r="J138" s="149">
        <v>26.62</v>
      </c>
      <c r="K138" s="149">
        <v>12.31</v>
      </c>
      <c r="L138" s="150">
        <v>0</v>
      </c>
      <c r="M138" s="150">
        <v>0</v>
      </c>
      <c r="N138" s="149">
        <v>100</v>
      </c>
      <c r="O138" s="152">
        <v>44.73</v>
      </c>
      <c r="P138" s="152">
        <v>48.53</v>
      </c>
      <c r="Q138" s="92">
        <v>1783</v>
      </c>
      <c r="R138" s="152">
        <v>36.74016072532454</v>
      </c>
      <c r="S138" s="44" t="s">
        <v>750</v>
      </c>
      <c r="T138" s="44"/>
    </row>
    <row r="139" spans="1:20" ht="12.75">
      <c r="A139" s="44" t="s">
        <v>726</v>
      </c>
      <c r="B139" s="146" t="s">
        <v>60</v>
      </c>
      <c r="C139" s="85">
        <v>2</v>
      </c>
      <c r="D139" s="85">
        <v>4</v>
      </c>
      <c r="E139" s="147" t="s">
        <v>780</v>
      </c>
      <c r="F139" s="149">
        <v>18.37</v>
      </c>
      <c r="G139" s="149">
        <v>27.42</v>
      </c>
      <c r="H139" s="149">
        <v>25.46</v>
      </c>
      <c r="I139" s="149">
        <v>15.57</v>
      </c>
      <c r="J139" s="149">
        <v>7.82</v>
      </c>
      <c r="K139" s="149">
        <v>5.36</v>
      </c>
      <c r="L139" s="150">
        <v>0</v>
      </c>
      <c r="M139" s="150">
        <v>0</v>
      </c>
      <c r="N139" s="149">
        <v>100</v>
      </c>
      <c r="O139" s="152">
        <v>39.79</v>
      </c>
      <c r="P139" s="152">
        <v>52.94</v>
      </c>
      <c r="Q139" s="92">
        <v>5220</v>
      </c>
      <c r="R139" s="152">
        <v>98.60219115980355</v>
      </c>
      <c r="S139" s="44" t="s">
        <v>750</v>
      </c>
      <c r="T139" s="44"/>
    </row>
    <row r="140" spans="1:20" ht="12.75">
      <c r="A140" s="44" t="s">
        <v>726</v>
      </c>
      <c r="B140" s="146" t="s">
        <v>61</v>
      </c>
      <c r="C140" s="85">
        <v>2</v>
      </c>
      <c r="D140" s="85">
        <v>2</v>
      </c>
      <c r="E140" s="147" t="s">
        <v>780</v>
      </c>
      <c r="F140" s="149">
        <v>2.36</v>
      </c>
      <c r="G140" s="149">
        <v>31.54</v>
      </c>
      <c r="H140" s="149">
        <v>44.85</v>
      </c>
      <c r="I140" s="149">
        <v>18.1</v>
      </c>
      <c r="J140" s="149">
        <v>2.28</v>
      </c>
      <c r="K140" s="149">
        <v>0.86</v>
      </c>
      <c r="L140" s="150">
        <v>0</v>
      </c>
      <c r="M140" s="150">
        <v>0</v>
      </c>
      <c r="N140" s="149">
        <v>100</v>
      </c>
      <c r="O140" s="152">
        <v>44.84</v>
      </c>
      <c r="P140" s="152">
        <v>42.55</v>
      </c>
      <c r="Q140" s="92">
        <v>815</v>
      </c>
      <c r="R140" s="152">
        <v>19.153936545240896</v>
      </c>
      <c r="S140" s="44" t="s">
        <v>750</v>
      </c>
      <c r="T140" s="44"/>
    </row>
    <row r="141" spans="1:20" ht="12.75">
      <c r="A141" s="44" t="s">
        <v>726</v>
      </c>
      <c r="B141" s="146" t="s">
        <v>62</v>
      </c>
      <c r="C141" s="85">
        <v>3</v>
      </c>
      <c r="D141" s="85">
        <v>2</v>
      </c>
      <c r="E141" s="147" t="s">
        <v>782</v>
      </c>
      <c r="F141" s="149">
        <v>100</v>
      </c>
      <c r="G141" s="150">
        <v>0</v>
      </c>
      <c r="H141" s="150">
        <v>0</v>
      </c>
      <c r="I141" s="150">
        <v>0</v>
      </c>
      <c r="J141" s="150">
        <v>0</v>
      </c>
      <c r="K141" s="150">
        <v>0</v>
      </c>
      <c r="L141" s="150">
        <v>0</v>
      </c>
      <c r="M141" s="150">
        <v>0</v>
      </c>
      <c r="N141" s="149">
        <v>100</v>
      </c>
      <c r="O141" s="152">
        <v>15.07</v>
      </c>
      <c r="P141" s="152">
        <v>8.88</v>
      </c>
      <c r="Q141" s="92">
        <v>7335</v>
      </c>
      <c r="R141" s="152">
        <v>826.0135135135134</v>
      </c>
      <c r="S141" s="44" t="s">
        <v>749</v>
      </c>
      <c r="T141" s="44"/>
    </row>
    <row r="142" spans="1:20" ht="12.75">
      <c r="A142" s="44" t="s">
        <v>726</v>
      </c>
      <c r="B142" s="146" t="s">
        <v>63</v>
      </c>
      <c r="C142" s="85">
        <v>2</v>
      </c>
      <c r="D142" s="85">
        <v>3</v>
      </c>
      <c r="E142" s="147" t="s">
        <v>780</v>
      </c>
      <c r="F142" s="149">
        <v>5.14</v>
      </c>
      <c r="G142" s="149">
        <v>25.96</v>
      </c>
      <c r="H142" s="149">
        <v>31.07</v>
      </c>
      <c r="I142" s="149">
        <v>26</v>
      </c>
      <c r="J142" s="149">
        <v>10.07</v>
      </c>
      <c r="K142" s="149">
        <v>1.75</v>
      </c>
      <c r="L142" s="150">
        <v>0</v>
      </c>
      <c r="M142" s="150">
        <v>0</v>
      </c>
      <c r="N142" s="149">
        <v>100</v>
      </c>
      <c r="O142" s="152">
        <v>25.6</v>
      </c>
      <c r="P142" s="152">
        <v>19.86</v>
      </c>
      <c r="Q142" s="92">
        <v>584</v>
      </c>
      <c r="R142" s="152">
        <v>29.405840886203425</v>
      </c>
      <c r="S142" s="44" t="s">
        <v>750</v>
      </c>
      <c r="T142" s="44"/>
    </row>
    <row r="143" spans="1:20" ht="12.75">
      <c r="A143" s="44" t="s">
        <v>726</v>
      </c>
      <c r="B143" s="146" t="s">
        <v>64</v>
      </c>
      <c r="C143" s="85">
        <v>2</v>
      </c>
      <c r="D143" s="85">
        <v>4</v>
      </c>
      <c r="E143" s="147" t="s">
        <v>780</v>
      </c>
      <c r="F143" s="149">
        <v>30.95</v>
      </c>
      <c r="G143" s="149">
        <v>42.62</v>
      </c>
      <c r="H143" s="149">
        <v>20.84</v>
      </c>
      <c r="I143" s="149">
        <v>5.58</v>
      </c>
      <c r="J143" s="150">
        <v>0</v>
      </c>
      <c r="K143" s="150">
        <v>0</v>
      </c>
      <c r="L143" s="150">
        <v>0</v>
      </c>
      <c r="M143" s="150">
        <v>0</v>
      </c>
      <c r="N143" s="149">
        <v>100</v>
      </c>
      <c r="O143" s="152">
        <v>39.26</v>
      </c>
      <c r="P143" s="152">
        <v>31.04</v>
      </c>
      <c r="Q143" s="92">
        <v>3733</v>
      </c>
      <c r="R143" s="152">
        <v>120.26417525773196</v>
      </c>
      <c r="S143" s="44" t="s">
        <v>749</v>
      </c>
      <c r="T143" s="44"/>
    </row>
    <row r="144" spans="1:20" ht="12.75">
      <c r="A144" s="44" t="s">
        <v>726</v>
      </c>
      <c r="B144" s="146" t="s">
        <v>726</v>
      </c>
      <c r="C144" s="85">
        <v>3</v>
      </c>
      <c r="D144" s="85">
        <v>4</v>
      </c>
      <c r="E144" s="147" t="s">
        <v>782</v>
      </c>
      <c r="F144" s="149">
        <v>85.18</v>
      </c>
      <c r="G144" s="149">
        <v>13.09</v>
      </c>
      <c r="H144" s="149">
        <v>1.71</v>
      </c>
      <c r="I144" s="149">
        <v>0.02</v>
      </c>
      <c r="J144" s="150">
        <v>0</v>
      </c>
      <c r="K144" s="150">
        <v>0</v>
      </c>
      <c r="L144" s="150">
        <v>0</v>
      </c>
      <c r="M144" s="150">
        <v>0</v>
      </c>
      <c r="N144" s="149">
        <v>100</v>
      </c>
      <c r="O144" s="152">
        <v>96.3</v>
      </c>
      <c r="P144" s="152">
        <v>185.79</v>
      </c>
      <c r="Q144" s="92">
        <v>89243</v>
      </c>
      <c r="R144" s="152">
        <v>480.3433984606276</v>
      </c>
      <c r="S144" s="44" t="s">
        <v>749</v>
      </c>
      <c r="T144" s="44"/>
    </row>
    <row r="145" spans="1:20" ht="12.75">
      <c r="A145" s="44" t="s">
        <v>726</v>
      </c>
      <c r="B145" s="146" t="s">
        <v>65</v>
      </c>
      <c r="C145" s="85">
        <v>3</v>
      </c>
      <c r="D145" s="85">
        <v>3</v>
      </c>
      <c r="E145" s="147" t="s">
        <v>782</v>
      </c>
      <c r="F145" s="149">
        <v>95.94</v>
      </c>
      <c r="G145" s="149">
        <v>4.06</v>
      </c>
      <c r="H145" s="150">
        <v>0</v>
      </c>
      <c r="I145" s="150">
        <v>0</v>
      </c>
      <c r="J145" s="150">
        <v>0</v>
      </c>
      <c r="K145" s="150">
        <v>0</v>
      </c>
      <c r="L145" s="150">
        <v>0</v>
      </c>
      <c r="M145" s="150">
        <v>0</v>
      </c>
      <c r="N145" s="149">
        <v>100</v>
      </c>
      <c r="O145" s="152">
        <v>46.79</v>
      </c>
      <c r="P145" s="152">
        <v>68.27</v>
      </c>
      <c r="Q145" s="92">
        <v>22430</v>
      </c>
      <c r="R145" s="152">
        <v>328.5484107221327</v>
      </c>
      <c r="S145" s="44" t="s">
        <v>749</v>
      </c>
      <c r="T145" s="44"/>
    </row>
    <row r="146" spans="1:20" ht="12.75">
      <c r="A146" s="44" t="s">
        <v>726</v>
      </c>
      <c r="B146" s="146" t="s">
        <v>66</v>
      </c>
      <c r="C146" s="85">
        <v>2</v>
      </c>
      <c r="D146" s="85">
        <v>3</v>
      </c>
      <c r="E146" s="147" t="s">
        <v>780</v>
      </c>
      <c r="F146" s="150">
        <v>0</v>
      </c>
      <c r="G146" s="149">
        <v>12.08</v>
      </c>
      <c r="H146" s="149">
        <v>52.11</v>
      </c>
      <c r="I146" s="149">
        <v>18.91</v>
      </c>
      <c r="J146" s="149">
        <v>10.91</v>
      </c>
      <c r="K146" s="149">
        <v>6</v>
      </c>
      <c r="L146" s="150">
        <v>0</v>
      </c>
      <c r="M146" s="150">
        <v>0</v>
      </c>
      <c r="N146" s="149">
        <v>100</v>
      </c>
      <c r="O146" s="152">
        <v>40.37</v>
      </c>
      <c r="P146" s="152">
        <v>57.28</v>
      </c>
      <c r="Q146" s="92">
        <v>2024</v>
      </c>
      <c r="R146" s="152">
        <v>35.33519553072625</v>
      </c>
      <c r="S146" s="44" t="s">
        <v>750</v>
      </c>
      <c r="T146" s="44"/>
    </row>
    <row r="147" spans="1:20" ht="12.75">
      <c r="A147" s="44" t="s">
        <v>726</v>
      </c>
      <c r="B147" s="146" t="s">
        <v>67</v>
      </c>
      <c r="C147" s="85">
        <v>2</v>
      </c>
      <c r="D147" s="85">
        <v>2</v>
      </c>
      <c r="E147" s="147" t="s">
        <v>780</v>
      </c>
      <c r="F147" s="149">
        <v>3.28</v>
      </c>
      <c r="G147" s="149">
        <v>36.02</v>
      </c>
      <c r="H147" s="149">
        <v>35.32</v>
      </c>
      <c r="I147" s="149">
        <v>15.91</v>
      </c>
      <c r="J147" s="149">
        <v>6.49</v>
      </c>
      <c r="K147" s="149">
        <v>2.98</v>
      </c>
      <c r="L147" s="150">
        <v>0</v>
      </c>
      <c r="M147" s="150">
        <v>0</v>
      </c>
      <c r="N147" s="149">
        <v>100</v>
      </c>
      <c r="O147" s="152">
        <v>32.73</v>
      </c>
      <c r="P147" s="152">
        <v>31.33</v>
      </c>
      <c r="Q147" s="92">
        <v>1046</v>
      </c>
      <c r="R147" s="152">
        <v>33.38653048196617</v>
      </c>
      <c r="S147" s="44" t="s">
        <v>750</v>
      </c>
      <c r="T147" s="44"/>
    </row>
    <row r="148" spans="1:20" ht="12.75">
      <c r="A148" s="44" t="s">
        <v>726</v>
      </c>
      <c r="B148" s="146" t="s">
        <v>68</v>
      </c>
      <c r="C148" s="85">
        <v>3</v>
      </c>
      <c r="D148" s="85">
        <v>2</v>
      </c>
      <c r="E148" s="147" t="s">
        <v>782</v>
      </c>
      <c r="F148" s="149">
        <v>100</v>
      </c>
      <c r="G148" s="150">
        <v>0</v>
      </c>
      <c r="H148" s="150">
        <v>0</v>
      </c>
      <c r="I148" s="150">
        <v>0</v>
      </c>
      <c r="J148" s="150">
        <v>0</v>
      </c>
      <c r="K148" s="150">
        <v>0</v>
      </c>
      <c r="L148" s="150">
        <v>0</v>
      </c>
      <c r="M148" s="150">
        <v>0</v>
      </c>
      <c r="N148" s="149">
        <v>100</v>
      </c>
      <c r="O148" s="152">
        <v>22.69</v>
      </c>
      <c r="P148" s="152">
        <v>15.67</v>
      </c>
      <c r="Q148" s="92">
        <v>4397</v>
      </c>
      <c r="R148" s="152">
        <v>280.5998723675814</v>
      </c>
      <c r="S148" s="44" t="s">
        <v>749</v>
      </c>
      <c r="T148" s="44"/>
    </row>
    <row r="149" spans="1:20" ht="12.75">
      <c r="A149" s="44" t="s">
        <v>726</v>
      </c>
      <c r="B149" s="146" t="s">
        <v>69</v>
      </c>
      <c r="C149" s="85">
        <v>2</v>
      </c>
      <c r="D149" s="85">
        <v>4</v>
      </c>
      <c r="E149" s="147" t="s">
        <v>780</v>
      </c>
      <c r="F149" s="149">
        <v>17.47</v>
      </c>
      <c r="G149" s="149">
        <v>34.45</v>
      </c>
      <c r="H149" s="149">
        <v>39.35</v>
      </c>
      <c r="I149" s="149">
        <v>8.68</v>
      </c>
      <c r="J149" s="149">
        <v>0.05</v>
      </c>
      <c r="K149" s="150">
        <v>0</v>
      </c>
      <c r="L149" s="150">
        <v>0</v>
      </c>
      <c r="M149" s="150">
        <v>0</v>
      </c>
      <c r="N149" s="149">
        <v>100</v>
      </c>
      <c r="O149" s="152">
        <v>50.45</v>
      </c>
      <c r="P149" s="152">
        <v>70.55</v>
      </c>
      <c r="Q149" s="92">
        <v>3456</v>
      </c>
      <c r="R149" s="152">
        <v>48.98653437278526</v>
      </c>
      <c r="S149" s="44" t="s">
        <v>750</v>
      </c>
      <c r="T149" s="44"/>
    </row>
    <row r="150" spans="1:20" ht="12.75">
      <c r="A150" s="44" t="s">
        <v>726</v>
      </c>
      <c r="B150" s="146" t="s">
        <v>70</v>
      </c>
      <c r="C150" s="85">
        <v>2</v>
      </c>
      <c r="D150" s="85">
        <v>3</v>
      </c>
      <c r="E150" s="147" t="s">
        <v>780</v>
      </c>
      <c r="F150" s="150">
        <v>0</v>
      </c>
      <c r="G150" s="149">
        <v>29.03</v>
      </c>
      <c r="H150" s="149">
        <v>54.65</v>
      </c>
      <c r="I150" s="149">
        <v>9.77</v>
      </c>
      <c r="J150" s="149">
        <v>6.55</v>
      </c>
      <c r="K150" s="150">
        <v>0</v>
      </c>
      <c r="L150" s="150">
        <v>0</v>
      </c>
      <c r="M150" s="150">
        <v>0</v>
      </c>
      <c r="N150" s="149">
        <v>100</v>
      </c>
      <c r="O150" s="152">
        <v>38.17</v>
      </c>
      <c r="P150" s="152">
        <v>27.03</v>
      </c>
      <c r="Q150" s="92">
        <v>2297</v>
      </c>
      <c r="R150" s="152">
        <v>84.97965223825379</v>
      </c>
      <c r="S150" s="44" t="s">
        <v>750</v>
      </c>
      <c r="T150" s="44"/>
    </row>
    <row r="151" spans="1:20" ht="12.75">
      <c r="A151" s="44" t="s">
        <v>726</v>
      </c>
      <c r="B151" s="146" t="s">
        <v>71</v>
      </c>
      <c r="C151" s="85">
        <v>3</v>
      </c>
      <c r="D151" s="85">
        <v>3</v>
      </c>
      <c r="E151" s="147" t="s">
        <v>782</v>
      </c>
      <c r="F151" s="149">
        <v>86.57</v>
      </c>
      <c r="G151" s="149">
        <v>12.6</v>
      </c>
      <c r="H151" s="149">
        <v>0.83</v>
      </c>
      <c r="I151" s="150">
        <v>0</v>
      </c>
      <c r="J151" s="150">
        <v>0</v>
      </c>
      <c r="K151" s="150">
        <v>0</v>
      </c>
      <c r="L151" s="150">
        <v>0</v>
      </c>
      <c r="M151" s="150">
        <v>0</v>
      </c>
      <c r="N151" s="149">
        <v>100</v>
      </c>
      <c r="O151" s="152">
        <v>40.91</v>
      </c>
      <c r="P151" s="152">
        <v>41.6</v>
      </c>
      <c r="Q151" s="92">
        <v>23662</v>
      </c>
      <c r="R151" s="152">
        <v>568.7980769230769</v>
      </c>
      <c r="S151" s="44" t="s">
        <v>749</v>
      </c>
      <c r="T151" s="44"/>
    </row>
    <row r="152" spans="1:20" ht="12.75">
      <c r="A152" s="44" t="s">
        <v>726</v>
      </c>
      <c r="B152" s="146" t="s">
        <v>72</v>
      </c>
      <c r="C152" s="85">
        <v>2</v>
      </c>
      <c r="D152" s="85">
        <v>3</v>
      </c>
      <c r="E152" s="147" t="s">
        <v>780</v>
      </c>
      <c r="F152" s="149">
        <v>1.85</v>
      </c>
      <c r="G152" s="149">
        <v>38.36</v>
      </c>
      <c r="H152" s="149">
        <v>28.09</v>
      </c>
      <c r="I152" s="149">
        <v>19.92</v>
      </c>
      <c r="J152" s="149">
        <v>9.44</v>
      </c>
      <c r="K152" s="149">
        <v>2.34</v>
      </c>
      <c r="L152" s="150">
        <v>0</v>
      </c>
      <c r="M152" s="150">
        <v>0</v>
      </c>
      <c r="N152" s="149">
        <v>100</v>
      </c>
      <c r="O152" s="152">
        <v>40.29</v>
      </c>
      <c r="P152" s="152">
        <v>28.76</v>
      </c>
      <c r="Q152" s="92">
        <v>2484</v>
      </c>
      <c r="R152" s="152">
        <v>86.36995827538247</v>
      </c>
      <c r="S152" s="44" t="s">
        <v>750</v>
      </c>
      <c r="T152" s="44"/>
    </row>
    <row r="153" spans="1:20" ht="12.75">
      <c r="A153" s="44" t="s">
        <v>726</v>
      </c>
      <c r="B153" s="146" t="s">
        <v>73</v>
      </c>
      <c r="C153" s="85">
        <v>3</v>
      </c>
      <c r="D153" s="85">
        <v>2</v>
      </c>
      <c r="E153" s="147" t="s">
        <v>782</v>
      </c>
      <c r="F153" s="149">
        <v>100</v>
      </c>
      <c r="G153" s="150">
        <v>0</v>
      </c>
      <c r="H153" s="150">
        <v>0</v>
      </c>
      <c r="I153" s="150">
        <v>0</v>
      </c>
      <c r="J153" s="150">
        <v>0</v>
      </c>
      <c r="K153" s="150">
        <v>0</v>
      </c>
      <c r="L153" s="150">
        <v>0</v>
      </c>
      <c r="M153" s="150">
        <v>0</v>
      </c>
      <c r="N153" s="149">
        <v>100</v>
      </c>
      <c r="O153" s="152">
        <v>20.43</v>
      </c>
      <c r="P153" s="152">
        <v>18.05</v>
      </c>
      <c r="Q153" s="92">
        <v>8904</v>
      </c>
      <c r="R153" s="152">
        <v>493.29639889196676</v>
      </c>
      <c r="S153" s="44" t="s">
        <v>749</v>
      </c>
      <c r="T153" s="44"/>
    </row>
    <row r="154" spans="1:20" ht="12.75">
      <c r="A154" s="44" t="s">
        <v>726</v>
      </c>
      <c r="B154" s="146" t="s">
        <v>74</v>
      </c>
      <c r="C154" s="85">
        <v>2</v>
      </c>
      <c r="D154" s="85">
        <v>3</v>
      </c>
      <c r="E154" s="147" t="s">
        <v>780</v>
      </c>
      <c r="F154" s="150">
        <v>0</v>
      </c>
      <c r="G154" s="149">
        <v>25.14</v>
      </c>
      <c r="H154" s="149">
        <v>32.29</v>
      </c>
      <c r="I154" s="149">
        <v>23.7</v>
      </c>
      <c r="J154" s="149">
        <v>15.11</v>
      </c>
      <c r="K154" s="149">
        <v>3.77</v>
      </c>
      <c r="L154" s="150">
        <v>0</v>
      </c>
      <c r="M154" s="150">
        <v>0</v>
      </c>
      <c r="N154" s="149">
        <v>100</v>
      </c>
      <c r="O154" s="152">
        <v>34.15</v>
      </c>
      <c r="P154" s="152">
        <v>26.16</v>
      </c>
      <c r="Q154" s="92">
        <v>1408</v>
      </c>
      <c r="R154" s="152">
        <v>53.82262996941896</v>
      </c>
      <c r="S154" s="44" t="s">
        <v>750</v>
      </c>
      <c r="T154" s="44"/>
    </row>
    <row r="155" spans="1:20" ht="12.75">
      <c r="A155" s="44" t="s">
        <v>726</v>
      </c>
      <c r="B155" s="146" t="s">
        <v>75</v>
      </c>
      <c r="C155" s="85">
        <v>3</v>
      </c>
      <c r="D155" s="85">
        <v>4</v>
      </c>
      <c r="E155" s="147" t="s">
        <v>780</v>
      </c>
      <c r="F155" s="149">
        <v>32.12</v>
      </c>
      <c r="G155" s="149">
        <v>26.2</v>
      </c>
      <c r="H155" s="149">
        <v>19.35</v>
      </c>
      <c r="I155" s="149">
        <v>16.12</v>
      </c>
      <c r="J155" s="149">
        <v>5.92</v>
      </c>
      <c r="K155" s="149">
        <v>0.29</v>
      </c>
      <c r="L155" s="150">
        <v>0</v>
      </c>
      <c r="M155" s="150">
        <v>0</v>
      </c>
      <c r="N155" s="149">
        <v>100</v>
      </c>
      <c r="O155" s="152">
        <v>41.25</v>
      </c>
      <c r="P155" s="152">
        <v>39.55</v>
      </c>
      <c r="Q155" s="92">
        <v>12962</v>
      </c>
      <c r="R155" s="152">
        <v>327.73704171934264</v>
      </c>
      <c r="S155" s="44" t="s">
        <v>749</v>
      </c>
      <c r="T155" s="44"/>
    </row>
    <row r="156" spans="1:20" ht="12.75">
      <c r="A156" s="44" t="s">
        <v>726</v>
      </c>
      <c r="B156" s="146" t="s">
        <v>76</v>
      </c>
      <c r="C156" s="85">
        <v>2</v>
      </c>
      <c r="D156" s="85">
        <v>3</v>
      </c>
      <c r="E156" s="147" t="s">
        <v>780</v>
      </c>
      <c r="F156" s="150">
        <v>0</v>
      </c>
      <c r="G156" s="149">
        <v>0.05</v>
      </c>
      <c r="H156" s="149">
        <v>18.17</v>
      </c>
      <c r="I156" s="149">
        <v>31.19</v>
      </c>
      <c r="J156" s="149">
        <v>30.73</v>
      </c>
      <c r="K156" s="149">
        <v>19.79</v>
      </c>
      <c r="L156" s="149">
        <v>0.07</v>
      </c>
      <c r="M156" s="150">
        <v>0</v>
      </c>
      <c r="N156" s="149">
        <v>100</v>
      </c>
      <c r="O156" s="152">
        <v>55.63</v>
      </c>
      <c r="P156" s="152">
        <v>81.3</v>
      </c>
      <c r="Q156" s="92">
        <v>1064</v>
      </c>
      <c r="R156" s="152">
        <v>13.087330873308733</v>
      </c>
      <c r="S156" s="44" t="s">
        <v>750</v>
      </c>
      <c r="T156" s="44"/>
    </row>
    <row r="157" spans="1:20" ht="12.75">
      <c r="A157" s="44" t="s">
        <v>726</v>
      </c>
      <c r="B157" s="146" t="s">
        <v>77</v>
      </c>
      <c r="C157" s="85">
        <v>2</v>
      </c>
      <c r="D157" s="85">
        <v>4</v>
      </c>
      <c r="E157" s="147" t="s">
        <v>780</v>
      </c>
      <c r="F157" s="149">
        <v>6.16</v>
      </c>
      <c r="G157" s="149">
        <v>24.46</v>
      </c>
      <c r="H157" s="149">
        <v>33.02</v>
      </c>
      <c r="I157" s="149">
        <v>26.67</v>
      </c>
      <c r="J157" s="149">
        <v>8.38</v>
      </c>
      <c r="K157" s="149">
        <v>1.3</v>
      </c>
      <c r="L157" s="150">
        <v>0</v>
      </c>
      <c r="M157" s="150">
        <v>0</v>
      </c>
      <c r="N157" s="149">
        <v>100</v>
      </c>
      <c r="O157" s="152">
        <v>55.66</v>
      </c>
      <c r="P157" s="152">
        <v>80.08</v>
      </c>
      <c r="Q157" s="92">
        <v>3083</v>
      </c>
      <c r="R157" s="152">
        <v>38.499000999001</v>
      </c>
      <c r="S157" s="44" t="s">
        <v>750</v>
      </c>
      <c r="T157" s="44"/>
    </row>
    <row r="158" spans="1:20" ht="12.75">
      <c r="A158" s="44" t="s">
        <v>726</v>
      </c>
      <c r="B158" s="146" t="s">
        <v>78</v>
      </c>
      <c r="C158" s="85">
        <v>2</v>
      </c>
      <c r="D158" s="85">
        <v>2</v>
      </c>
      <c r="E158" s="147" t="s">
        <v>780</v>
      </c>
      <c r="F158" s="150">
        <v>0</v>
      </c>
      <c r="G158" s="149">
        <v>6.15</v>
      </c>
      <c r="H158" s="149">
        <v>31.25</v>
      </c>
      <c r="I158" s="149">
        <v>34.74</v>
      </c>
      <c r="J158" s="149">
        <v>19.44</v>
      </c>
      <c r="K158" s="149">
        <v>8.42</v>
      </c>
      <c r="L158" s="150">
        <v>0</v>
      </c>
      <c r="M158" s="150">
        <v>0</v>
      </c>
      <c r="N158" s="149">
        <v>100</v>
      </c>
      <c r="O158" s="152">
        <v>29.37</v>
      </c>
      <c r="P158" s="152">
        <v>41.22</v>
      </c>
      <c r="Q158" s="92">
        <v>930</v>
      </c>
      <c r="R158" s="152">
        <v>22.561863173216885</v>
      </c>
      <c r="S158" s="44" t="s">
        <v>750</v>
      </c>
      <c r="T158" s="44"/>
    </row>
    <row r="159" spans="1:20" ht="12.75">
      <c r="A159" s="44" t="s">
        <v>726</v>
      </c>
      <c r="B159" s="146" t="s">
        <v>79</v>
      </c>
      <c r="C159" s="85">
        <v>3</v>
      </c>
      <c r="D159" s="85">
        <v>2</v>
      </c>
      <c r="E159" s="147" t="s">
        <v>782</v>
      </c>
      <c r="F159" s="149">
        <v>100</v>
      </c>
      <c r="G159" s="150">
        <v>0</v>
      </c>
      <c r="H159" s="150">
        <v>0</v>
      </c>
      <c r="I159" s="150">
        <v>0</v>
      </c>
      <c r="J159" s="150">
        <v>0</v>
      </c>
      <c r="K159" s="150">
        <v>0</v>
      </c>
      <c r="L159" s="150">
        <v>0</v>
      </c>
      <c r="M159" s="150">
        <v>0</v>
      </c>
      <c r="N159" s="149">
        <v>100</v>
      </c>
      <c r="O159" s="152">
        <v>29.99</v>
      </c>
      <c r="P159" s="152">
        <v>32.42</v>
      </c>
      <c r="Q159" s="92">
        <v>62079</v>
      </c>
      <c r="R159" s="152">
        <v>1914.8365206662554</v>
      </c>
      <c r="S159" s="44" t="s">
        <v>749</v>
      </c>
      <c r="T159" s="44"/>
    </row>
    <row r="160" spans="1:20" ht="12.75">
      <c r="A160" s="44" t="s">
        <v>726</v>
      </c>
      <c r="B160" s="146" t="s">
        <v>80</v>
      </c>
      <c r="C160" s="85">
        <v>2</v>
      </c>
      <c r="D160" s="85">
        <v>3</v>
      </c>
      <c r="E160" s="147" t="s">
        <v>780</v>
      </c>
      <c r="F160" s="149">
        <v>4.57</v>
      </c>
      <c r="G160" s="149">
        <v>32.63</v>
      </c>
      <c r="H160" s="149">
        <v>50.61</v>
      </c>
      <c r="I160" s="149">
        <v>12.19</v>
      </c>
      <c r="J160" s="150">
        <v>0</v>
      </c>
      <c r="K160" s="150">
        <v>0</v>
      </c>
      <c r="L160" s="150">
        <v>0</v>
      </c>
      <c r="M160" s="150">
        <v>0</v>
      </c>
      <c r="N160" s="149">
        <v>100</v>
      </c>
      <c r="O160" s="152">
        <v>29.24</v>
      </c>
      <c r="P160" s="152">
        <v>36.57</v>
      </c>
      <c r="Q160" s="92">
        <v>1574</v>
      </c>
      <c r="R160" s="152">
        <v>43.04074377905387</v>
      </c>
      <c r="S160" s="44" t="s">
        <v>750</v>
      </c>
      <c r="T160" s="44"/>
    </row>
    <row r="161" spans="1:20" ht="12.75">
      <c r="A161" s="44" t="s">
        <v>726</v>
      </c>
      <c r="B161" s="146" t="s">
        <v>81</v>
      </c>
      <c r="C161" s="85">
        <v>2</v>
      </c>
      <c r="D161" s="85">
        <v>3</v>
      </c>
      <c r="E161" s="147" t="s">
        <v>780</v>
      </c>
      <c r="F161" s="150">
        <v>0</v>
      </c>
      <c r="G161" s="149">
        <v>11.91</v>
      </c>
      <c r="H161" s="149">
        <v>21.94</v>
      </c>
      <c r="I161" s="149">
        <v>27.13</v>
      </c>
      <c r="J161" s="149">
        <v>24.68</v>
      </c>
      <c r="K161" s="149">
        <v>14.34</v>
      </c>
      <c r="L161" s="150">
        <v>0</v>
      </c>
      <c r="M161" s="150">
        <v>0</v>
      </c>
      <c r="N161" s="149">
        <v>100</v>
      </c>
      <c r="O161" s="152">
        <v>28.72</v>
      </c>
      <c r="P161" s="152">
        <v>34.79</v>
      </c>
      <c r="Q161" s="92">
        <v>1309</v>
      </c>
      <c r="R161" s="152">
        <v>37.62575452716298</v>
      </c>
      <c r="S161" s="44" t="s">
        <v>750</v>
      </c>
      <c r="T161" s="44"/>
    </row>
    <row r="162" spans="1:20" ht="12.75">
      <c r="A162" s="44" t="s">
        <v>727</v>
      </c>
      <c r="B162" s="146" t="s">
        <v>82</v>
      </c>
      <c r="C162" s="85">
        <v>2</v>
      </c>
      <c r="D162" s="85">
        <v>4</v>
      </c>
      <c r="E162" s="147" t="s">
        <v>781</v>
      </c>
      <c r="F162" s="149">
        <v>87.19</v>
      </c>
      <c r="G162" s="149">
        <v>12.5</v>
      </c>
      <c r="H162" s="149">
        <v>0.31</v>
      </c>
      <c r="I162" s="150">
        <v>0</v>
      </c>
      <c r="J162" s="150">
        <v>0</v>
      </c>
      <c r="K162" s="150">
        <v>0</v>
      </c>
      <c r="L162" s="150">
        <v>0</v>
      </c>
      <c r="M162" s="150">
        <v>0</v>
      </c>
      <c r="N162" s="149">
        <v>100</v>
      </c>
      <c r="O162" s="152">
        <v>49.11</v>
      </c>
      <c r="P162" s="152">
        <v>59.99</v>
      </c>
      <c r="Q162" s="92">
        <v>11092</v>
      </c>
      <c r="R162" s="152">
        <v>184.89748291381898</v>
      </c>
      <c r="S162" s="44" t="s">
        <v>749</v>
      </c>
      <c r="T162" s="44"/>
    </row>
    <row r="163" spans="1:20" ht="12.75">
      <c r="A163" s="44" t="s">
        <v>727</v>
      </c>
      <c r="B163" s="146" t="s">
        <v>83</v>
      </c>
      <c r="C163" s="85">
        <v>2</v>
      </c>
      <c r="D163" s="85">
        <v>3</v>
      </c>
      <c r="E163" s="147" t="s">
        <v>780</v>
      </c>
      <c r="F163" s="149">
        <v>13.29</v>
      </c>
      <c r="G163" s="149">
        <v>35.07</v>
      </c>
      <c r="H163" s="149">
        <v>26.83</v>
      </c>
      <c r="I163" s="149">
        <v>11.39</v>
      </c>
      <c r="J163" s="149">
        <v>8.63</v>
      </c>
      <c r="K163" s="149">
        <v>4.79</v>
      </c>
      <c r="L163" s="150">
        <v>0</v>
      </c>
      <c r="M163" s="150">
        <v>0</v>
      </c>
      <c r="N163" s="149">
        <v>100</v>
      </c>
      <c r="O163" s="152">
        <v>40.95</v>
      </c>
      <c r="P163" s="152">
        <v>73.94</v>
      </c>
      <c r="Q163" s="92">
        <v>1836</v>
      </c>
      <c r="R163" s="152">
        <v>24.830944008655667</v>
      </c>
      <c r="S163" s="44" t="s">
        <v>750</v>
      </c>
      <c r="T163" s="44"/>
    </row>
    <row r="164" spans="1:20" ht="12.75">
      <c r="A164" s="44" t="s">
        <v>727</v>
      </c>
      <c r="B164" s="146" t="s">
        <v>84</v>
      </c>
      <c r="C164" s="85">
        <v>3</v>
      </c>
      <c r="D164" s="85">
        <v>4</v>
      </c>
      <c r="E164" s="147" t="s">
        <v>780</v>
      </c>
      <c r="F164" s="149">
        <v>47.96</v>
      </c>
      <c r="G164" s="149">
        <v>27.05</v>
      </c>
      <c r="H164" s="149">
        <v>16.23</v>
      </c>
      <c r="I164" s="149">
        <v>6.13</v>
      </c>
      <c r="J164" s="149">
        <v>2.58</v>
      </c>
      <c r="K164" s="149">
        <v>0.04</v>
      </c>
      <c r="L164" s="150">
        <v>0</v>
      </c>
      <c r="M164" s="150">
        <v>0</v>
      </c>
      <c r="N164" s="149">
        <v>100</v>
      </c>
      <c r="O164" s="152">
        <v>49.89</v>
      </c>
      <c r="P164" s="152">
        <v>71.01</v>
      </c>
      <c r="Q164" s="92">
        <v>62537</v>
      </c>
      <c r="R164" s="152">
        <v>880.6787776369525</v>
      </c>
      <c r="S164" s="44" t="s">
        <v>749</v>
      </c>
      <c r="T164" s="44"/>
    </row>
    <row r="165" spans="1:20" ht="12.75">
      <c r="A165" s="44" t="s">
        <v>727</v>
      </c>
      <c r="B165" s="146" t="s">
        <v>85</v>
      </c>
      <c r="C165" s="85">
        <v>2</v>
      </c>
      <c r="D165" s="85">
        <v>3</v>
      </c>
      <c r="E165" s="147" t="s">
        <v>780</v>
      </c>
      <c r="F165" s="149">
        <v>4.37</v>
      </c>
      <c r="G165" s="149">
        <v>44.21</v>
      </c>
      <c r="H165" s="149">
        <v>34.54</v>
      </c>
      <c r="I165" s="149">
        <v>12.07</v>
      </c>
      <c r="J165" s="149">
        <v>4.16</v>
      </c>
      <c r="K165" s="149">
        <v>0.65</v>
      </c>
      <c r="L165" s="150">
        <v>0</v>
      </c>
      <c r="M165" s="150">
        <v>0</v>
      </c>
      <c r="N165" s="149">
        <v>100</v>
      </c>
      <c r="O165" s="152">
        <v>40.66</v>
      </c>
      <c r="P165" s="152">
        <v>41.54</v>
      </c>
      <c r="Q165" s="92">
        <v>1020</v>
      </c>
      <c r="R165" s="152">
        <v>24.554646124217623</v>
      </c>
      <c r="S165" s="44" t="s">
        <v>750</v>
      </c>
      <c r="T165" s="44"/>
    </row>
    <row r="166" spans="1:20" ht="12.75">
      <c r="A166" s="44" t="s">
        <v>727</v>
      </c>
      <c r="B166" s="146" t="s">
        <v>86</v>
      </c>
      <c r="C166" s="85">
        <v>2</v>
      </c>
      <c r="D166" s="85">
        <v>3</v>
      </c>
      <c r="E166" s="147" t="s">
        <v>780</v>
      </c>
      <c r="F166" s="149">
        <v>0.11</v>
      </c>
      <c r="G166" s="149">
        <v>18.38</v>
      </c>
      <c r="H166" s="149">
        <v>32.17</v>
      </c>
      <c r="I166" s="149">
        <v>25.22</v>
      </c>
      <c r="J166" s="149">
        <v>18.64</v>
      </c>
      <c r="K166" s="149">
        <v>5.47</v>
      </c>
      <c r="L166" s="150">
        <v>0</v>
      </c>
      <c r="M166" s="150">
        <v>0</v>
      </c>
      <c r="N166" s="149">
        <v>100</v>
      </c>
      <c r="O166" s="152">
        <v>34.77</v>
      </c>
      <c r="P166" s="152">
        <v>53.83</v>
      </c>
      <c r="Q166" s="92">
        <v>715</v>
      </c>
      <c r="R166" s="152">
        <v>13.282556195430057</v>
      </c>
      <c r="S166" s="44" t="s">
        <v>750</v>
      </c>
      <c r="T166" s="44"/>
    </row>
    <row r="167" spans="1:20" ht="12.75">
      <c r="A167" s="44" t="s">
        <v>727</v>
      </c>
      <c r="B167" s="146" t="s">
        <v>87</v>
      </c>
      <c r="C167" s="85">
        <v>2</v>
      </c>
      <c r="D167" s="85">
        <v>3</v>
      </c>
      <c r="E167" s="147" t="s">
        <v>780</v>
      </c>
      <c r="F167" s="149">
        <v>26.19</v>
      </c>
      <c r="G167" s="149">
        <v>30.97</v>
      </c>
      <c r="H167" s="149">
        <v>22.61</v>
      </c>
      <c r="I167" s="149">
        <v>12.43</v>
      </c>
      <c r="J167" s="149">
        <v>4.77</v>
      </c>
      <c r="K167" s="149">
        <v>3.04</v>
      </c>
      <c r="L167" s="150">
        <v>0</v>
      </c>
      <c r="M167" s="150">
        <v>0</v>
      </c>
      <c r="N167" s="149">
        <v>100</v>
      </c>
      <c r="O167" s="152">
        <v>31.84</v>
      </c>
      <c r="P167" s="152">
        <v>48.78</v>
      </c>
      <c r="Q167" s="92">
        <v>2285</v>
      </c>
      <c r="R167" s="152">
        <v>46.8429684296843</v>
      </c>
      <c r="S167" s="44" t="s">
        <v>750</v>
      </c>
      <c r="T167" s="44"/>
    </row>
    <row r="168" spans="1:20" ht="12.75">
      <c r="A168" s="44" t="s">
        <v>727</v>
      </c>
      <c r="B168" s="146" t="s">
        <v>88</v>
      </c>
      <c r="C168" s="85">
        <v>2</v>
      </c>
      <c r="D168" s="85">
        <v>4</v>
      </c>
      <c r="E168" s="147" t="s">
        <v>780</v>
      </c>
      <c r="F168" s="149">
        <v>24.62</v>
      </c>
      <c r="G168" s="149">
        <v>31.64</v>
      </c>
      <c r="H168" s="149">
        <v>20.64</v>
      </c>
      <c r="I168" s="149">
        <v>12.58</v>
      </c>
      <c r="J168" s="149">
        <v>7.96</v>
      </c>
      <c r="K168" s="149">
        <v>2.56</v>
      </c>
      <c r="L168" s="150">
        <v>0</v>
      </c>
      <c r="M168" s="150">
        <v>0</v>
      </c>
      <c r="N168" s="149">
        <v>100</v>
      </c>
      <c r="O168" s="152">
        <v>84.86</v>
      </c>
      <c r="P168" s="152">
        <v>181.18</v>
      </c>
      <c r="Q168" s="92">
        <v>7730</v>
      </c>
      <c r="R168" s="152">
        <v>42.664753284026936</v>
      </c>
      <c r="S168" s="44" t="s">
        <v>750</v>
      </c>
      <c r="T168" s="44"/>
    </row>
    <row r="169" spans="1:20" ht="12.75">
      <c r="A169" s="44" t="s">
        <v>727</v>
      </c>
      <c r="B169" s="146" t="s">
        <v>89</v>
      </c>
      <c r="C169" s="85">
        <v>2</v>
      </c>
      <c r="D169" s="85">
        <v>4</v>
      </c>
      <c r="E169" s="147" t="s">
        <v>781</v>
      </c>
      <c r="F169" s="149">
        <v>34.3</v>
      </c>
      <c r="G169" s="149">
        <v>59.44</v>
      </c>
      <c r="H169" s="149">
        <v>6.23</v>
      </c>
      <c r="I169" s="149">
        <v>0.03</v>
      </c>
      <c r="J169" s="150">
        <v>0</v>
      </c>
      <c r="K169" s="150">
        <v>0</v>
      </c>
      <c r="L169" s="150">
        <v>0</v>
      </c>
      <c r="M169" s="150">
        <v>0</v>
      </c>
      <c r="N169" s="149">
        <v>100</v>
      </c>
      <c r="O169" s="152">
        <v>41.43</v>
      </c>
      <c r="P169" s="152">
        <v>48.63</v>
      </c>
      <c r="Q169" s="92">
        <v>4792</v>
      </c>
      <c r="R169" s="152">
        <v>98.53999588731236</v>
      </c>
      <c r="S169" s="44" t="s">
        <v>750</v>
      </c>
      <c r="T169" s="44"/>
    </row>
    <row r="170" spans="1:20" ht="12.75">
      <c r="A170" s="44" t="s">
        <v>727</v>
      </c>
      <c r="B170" s="146" t="s">
        <v>90</v>
      </c>
      <c r="C170" s="85">
        <v>2</v>
      </c>
      <c r="D170" s="85">
        <v>4</v>
      </c>
      <c r="E170" s="147" t="s">
        <v>780</v>
      </c>
      <c r="F170" s="149">
        <v>35.5</v>
      </c>
      <c r="G170" s="149">
        <v>27.52</v>
      </c>
      <c r="H170" s="149">
        <v>20.62</v>
      </c>
      <c r="I170" s="149">
        <v>7.86</v>
      </c>
      <c r="J170" s="149">
        <v>5.56</v>
      </c>
      <c r="K170" s="149">
        <v>2.94</v>
      </c>
      <c r="L170" s="150">
        <v>0</v>
      </c>
      <c r="M170" s="150">
        <v>0</v>
      </c>
      <c r="N170" s="149">
        <v>100</v>
      </c>
      <c r="O170" s="152">
        <v>51.59</v>
      </c>
      <c r="P170" s="152">
        <v>55.68</v>
      </c>
      <c r="Q170" s="92">
        <v>4918</v>
      </c>
      <c r="R170" s="152">
        <v>88.32614942528735</v>
      </c>
      <c r="S170" s="44" t="s">
        <v>750</v>
      </c>
      <c r="T170" s="44"/>
    </row>
    <row r="171" spans="1:20" ht="12.75">
      <c r="A171" s="44" t="s">
        <v>727</v>
      </c>
      <c r="B171" s="146" t="s">
        <v>91</v>
      </c>
      <c r="C171" s="85">
        <v>3</v>
      </c>
      <c r="D171" s="85">
        <v>4</v>
      </c>
      <c r="E171" s="147" t="s">
        <v>780</v>
      </c>
      <c r="F171" s="149">
        <v>46.7</v>
      </c>
      <c r="G171" s="149">
        <v>20.62</v>
      </c>
      <c r="H171" s="149">
        <v>17</v>
      </c>
      <c r="I171" s="149">
        <v>8.74</v>
      </c>
      <c r="J171" s="149">
        <v>4.44</v>
      </c>
      <c r="K171" s="149">
        <v>2.49</v>
      </c>
      <c r="L171" s="150">
        <v>0</v>
      </c>
      <c r="M171" s="150">
        <v>0</v>
      </c>
      <c r="N171" s="149">
        <v>100</v>
      </c>
      <c r="O171" s="152">
        <v>54.18</v>
      </c>
      <c r="P171" s="152">
        <v>93.84</v>
      </c>
      <c r="Q171" s="92">
        <v>69037</v>
      </c>
      <c r="R171" s="152">
        <v>735.6884057971014</v>
      </c>
      <c r="S171" s="44" t="s">
        <v>748</v>
      </c>
      <c r="T171" s="44"/>
    </row>
    <row r="172" spans="1:20" ht="12.75">
      <c r="A172" s="44" t="s">
        <v>727</v>
      </c>
      <c r="B172" s="146" t="s">
        <v>92</v>
      </c>
      <c r="C172" s="85">
        <v>3</v>
      </c>
      <c r="D172" s="85">
        <v>2</v>
      </c>
      <c r="E172" s="147" t="s">
        <v>780</v>
      </c>
      <c r="F172" s="149">
        <v>65.58</v>
      </c>
      <c r="G172" s="149">
        <v>20.36</v>
      </c>
      <c r="H172" s="149">
        <v>13.43</v>
      </c>
      <c r="I172" s="149">
        <v>0.64</v>
      </c>
      <c r="J172" s="150">
        <v>0</v>
      </c>
      <c r="K172" s="150">
        <v>0</v>
      </c>
      <c r="L172" s="150">
        <v>0</v>
      </c>
      <c r="M172" s="150">
        <v>0</v>
      </c>
      <c r="N172" s="149">
        <v>100</v>
      </c>
      <c r="O172" s="152">
        <v>21.22</v>
      </c>
      <c r="P172" s="152">
        <v>16.74</v>
      </c>
      <c r="Q172" s="92">
        <v>10311</v>
      </c>
      <c r="R172" s="152">
        <v>615.9498207885305</v>
      </c>
      <c r="S172" s="44" t="s">
        <v>749</v>
      </c>
      <c r="T172" s="44"/>
    </row>
    <row r="173" spans="1:20" ht="12.75">
      <c r="A173" s="44" t="s">
        <v>727</v>
      </c>
      <c r="B173" s="146" t="s">
        <v>93</v>
      </c>
      <c r="C173" s="85">
        <v>2</v>
      </c>
      <c r="D173" s="85">
        <v>4</v>
      </c>
      <c r="E173" s="147" t="s">
        <v>780</v>
      </c>
      <c r="F173" s="149">
        <v>29.6</v>
      </c>
      <c r="G173" s="149">
        <v>31.26</v>
      </c>
      <c r="H173" s="149">
        <v>34.67</v>
      </c>
      <c r="I173" s="149">
        <v>4.47</v>
      </c>
      <c r="J173" s="150">
        <v>0</v>
      </c>
      <c r="K173" s="150">
        <v>0</v>
      </c>
      <c r="L173" s="150">
        <v>0</v>
      </c>
      <c r="M173" s="150">
        <v>0</v>
      </c>
      <c r="N173" s="149">
        <v>100</v>
      </c>
      <c r="O173" s="152">
        <v>39.88</v>
      </c>
      <c r="P173" s="152">
        <v>62.51</v>
      </c>
      <c r="Q173" s="92">
        <v>2425</v>
      </c>
      <c r="R173" s="152">
        <v>38.7937929931211</v>
      </c>
      <c r="S173" s="44" t="s">
        <v>750</v>
      </c>
      <c r="T173" s="44"/>
    </row>
    <row r="174" spans="1:20" ht="12.75">
      <c r="A174" s="44" t="s">
        <v>727</v>
      </c>
      <c r="B174" s="146" t="s">
        <v>94</v>
      </c>
      <c r="C174" s="85">
        <v>2</v>
      </c>
      <c r="D174" s="85">
        <v>2</v>
      </c>
      <c r="E174" s="147" t="s">
        <v>781</v>
      </c>
      <c r="F174" s="149">
        <v>65.73</v>
      </c>
      <c r="G174" s="149">
        <v>33.96</v>
      </c>
      <c r="H174" s="149">
        <v>0.31</v>
      </c>
      <c r="I174" s="150">
        <v>0</v>
      </c>
      <c r="J174" s="150">
        <v>0</v>
      </c>
      <c r="K174" s="150">
        <v>0</v>
      </c>
      <c r="L174" s="150">
        <v>0</v>
      </c>
      <c r="M174" s="150">
        <v>0</v>
      </c>
      <c r="N174" s="149">
        <v>100</v>
      </c>
      <c r="O174" s="152">
        <v>26.93</v>
      </c>
      <c r="P174" s="152">
        <v>17.1</v>
      </c>
      <c r="Q174" s="92">
        <v>2175</v>
      </c>
      <c r="R174" s="152">
        <v>127.19298245614034</v>
      </c>
      <c r="S174" s="44" t="s">
        <v>750</v>
      </c>
      <c r="T174" s="44"/>
    </row>
    <row r="175" spans="1:20" ht="12.75">
      <c r="A175" s="44" t="s">
        <v>727</v>
      </c>
      <c r="B175" s="146" t="s">
        <v>95</v>
      </c>
      <c r="C175" s="85">
        <v>2</v>
      </c>
      <c r="D175" s="85">
        <v>4</v>
      </c>
      <c r="E175" s="147" t="s">
        <v>780</v>
      </c>
      <c r="F175" s="149">
        <v>6.68</v>
      </c>
      <c r="G175" s="149">
        <v>26.51</v>
      </c>
      <c r="H175" s="149">
        <v>31.22</v>
      </c>
      <c r="I175" s="149">
        <v>24.54</v>
      </c>
      <c r="J175" s="149">
        <v>10.17</v>
      </c>
      <c r="K175" s="149">
        <v>0.88</v>
      </c>
      <c r="L175" s="150">
        <v>0</v>
      </c>
      <c r="M175" s="150">
        <v>0</v>
      </c>
      <c r="N175" s="149">
        <v>100</v>
      </c>
      <c r="O175" s="152">
        <v>72.5</v>
      </c>
      <c r="P175" s="152">
        <v>182.48</v>
      </c>
      <c r="Q175" s="92">
        <v>7193</v>
      </c>
      <c r="R175" s="152">
        <v>39.418018412976764</v>
      </c>
      <c r="S175" s="44" t="s">
        <v>750</v>
      </c>
      <c r="T175" s="44"/>
    </row>
    <row r="176" spans="1:20" ht="12.75">
      <c r="A176" s="44" t="s">
        <v>727</v>
      </c>
      <c r="B176" s="146" t="s">
        <v>96</v>
      </c>
      <c r="C176" s="85">
        <v>2</v>
      </c>
      <c r="D176" s="85">
        <v>2</v>
      </c>
      <c r="E176" s="147" t="s">
        <v>781</v>
      </c>
      <c r="F176" s="149">
        <v>35.77</v>
      </c>
      <c r="G176" s="149">
        <v>50.91</v>
      </c>
      <c r="H176" s="149">
        <v>12.88</v>
      </c>
      <c r="I176" s="149">
        <v>0.43</v>
      </c>
      <c r="J176" s="150">
        <v>0</v>
      </c>
      <c r="K176" s="150">
        <v>0</v>
      </c>
      <c r="L176" s="150">
        <v>0</v>
      </c>
      <c r="M176" s="150">
        <v>0</v>
      </c>
      <c r="N176" s="149">
        <v>100</v>
      </c>
      <c r="O176" s="152">
        <v>28.05</v>
      </c>
      <c r="P176" s="152">
        <v>44.45</v>
      </c>
      <c r="Q176" s="92">
        <v>1999</v>
      </c>
      <c r="R176" s="152">
        <v>44.9718785151856</v>
      </c>
      <c r="S176" s="44" t="s">
        <v>750</v>
      </c>
      <c r="T176" s="44"/>
    </row>
    <row r="177" spans="1:20" ht="12.75">
      <c r="A177" s="44" t="s">
        <v>727</v>
      </c>
      <c r="B177" s="146" t="s">
        <v>97</v>
      </c>
      <c r="C177" s="85">
        <v>2</v>
      </c>
      <c r="D177" s="85">
        <v>4</v>
      </c>
      <c r="E177" s="147" t="s">
        <v>780</v>
      </c>
      <c r="F177" s="149">
        <v>89.5</v>
      </c>
      <c r="G177" s="149">
        <v>9.77</v>
      </c>
      <c r="H177" s="149">
        <v>0.73</v>
      </c>
      <c r="I177" s="150">
        <v>0</v>
      </c>
      <c r="J177" s="150">
        <v>0</v>
      </c>
      <c r="K177" s="150">
        <v>0</v>
      </c>
      <c r="L177" s="150">
        <v>0</v>
      </c>
      <c r="M177" s="150">
        <v>0</v>
      </c>
      <c r="N177" s="149">
        <v>100</v>
      </c>
      <c r="O177" s="152">
        <v>34.22</v>
      </c>
      <c r="P177" s="152">
        <v>29.32</v>
      </c>
      <c r="Q177" s="92">
        <v>4727</v>
      </c>
      <c r="R177" s="152">
        <v>161.22100954979535</v>
      </c>
      <c r="S177" s="44" t="s">
        <v>750</v>
      </c>
      <c r="T177" s="44"/>
    </row>
    <row r="178" spans="1:20" ht="12.75">
      <c r="A178" s="44" t="s">
        <v>727</v>
      </c>
      <c r="B178" s="146" t="s">
        <v>98</v>
      </c>
      <c r="C178" s="85">
        <v>2</v>
      </c>
      <c r="D178" s="85">
        <v>2</v>
      </c>
      <c r="E178" s="147" t="s">
        <v>780</v>
      </c>
      <c r="F178" s="149">
        <v>0.08</v>
      </c>
      <c r="G178" s="149">
        <v>8.65</v>
      </c>
      <c r="H178" s="149">
        <v>47.32</v>
      </c>
      <c r="I178" s="149">
        <v>32.49</v>
      </c>
      <c r="J178" s="149">
        <v>10.06</v>
      </c>
      <c r="K178" s="149">
        <v>1.39</v>
      </c>
      <c r="L178" s="150">
        <v>0</v>
      </c>
      <c r="M178" s="150">
        <v>0</v>
      </c>
      <c r="N178" s="149">
        <v>100</v>
      </c>
      <c r="O178" s="152">
        <v>47.25</v>
      </c>
      <c r="P178" s="152">
        <v>73.66</v>
      </c>
      <c r="Q178" s="92">
        <v>1057</v>
      </c>
      <c r="R178" s="152">
        <v>14.349714906326366</v>
      </c>
      <c r="S178" s="44" t="s">
        <v>750</v>
      </c>
      <c r="T178" s="44"/>
    </row>
    <row r="179" spans="1:20" ht="12.75">
      <c r="A179" s="44" t="s">
        <v>728</v>
      </c>
      <c r="B179" s="146" t="s">
        <v>99</v>
      </c>
      <c r="C179" s="85">
        <v>3</v>
      </c>
      <c r="D179" s="85">
        <v>1</v>
      </c>
      <c r="E179" s="147" t="s">
        <v>781</v>
      </c>
      <c r="F179" s="149">
        <v>100</v>
      </c>
      <c r="G179" s="150">
        <v>0</v>
      </c>
      <c r="H179" s="150">
        <v>0</v>
      </c>
      <c r="I179" s="150">
        <v>0</v>
      </c>
      <c r="J179" s="150">
        <v>0</v>
      </c>
      <c r="K179" s="150">
        <v>0</v>
      </c>
      <c r="L179" s="150">
        <v>0</v>
      </c>
      <c r="M179" s="150">
        <v>0</v>
      </c>
      <c r="N179" s="149">
        <v>100</v>
      </c>
      <c r="O179" s="152">
        <v>33.34</v>
      </c>
      <c r="P179" s="152">
        <v>29.48</v>
      </c>
      <c r="Q179" s="92">
        <v>8377</v>
      </c>
      <c r="R179" s="152">
        <v>284.1587516960651</v>
      </c>
      <c r="S179" s="44" t="s">
        <v>749</v>
      </c>
      <c r="T179" s="44"/>
    </row>
    <row r="180" spans="1:20" ht="12.75">
      <c r="A180" s="44" t="s">
        <v>728</v>
      </c>
      <c r="B180" s="146" t="s">
        <v>100</v>
      </c>
      <c r="C180" s="85">
        <v>3</v>
      </c>
      <c r="D180" s="85">
        <v>1</v>
      </c>
      <c r="E180" s="147" t="s">
        <v>781</v>
      </c>
      <c r="F180" s="149">
        <v>55</v>
      </c>
      <c r="G180" s="149">
        <v>34.99</v>
      </c>
      <c r="H180" s="149">
        <v>9.9</v>
      </c>
      <c r="I180" s="149">
        <v>0.11</v>
      </c>
      <c r="J180" s="150">
        <v>0</v>
      </c>
      <c r="K180" s="150">
        <v>0</v>
      </c>
      <c r="L180" s="150">
        <v>0</v>
      </c>
      <c r="M180" s="150">
        <v>0</v>
      </c>
      <c r="N180" s="149">
        <v>100</v>
      </c>
      <c r="O180" s="152">
        <v>21.73</v>
      </c>
      <c r="P180" s="152">
        <v>23.03</v>
      </c>
      <c r="Q180" s="92">
        <v>5644</v>
      </c>
      <c r="R180" s="152">
        <v>245.0716456795484</v>
      </c>
      <c r="S180" s="44" t="s">
        <v>749</v>
      </c>
      <c r="T180" s="44"/>
    </row>
    <row r="181" spans="1:20" ht="12.75">
      <c r="A181" s="32" t="s">
        <v>728</v>
      </c>
      <c r="B181" s="146" t="s">
        <v>101</v>
      </c>
      <c r="C181" s="85">
        <v>3</v>
      </c>
      <c r="D181" s="85">
        <v>1</v>
      </c>
      <c r="E181" s="147" t="s">
        <v>781</v>
      </c>
      <c r="F181" s="105">
        <v>53.54</v>
      </c>
      <c r="G181" s="105">
        <v>34.79</v>
      </c>
      <c r="H181" s="105">
        <v>11.51</v>
      </c>
      <c r="I181" s="149">
        <v>0.17</v>
      </c>
      <c r="J181" s="150">
        <v>0</v>
      </c>
      <c r="K181" s="150">
        <v>0</v>
      </c>
      <c r="L181" s="150">
        <v>0</v>
      </c>
      <c r="M181" s="150">
        <v>0</v>
      </c>
      <c r="N181" s="149">
        <v>100</v>
      </c>
      <c r="O181" s="151">
        <v>21.96</v>
      </c>
      <c r="P181" s="151">
        <v>25.17</v>
      </c>
      <c r="Q181" s="92">
        <v>6418</v>
      </c>
      <c r="R181" s="152">
        <v>254.9860945570123</v>
      </c>
      <c r="S181" s="44" t="s">
        <v>749</v>
      </c>
      <c r="T181" s="44"/>
    </row>
    <row r="182" spans="1:20" ht="12.75">
      <c r="A182" s="32" t="s">
        <v>728</v>
      </c>
      <c r="B182" s="146" t="s">
        <v>102</v>
      </c>
      <c r="C182" s="85">
        <v>3</v>
      </c>
      <c r="D182" s="85">
        <v>2</v>
      </c>
      <c r="E182" s="147" t="s">
        <v>782</v>
      </c>
      <c r="F182" s="105">
        <v>100</v>
      </c>
      <c r="G182" s="150">
        <v>0</v>
      </c>
      <c r="H182" s="150">
        <v>0</v>
      </c>
      <c r="I182" s="150">
        <v>0</v>
      </c>
      <c r="J182" s="150">
        <v>0</v>
      </c>
      <c r="K182" s="150">
        <v>0</v>
      </c>
      <c r="L182" s="150">
        <v>0</v>
      </c>
      <c r="M182" s="150">
        <v>0</v>
      </c>
      <c r="N182" s="149">
        <v>100</v>
      </c>
      <c r="O182" s="151">
        <v>24.78</v>
      </c>
      <c r="P182" s="151">
        <v>14.89</v>
      </c>
      <c r="Q182" s="92">
        <v>12582</v>
      </c>
      <c r="R182" s="152">
        <v>844.9966420416387</v>
      </c>
      <c r="S182" s="44" t="s">
        <v>749</v>
      </c>
      <c r="T182" s="44"/>
    </row>
    <row r="183" spans="1:20" ht="12.75">
      <c r="A183" s="32" t="s">
        <v>728</v>
      </c>
      <c r="B183" s="146" t="s">
        <v>103</v>
      </c>
      <c r="C183" s="85">
        <v>3</v>
      </c>
      <c r="D183" s="85">
        <v>2</v>
      </c>
      <c r="E183" s="147" t="s">
        <v>781</v>
      </c>
      <c r="F183" s="105">
        <v>100</v>
      </c>
      <c r="G183" s="150">
        <v>0</v>
      </c>
      <c r="H183" s="150">
        <v>0</v>
      </c>
      <c r="I183" s="150">
        <v>0</v>
      </c>
      <c r="J183" s="150">
        <v>0</v>
      </c>
      <c r="K183" s="150">
        <v>0</v>
      </c>
      <c r="L183" s="150">
        <v>0</v>
      </c>
      <c r="M183" s="150">
        <v>0</v>
      </c>
      <c r="N183" s="149">
        <v>100</v>
      </c>
      <c r="O183" s="151">
        <v>30.29</v>
      </c>
      <c r="P183" s="151">
        <v>22.69</v>
      </c>
      <c r="Q183" s="92">
        <v>6359</v>
      </c>
      <c r="R183" s="152">
        <v>280.25561921551343</v>
      </c>
      <c r="S183" s="44" t="s">
        <v>750</v>
      </c>
      <c r="T183" s="44"/>
    </row>
    <row r="184" spans="1:20" ht="12.75">
      <c r="A184" s="32" t="s">
        <v>728</v>
      </c>
      <c r="B184" s="146" t="s">
        <v>104</v>
      </c>
      <c r="C184" s="85">
        <v>3</v>
      </c>
      <c r="D184" s="85">
        <v>1</v>
      </c>
      <c r="E184" s="147" t="s">
        <v>781</v>
      </c>
      <c r="F184" s="105">
        <v>99.59</v>
      </c>
      <c r="G184" s="105">
        <v>0.41</v>
      </c>
      <c r="H184" s="150">
        <v>0</v>
      </c>
      <c r="I184" s="150">
        <v>0</v>
      </c>
      <c r="J184" s="150">
        <v>0</v>
      </c>
      <c r="K184" s="150">
        <v>0</v>
      </c>
      <c r="L184" s="150">
        <v>0</v>
      </c>
      <c r="M184" s="150">
        <v>0</v>
      </c>
      <c r="N184" s="149">
        <v>100</v>
      </c>
      <c r="O184" s="151">
        <v>18.43</v>
      </c>
      <c r="P184" s="151">
        <v>14.29</v>
      </c>
      <c r="Q184" s="92">
        <v>1090</v>
      </c>
      <c r="R184" s="152">
        <v>76.27711686494052</v>
      </c>
      <c r="S184" s="44" t="s">
        <v>750</v>
      </c>
      <c r="T184" s="44"/>
    </row>
    <row r="185" spans="1:20" ht="12.75">
      <c r="A185" s="32" t="s">
        <v>728</v>
      </c>
      <c r="B185" s="146" t="s">
        <v>105</v>
      </c>
      <c r="C185" s="85">
        <v>3</v>
      </c>
      <c r="D185" s="85">
        <v>2</v>
      </c>
      <c r="E185" s="147" t="s">
        <v>781</v>
      </c>
      <c r="F185" s="105">
        <v>92.93</v>
      </c>
      <c r="G185" s="105">
        <v>7.07</v>
      </c>
      <c r="H185" s="150">
        <v>0</v>
      </c>
      <c r="I185" s="150">
        <v>0</v>
      </c>
      <c r="J185" s="150">
        <v>0</v>
      </c>
      <c r="K185" s="150">
        <v>0</v>
      </c>
      <c r="L185" s="150">
        <v>0</v>
      </c>
      <c r="M185" s="150">
        <v>0</v>
      </c>
      <c r="N185" s="149">
        <v>100</v>
      </c>
      <c r="O185" s="151">
        <v>54.19</v>
      </c>
      <c r="P185" s="151">
        <v>81.4</v>
      </c>
      <c r="Q185" s="92">
        <v>12444</v>
      </c>
      <c r="R185" s="152">
        <v>152.87469287469287</v>
      </c>
      <c r="S185" s="44" t="s">
        <v>750</v>
      </c>
      <c r="T185" s="44"/>
    </row>
    <row r="186" spans="1:20" ht="12.75">
      <c r="A186" s="32" t="s">
        <v>728</v>
      </c>
      <c r="B186" s="146" t="s">
        <v>106</v>
      </c>
      <c r="C186" s="85">
        <v>3</v>
      </c>
      <c r="D186" s="85">
        <v>3</v>
      </c>
      <c r="E186" s="147" t="s">
        <v>782</v>
      </c>
      <c r="F186" s="105">
        <v>100</v>
      </c>
      <c r="G186" s="150">
        <v>0</v>
      </c>
      <c r="H186" s="150">
        <v>0</v>
      </c>
      <c r="I186" s="150">
        <v>0</v>
      </c>
      <c r="J186" s="150">
        <v>0</v>
      </c>
      <c r="K186" s="150">
        <v>0</v>
      </c>
      <c r="L186" s="150">
        <v>0</v>
      </c>
      <c r="M186" s="150">
        <v>0</v>
      </c>
      <c r="N186" s="149">
        <v>100</v>
      </c>
      <c r="O186" s="151">
        <v>49.07</v>
      </c>
      <c r="P186" s="151">
        <v>78.61</v>
      </c>
      <c r="Q186" s="92">
        <v>45212</v>
      </c>
      <c r="R186" s="152">
        <v>575.1431115634143</v>
      </c>
      <c r="S186" s="44" t="s">
        <v>749</v>
      </c>
      <c r="T186" s="44"/>
    </row>
    <row r="187" spans="1:20" ht="12.75">
      <c r="A187" s="32" t="s">
        <v>728</v>
      </c>
      <c r="B187" s="146" t="s">
        <v>107</v>
      </c>
      <c r="C187" s="85">
        <v>3</v>
      </c>
      <c r="D187" s="85">
        <v>2</v>
      </c>
      <c r="E187" s="147" t="s">
        <v>782</v>
      </c>
      <c r="F187" s="105">
        <v>100</v>
      </c>
      <c r="G187" s="150">
        <v>0</v>
      </c>
      <c r="H187" s="150">
        <v>0</v>
      </c>
      <c r="I187" s="150">
        <v>0</v>
      </c>
      <c r="J187" s="150">
        <v>0</v>
      </c>
      <c r="K187" s="150">
        <v>0</v>
      </c>
      <c r="L187" s="150">
        <v>0</v>
      </c>
      <c r="M187" s="150">
        <v>0</v>
      </c>
      <c r="N187" s="149">
        <v>100</v>
      </c>
      <c r="O187" s="151">
        <v>52.14</v>
      </c>
      <c r="P187" s="151">
        <v>48.33</v>
      </c>
      <c r="Q187" s="92">
        <v>13396</v>
      </c>
      <c r="R187" s="152">
        <v>277.1777363956135</v>
      </c>
      <c r="S187" s="44" t="s">
        <v>749</v>
      </c>
      <c r="T187" s="44"/>
    </row>
    <row r="188" spans="1:20" ht="12.75">
      <c r="A188" s="32" t="s">
        <v>728</v>
      </c>
      <c r="B188" s="146" t="s">
        <v>108</v>
      </c>
      <c r="C188" s="85">
        <v>3</v>
      </c>
      <c r="D188" s="85">
        <v>1</v>
      </c>
      <c r="E188" s="147" t="s">
        <v>781</v>
      </c>
      <c r="F188" s="105">
        <v>74.69</v>
      </c>
      <c r="G188" s="105">
        <v>23.14</v>
      </c>
      <c r="H188" s="105">
        <v>2.16</v>
      </c>
      <c r="I188" s="150">
        <v>0</v>
      </c>
      <c r="J188" s="150">
        <v>0</v>
      </c>
      <c r="K188" s="150">
        <v>0</v>
      </c>
      <c r="L188" s="150">
        <v>0</v>
      </c>
      <c r="M188" s="150">
        <v>0</v>
      </c>
      <c r="N188" s="149">
        <v>100</v>
      </c>
      <c r="O188" s="151">
        <v>30.89</v>
      </c>
      <c r="P188" s="151">
        <v>45.52</v>
      </c>
      <c r="Q188" s="92">
        <v>1961</v>
      </c>
      <c r="R188" s="152">
        <v>43.07996485061511</v>
      </c>
      <c r="S188" s="44" t="s">
        <v>750</v>
      </c>
      <c r="T188" s="44"/>
    </row>
    <row r="189" spans="1:20" ht="12.75">
      <c r="A189" s="32" t="s">
        <v>728</v>
      </c>
      <c r="B189" s="146" t="s">
        <v>109</v>
      </c>
      <c r="C189" s="85">
        <v>3</v>
      </c>
      <c r="D189" s="85">
        <v>1</v>
      </c>
      <c r="E189" s="147" t="s">
        <v>781</v>
      </c>
      <c r="F189" s="105">
        <v>20.44</v>
      </c>
      <c r="G189" s="105">
        <v>59.42</v>
      </c>
      <c r="H189" s="105">
        <v>20.13</v>
      </c>
      <c r="I189" s="150">
        <v>0</v>
      </c>
      <c r="J189" s="150">
        <v>0</v>
      </c>
      <c r="K189" s="150">
        <v>0</v>
      </c>
      <c r="L189" s="150">
        <v>0</v>
      </c>
      <c r="M189" s="150">
        <v>0</v>
      </c>
      <c r="N189" s="149">
        <v>100</v>
      </c>
      <c r="O189" s="151">
        <v>65.15</v>
      </c>
      <c r="P189" s="151">
        <v>89.02</v>
      </c>
      <c r="Q189" s="92">
        <v>2182</v>
      </c>
      <c r="R189" s="152">
        <v>24.51134576499663</v>
      </c>
      <c r="S189" s="44" t="s">
        <v>750</v>
      </c>
      <c r="T189" s="44"/>
    </row>
    <row r="190" spans="1:20" ht="12.75">
      <c r="A190" s="32" t="s">
        <v>728</v>
      </c>
      <c r="B190" s="146" t="s">
        <v>110</v>
      </c>
      <c r="C190" s="85">
        <v>3</v>
      </c>
      <c r="D190" s="85">
        <v>1</v>
      </c>
      <c r="E190" s="147" t="s">
        <v>781</v>
      </c>
      <c r="F190" s="105">
        <v>53.93</v>
      </c>
      <c r="G190" s="105">
        <v>45.15</v>
      </c>
      <c r="H190" s="105">
        <v>0.92</v>
      </c>
      <c r="I190" s="150">
        <v>0</v>
      </c>
      <c r="J190" s="150">
        <v>0</v>
      </c>
      <c r="K190" s="150">
        <v>0</v>
      </c>
      <c r="L190" s="150">
        <v>0</v>
      </c>
      <c r="M190" s="150">
        <v>0</v>
      </c>
      <c r="N190" s="149">
        <v>100</v>
      </c>
      <c r="O190" s="151">
        <v>40.92</v>
      </c>
      <c r="P190" s="151">
        <v>61.99</v>
      </c>
      <c r="Q190" s="92">
        <v>1347</v>
      </c>
      <c r="R190" s="152">
        <v>21.729311179222453</v>
      </c>
      <c r="S190" s="44" t="s">
        <v>750</v>
      </c>
      <c r="T190" s="44"/>
    </row>
    <row r="191" spans="1:20" ht="12.75">
      <c r="A191" s="32" t="s">
        <v>728</v>
      </c>
      <c r="B191" s="146" t="s">
        <v>111</v>
      </c>
      <c r="C191" s="85">
        <v>3</v>
      </c>
      <c r="D191" s="85">
        <v>2</v>
      </c>
      <c r="E191" s="147" t="s">
        <v>781</v>
      </c>
      <c r="F191" s="105">
        <v>100</v>
      </c>
      <c r="G191" s="150">
        <v>0</v>
      </c>
      <c r="H191" s="150">
        <v>0</v>
      </c>
      <c r="I191" s="150">
        <v>0</v>
      </c>
      <c r="J191" s="150">
        <v>0</v>
      </c>
      <c r="K191" s="150">
        <v>0</v>
      </c>
      <c r="L191" s="150">
        <v>0</v>
      </c>
      <c r="M191" s="150">
        <v>0</v>
      </c>
      <c r="N191" s="149">
        <v>100</v>
      </c>
      <c r="O191" s="151">
        <v>42.68</v>
      </c>
      <c r="P191" s="151">
        <v>46.43</v>
      </c>
      <c r="Q191" s="92">
        <v>5420</v>
      </c>
      <c r="R191" s="152">
        <v>116.73486969631703</v>
      </c>
      <c r="S191" s="44" t="s">
        <v>750</v>
      </c>
      <c r="T191" s="44"/>
    </row>
    <row r="192" spans="1:20" ht="12.75">
      <c r="A192" s="32" t="s">
        <v>728</v>
      </c>
      <c r="B192" s="146" t="s">
        <v>112</v>
      </c>
      <c r="C192" s="85">
        <v>3</v>
      </c>
      <c r="D192" s="85">
        <v>2</v>
      </c>
      <c r="E192" s="147" t="s">
        <v>781</v>
      </c>
      <c r="F192" s="105">
        <v>100</v>
      </c>
      <c r="G192" s="150">
        <v>0</v>
      </c>
      <c r="H192" s="150">
        <v>0</v>
      </c>
      <c r="I192" s="150">
        <v>0</v>
      </c>
      <c r="J192" s="150">
        <v>0</v>
      </c>
      <c r="K192" s="150">
        <v>0</v>
      </c>
      <c r="L192" s="150">
        <v>0</v>
      </c>
      <c r="M192" s="150">
        <v>0</v>
      </c>
      <c r="N192" s="149">
        <v>100</v>
      </c>
      <c r="O192" s="151">
        <v>33.48</v>
      </c>
      <c r="P192" s="151">
        <v>42.43</v>
      </c>
      <c r="Q192" s="92">
        <v>3672</v>
      </c>
      <c r="R192" s="152">
        <v>86.5425406551968</v>
      </c>
      <c r="S192" s="44" t="s">
        <v>750</v>
      </c>
      <c r="T192" s="44"/>
    </row>
    <row r="193" spans="1:20" ht="12.75">
      <c r="A193" s="32" t="s">
        <v>728</v>
      </c>
      <c r="B193" s="146" t="s">
        <v>113</v>
      </c>
      <c r="C193" s="85">
        <v>3</v>
      </c>
      <c r="D193" s="85">
        <v>1</v>
      </c>
      <c r="E193" s="147" t="s">
        <v>781</v>
      </c>
      <c r="F193" s="105">
        <v>100</v>
      </c>
      <c r="G193" s="150">
        <v>0</v>
      </c>
      <c r="H193" s="150">
        <v>0</v>
      </c>
      <c r="I193" s="150">
        <v>0</v>
      </c>
      <c r="J193" s="150">
        <v>0</v>
      </c>
      <c r="K193" s="150">
        <v>0</v>
      </c>
      <c r="L193" s="150">
        <v>0</v>
      </c>
      <c r="M193" s="150">
        <v>0</v>
      </c>
      <c r="N193" s="149">
        <v>100</v>
      </c>
      <c r="O193" s="151">
        <v>29.01</v>
      </c>
      <c r="P193" s="151">
        <v>23.61</v>
      </c>
      <c r="Q193" s="92">
        <v>1226</v>
      </c>
      <c r="R193" s="152">
        <v>51.927149512918255</v>
      </c>
      <c r="S193" s="44" t="s">
        <v>750</v>
      </c>
      <c r="T193" s="44"/>
    </row>
    <row r="194" spans="1:20" ht="12.75">
      <c r="A194" s="32" t="s">
        <v>728</v>
      </c>
      <c r="B194" s="146" t="s">
        <v>114</v>
      </c>
      <c r="C194" s="85">
        <v>3</v>
      </c>
      <c r="D194" s="85">
        <v>1</v>
      </c>
      <c r="E194" s="147" t="s">
        <v>781</v>
      </c>
      <c r="F194" s="105">
        <v>78.75</v>
      </c>
      <c r="G194" s="105">
        <v>20.97</v>
      </c>
      <c r="H194" s="105">
        <v>0.28</v>
      </c>
      <c r="I194" s="150">
        <v>0</v>
      </c>
      <c r="J194" s="150">
        <v>0</v>
      </c>
      <c r="K194" s="150">
        <v>0</v>
      </c>
      <c r="L194" s="150">
        <v>0</v>
      </c>
      <c r="M194" s="150">
        <v>0</v>
      </c>
      <c r="N194" s="149">
        <v>100</v>
      </c>
      <c r="O194" s="151">
        <v>41.96</v>
      </c>
      <c r="P194" s="151">
        <v>72.66</v>
      </c>
      <c r="Q194" s="92">
        <v>1301</v>
      </c>
      <c r="R194" s="152">
        <v>17.905312413982934</v>
      </c>
      <c r="S194" s="44" t="s">
        <v>750</v>
      </c>
      <c r="T194" s="44"/>
    </row>
    <row r="195" spans="1:20" ht="12.75">
      <c r="A195" s="32" t="s">
        <v>728</v>
      </c>
      <c r="B195" s="146" t="s">
        <v>115</v>
      </c>
      <c r="C195" s="85">
        <v>3</v>
      </c>
      <c r="D195" s="85">
        <v>1</v>
      </c>
      <c r="E195" s="147" t="s">
        <v>781</v>
      </c>
      <c r="F195" s="105">
        <v>79.12</v>
      </c>
      <c r="G195" s="105">
        <v>20.57</v>
      </c>
      <c r="H195" s="105">
        <v>0.31</v>
      </c>
      <c r="I195" s="150">
        <v>0</v>
      </c>
      <c r="J195" s="150">
        <v>0</v>
      </c>
      <c r="K195" s="150">
        <v>0</v>
      </c>
      <c r="L195" s="150">
        <v>0</v>
      </c>
      <c r="M195" s="150">
        <v>0</v>
      </c>
      <c r="N195" s="149">
        <v>100</v>
      </c>
      <c r="O195" s="151">
        <v>78.02</v>
      </c>
      <c r="P195" s="151">
        <v>154.86</v>
      </c>
      <c r="Q195" s="92">
        <v>1676</v>
      </c>
      <c r="R195" s="152">
        <v>10.822678548366266</v>
      </c>
      <c r="S195" s="44" t="s">
        <v>750</v>
      </c>
      <c r="T195" s="44"/>
    </row>
    <row r="196" spans="1:20" ht="12.75">
      <c r="A196" s="32" t="s">
        <v>728</v>
      </c>
      <c r="B196" s="146" t="s">
        <v>116</v>
      </c>
      <c r="C196" s="85">
        <v>3</v>
      </c>
      <c r="D196" s="85">
        <v>1</v>
      </c>
      <c r="E196" s="147" t="s">
        <v>781</v>
      </c>
      <c r="F196" s="105">
        <v>100</v>
      </c>
      <c r="G196" s="150">
        <v>0</v>
      </c>
      <c r="H196" s="150">
        <v>0</v>
      </c>
      <c r="I196" s="150">
        <v>0</v>
      </c>
      <c r="J196" s="150">
        <v>0</v>
      </c>
      <c r="K196" s="150">
        <v>0</v>
      </c>
      <c r="L196" s="150">
        <v>0</v>
      </c>
      <c r="M196" s="150">
        <v>0</v>
      </c>
      <c r="N196" s="149">
        <v>100</v>
      </c>
      <c r="O196" s="151">
        <v>26.55</v>
      </c>
      <c r="P196" s="151">
        <v>20.24</v>
      </c>
      <c r="Q196" s="92">
        <v>2198</v>
      </c>
      <c r="R196" s="152">
        <v>108.59683794466405</v>
      </c>
      <c r="S196" s="44" t="s">
        <v>750</v>
      </c>
      <c r="T196" s="44"/>
    </row>
    <row r="197" spans="1:20" ht="12.75">
      <c r="A197" s="32" t="s">
        <v>728</v>
      </c>
      <c r="B197" s="146" t="s">
        <v>117</v>
      </c>
      <c r="C197" s="85">
        <v>3</v>
      </c>
      <c r="D197" s="85">
        <v>1</v>
      </c>
      <c r="E197" s="147" t="s">
        <v>781</v>
      </c>
      <c r="F197" s="105">
        <v>69.94</v>
      </c>
      <c r="G197" s="105">
        <v>30.06</v>
      </c>
      <c r="H197" s="150">
        <v>0</v>
      </c>
      <c r="I197" s="150">
        <v>0</v>
      </c>
      <c r="J197" s="150">
        <v>0</v>
      </c>
      <c r="K197" s="150">
        <v>0</v>
      </c>
      <c r="L197" s="150">
        <v>0</v>
      </c>
      <c r="M197" s="150">
        <v>0</v>
      </c>
      <c r="N197" s="149">
        <v>100</v>
      </c>
      <c r="O197" s="151">
        <v>55.25</v>
      </c>
      <c r="P197" s="151">
        <v>98.09</v>
      </c>
      <c r="Q197" s="92">
        <v>742</v>
      </c>
      <c r="R197" s="152">
        <v>7.56448159853196</v>
      </c>
      <c r="S197" s="44" t="s">
        <v>750</v>
      </c>
      <c r="T197" s="44"/>
    </row>
    <row r="198" spans="1:20" ht="12.75">
      <c r="A198" s="32" t="s">
        <v>728</v>
      </c>
      <c r="B198" s="146" t="s">
        <v>118</v>
      </c>
      <c r="C198" s="85">
        <v>3</v>
      </c>
      <c r="D198" s="85">
        <v>2</v>
      </c>
      <c r="E198" s="147" t="s">
        <v>781</v>
      </c>
      <c r="F198" s="105">
        <v>100</v>
      </c>
      <c r="G198" s="150">
        <v>0</v>
      </c>
      <c r="H198" s="150">
        <v>0</v>
      </c>
      <c r="I198" s="150">
        <v>0</v>
      </c>
      <c r="J198" s="150">
        <v>0</v>
      </c>
      <c r="K198" s="150">
        <v>0</v>
      </c>
      <c r="L198" s="150">
        <v>0</v>
      </c>
      <c r="M198" s="150">
        <v>0</v>
      </c>
      <c r="N198" s="149">
        <v>100</v>
      </c>
      <c r="O198" s="151">
        <v>24.12</v>
      </c>
      <c r="P198" s="151">
        <v>30.22</v>
      </c>
      <c r="Q198" s="92">
        <v>11149</v>
      </c>
      <c r="R198" s="152">
        <v>368.92786234281937</v>
      </c>
      <c r="S198" s="44" t="s">
        <v>749</v>
      </c>
      <c r="T198" s="44"/>
    </row>
    <row r="199" spans="1:20" ht="12.75">
      <c r="A199" s="32" t="s">
        <v>728</v>
      </c>
      <c r="B199" s="146" t="s">
        <v>119</v>
      </c>
      <c r="C199" s="85">
        <v>3</v>
      </c>
      <c r="D199" s="85">
        <v>1</v>
      </c>
      <c r="E199" s="147" t="s">
        <v>781</v>
      </c>
      <c r="F199" s="105">
        <v>100</v>
      </c>
      <c r="G199" s="150">
        <v>0</v>
      </c>
      <c r="H199" s="150">
        <v>0</v>
      </c>
      <c r="I199" s="150">
        <v>0</v>
      </c>
      <c r="J199" s="150">
        <v>0</v>
      </c>
      <c r="K199" s="150">
        <v>0</v>
      </c>
      <c r="L199" s="150">
        <v>0</v>
      </c>
      <c r="M199" s="150">
        <v>0</v>
      </c>
      <c r="N199" s="149">
        <v>100</v>
      </c>
      <c r="O199" s="151">
        <v>15.28</v>
      </c>
      <c r="P199" s="151">
        <v>11.62</v>
      </c>
      <c r="Q199" s="92">
        <v>633</v>
      </c>
      <c r="R199" s="152">
        <v>54.4750430292599</v>
      </c>
      <c r="S199" s="44" t="s">
        <v>750</v>
      </c>
      <c r="T199" s="44"/>
    </row>
    <row r="200" spans="1:20" ht="12.75">
      <c r="A200" s="32" t="s">
        <v>728</v>
      </c>
      <c r="B200" s="146" t="s">
        <v>120</v>
      </c>
      <c r="C200" s="85">
        <v>3</v>
      </c>
      <c r="D200" s="85">
        <v>2</v>
      </c>
      <c r="E200" s="147" t="s">
        <v>781</v>
      </c>
      <c r="F200" s="105">
        <v>100</v>
      </c>
      <c r="G200" s="150">
        <v>0</v>
      </c>
      <c r="H200" s="150">
        <v>0</v>
      </c>
      <c r="I200" s="150">
        <v>0</v>
      </c>
      <c r="J200" s="150">
        <v>0</v>
      </c>
      <c r="K200" s="150">
        <v>0</v>
      </c>
      <c r="L200" s="150">
        <v>0</v>
      </c>
      <c r="M200" s="150">
        <v>0</v>
      </c>
      <c r="N200" s="149">
        <v>100</v>
      </c>
      <c r="O200" s="151">
        <v>48.24</v>
      </c>
      <c r="P200" s="151">
        <v>73.71</v>
      </c>
      <c r="Q200" s="92">
        <v>4542</v>
      </c>
      <c r="R200" s="152">
        <v>61.619861619861624</v>
      </c>
      <c r="S200" s="44" t="s">
        <v>750</v>
      </c>
      <c r="T200" s="44"/>
    </row>
    <row r="201" spans="1:20" ht="12.75">
      <c r="A201" s="32" t="s">
        <v>728</v>
      </c>
      <c r="B201" s="146" t="s">
        <v>121</v>
      </c>
      <c r="C201" s="85">
        <v>3</v>
      </c>
      <c r="D201" s="85">
        <v>2</v>
      </c>
      <c r="E201" s="147" t="s">
        <v>781</v>
      </c>
      <c r="F201" s="105">
        <v>100</v>
      </c>
      <c r="G201" s="150">
        <v>0</v>
      </c>
      <c r="H201" s="150">
        <v>0</v>
      </c>
      <c r="I201" s="150">
        <v>0</v>
      </c>
      <c r="J201" s="150">
        <v>0</v>
      </c>
      <c r="K201" s="150">
        <v>0</v>
      </c>
      <c r="L201" s="150">
        <v>0</v>
      </c>
      <c r="M201" s="150">
        <v>0</v>
      </c>
      <c r="N201" s="149">
        <v>100</v>
      </c>
      <c r="O201" s="151">
        <v>55.79</v>
      </c>
      <c r="P201" s="151">
        <v>92.52</v>
      </c>
      <c r="Q201" s="92">
        <v>4724</v>
      </c>
      <c r="R201" s="152">
        <v>51.05923043666235</v>
      </c>
      <c r="S201" s="44" t="s">
        <v>750</v>
      </c>
      <c r="T201" s="44"/>
    </row>
    <row r="202" spans="1:20" ht="12.75">
      <c r="A202" s="32" t="s">
        <v>728</v>
      </c>
      <c r="B202" s="146" t="s">
        <v>728</v>
      </c>
      <c r="C202" s="85">
        <v>3</v>
      </c>
      <c r="D202" s="85">
        <v>4</v>
      </c>
      <c r="E202" s="147" t="s">
        <v>782</v>
      </c>
      <c r="F202" s="105">
        <v>100</v>
      </c>
      <c r="G202" s="150">
        <v>0</v>
      </c>
      <c r="H202" s="150">
        <v>0</v>
      </c>
      <c r="I202" s="150">
        <v>0</v>
      </c>
      <c r="J202" s="150">
        <v>0</v>
      </c>
      <c r="K202" s="150">
        <v>0</v>
      </c>
      <c r="L202" s="150">
        <v>0</v>
      </c>
      <c r="M202" s="150">
        <v>0</v>
      </c>
      <c r="N202" s="149">
        <v>100</v>
      </c>
      <c r="O202" s="151">
        <v>62.4</v>
      </c>
      <c r="P202" s="151">
        <v>185.18</v>
      </c>
      <c r="Q202" s="92">
        <v>90118</v>
      </c>
      <c r="R202" s="152">
        <v>486.65082622313423</v>
      </c>
      <c r="S202" s="44" t="s">
        <v>748</v>
      </c>
      <c r="T202" s="44"/>
    </row>
    <row r="203" spans="1:20" ht="12.75">
      <c r="A203" s="32" t="s">
        <v>728</v>
      </c>
      <c r="B203" s="146" t="s">
        <v>122</v>
      </c>
      <c r="C203" s="85">
        <v>3</v>
      </c>
      <c r="D203" s="85">
        <v>2</v>
      </c>
      <c r="E203" s="147" t="s">
        <v>781</v>
      </c>
      <c r="F203" s="105">
        <v>52.61</v>
      </c>
      <c r="G203" s="105">
        <v>46.87</v>
      </c>
      <c r="H203" s="105">
        <v>0.53</v>
      </c>
      <c r="I203" s="150">
        <v>0</v>
      </c>
      <c r="J203" s="150">
        <v>0</v>
      </c>
      <c r="K203" s="150">
        <v>0</v>
      </c>
      <c r="L203" s="150">
        <v>0</v>
      </c>
      <c r="M203" s="150">
        <v>0</v>
      </c>
      <c r="N203" s="149">
        <v>100</v>
      </c>
      <c r="O203" s="151">
        <v>83.06</v>
      </c>
      <c r="P203" s="151">
        <v>227.71</v>
      </c>
      <c r="Q203" s="92">
        <v>5708</v>
      </c>
      <c r="R203" s="152">
        <v>25.066971147512184</v>
      </c>
      <c r="S203" s="44" t="s">
        <v>750</v>
      </c>
      <c r="T203" s="44"/>
    </row>
    <row r="204" spans="1:20" ht="12.75">
      <c r="A204" s="32" t="s">
        <v>728</v>
      </c>
      <c r="B204" s="146" t="s">
        <v>123</v>
      </c>
      <c r="C204" s="85">
        <v>3</v>
      </c>
      <c r="D204" s="85">
        <v>3</v>
      </c>
      <c r="E204" s="147" t="s">
        <v>782</v>
      </c>
      <c r="F204" s="105">
        <v>100</v>
      </c>
      <c r="G204" s="150">
        <v>0</v>
      </c>
      <c r="H204" s="150">
        <v>0</v>
      </c>
      <c r="I204" s="150">
        <v>0</v>
      </c>
      <c r="J204" s="150">
        <v>0</v>
      </c>
      <c r="K204" s="150">
        <v>0</v>
      </c>
      <c r="L204" s="150">
        <v>0</v>
      </c>
      <c r="M204" s="150">
        <v>0</v>
      </c>
      <c r="N204" s="149">
        <v>100</v>
      </c>
      <c r="O204" s="151">
        <v>27.63</v>
      </c>
      <c r="P204" s="151">
        <v>19.88</v>
      </c>
      <c r="Q204" s="92">
        <v>15539</v>
      </c>
      <c r="R204" s="152">
        <v>781.6398390342052</v>
      </c>
      <c r="S204" s="44" t="s">
        <v>749</v>
      </c>
      <c r="T204" s="44"/>
    </row>
    <row r="205" spans="1:20" ht="12.75">
      <c r="A205" s="32" t="s">
        <v>728</v>
      </c>
      <c r="B205" s="146" t="s">
        <v>124</v>
      </c>
      <c r="C205" s="85">
        <v>3</v>
      </c>
      <c r="D205" s="85">
        <v>3</v>
      </c>
      <c r="E205" s="147" t="s">
        <v>782</v>
      </c>
      <c r="F205" s="105">
        <v>100</v>
      </c>
      <c r="G205" s="150">
        <v>0</v>
      </c>
      <c r="H205" s="150">
        <v>0</v>
      </c>
      <c r="I205" s="150">
        <v>0</v>
      </c>
      <c r="J205" s="150">
        <v>0</v>
      </c>
      <c r="K205" s="150">
        <v>0</v>
      </c>
      <c r="L205" s="150">
        <v>0</v>
      </c>
      <c r="M205" s="150">
        <v>0</v>
      </c>
      <c r="N205" s="149">
        <v>100</v>
      </c>
      <c r="O205" s="151">
        <v>49.59</v>
      </c>
      <c r="P205" s="151">
        <v>46.02</v>
      </c>
      <c r="Q205" s="92">
        <v>29168</v>
      </c>
      <c r="R205" s="152">
        <v>633.8113863537592</v>
      </c>
      <c r="S205" s="44" t="s">
        <v>749</v>
      </c>
      <c r="T205" s="44"/>
    </row>
    <row r="206" spans="1:20" ht="12.75">
      <c r="A206" s="32" t="s">
        <v>728</v>
      </c>
      <c r="B206" s="146" t="s">
        <v>125</v>
      </c>
      <c r="C206" s="85">
        <v>3</v>
      </c>
      <c r="D206" s="85">
        <v>1</v>
      </c>
      <c r="E206" s="147" t="s">
        <v>781</v>
      </c>
      <c r="F206" s="105">
        <v>73.11</v>
      </c>
      <c r="G206" s="105">
        <v>26.86</v>
      </c>
      <c r="H206" s="105">
        <v>0.03</v>
      </c>
      <c r="I206" s="150">
        <v>0</v>
      </c>
      <c r="J206" s="150">
        <v>0</v>
      </c>
      <c r="K206" s="150">
        <v>0</v>
      </c>
      <c r="L206" s="150">
        <v>0</v>
      </c>
      <c r="M206" s="150">
        <v>0</v>
      </c>
      <c r="N206" s="149">
        <v>100</v>
      </c>
      <c r="O206" s="151">
        <v>47.31</v>
      </c>
      <c r="P206" s="151">
        <v>58.84</v>
      </c>
      <c r="Q206" s="92">
        <v>1630</v>
      </c>
      <c r="R206" s="152">
        <v>27.70224337185588</v>
      </c>
      <c r="S206" s="44" t="s">
        <v>750</v>
      </c>
      <c r="T206" s="44"/>
    </row>
    <row r="207" spans="1:20" ht="12.75">
      <c r="A207" s="32" t="s">
        <v>728</v>
      </c>
      <c r="B207" s="146" t="s">
        <v>126</v>
      </c>
      <c r="C207" s="85">
        <v>3</v>
      </c>
      <c r="D207" s="85">
        <v>3</v>
      </c>
      <c r="E207" s="147" t="s">
        <v>782</v>
      </c>
      <c r="F207" s="105">
        <v>92.7</v>
      </c>
      <c r="G207" s="105">
        <v>6.65</v>
      </c>
      <c r="H207" s="105">
        <v>0.64</v>
      </c>
      <c r="I207" s="150">
        <v>0</v>
      </c>
      <c r="J207" s="150">
        <v>0</v>
      </c>
      <c r="K207" s="150">
        <v>0</v>
      </c>
      <c r="L207" s="150">
        <v>0</v>
      </c>
      <c r="M207" s="150">
        <v>0</v>
      </c>
      <c r="N207" s="149">
        <v>100</v>
      </c>
      <c r="O207" s="151">
        <v>75.98</v>
      </c>
      <c r="P207" s="151">
        <v>91.77</v>
      </c>
      <c r="Q207" s="92">
        <v>31447</v>
      </c>
      <c r="R207" s="152">
        <v>342.6718971341397</v>
      </c>
      <c r="S207" s="44" t="s">
        <v>749</v>
      </c>
      <c r="T207" s="44"/>
    </row>
    <row r="208" spans="1:20" ht="12.75">
      <c r="A208" s="32" t="s">
        <v>728</v>
      </c>
      <c r="B208" s="146" t="s">
        <v>127</v>
      </c>
      <c r="C208" s="85">
        <v>3</v>
      </c>
      <c r="D208" s="85">
        <v>3</v>
      </c>
      <c r="E208" s="147" t="s">
        <v>781</v>
      </c>
      <c r="F208" s="105">
        <v>100</v>
      </c>
      <c r="G208" s="150">
        <v>0</v>
      </c>
      <c r="H208" s="150">
        <v>0</v>
      </c>
      <c r="I208" s="150">
        <v>0</v>
      </c>
      <c r="J208" s="150">
        <v>0</v>
      </c>
      <c r="K208" s="150">
        <v>0</v>
      </c>
      <c r="L208" s="150">
        <v>0</v>
      </c>
      <c r="M208" s="150">
        <v>0</v>
      </c>
      <c r="N208" s="149">
        <v>100</v>
      </c>
      <c r="O208" s="151">
        <v>52.15</v>
      </c>
      <c r="P208" s="151">
        <v>102.5</v>
      </c>
      <c r="Q208" s="92">
        <v>27950</v>
      </c>
      <c r="R208" s="152">
        <v>272.6829268292683</v>
      </c>
      <c r="S208" s="44" t="s">
        <v>749</v>
      </c>
      <c r="T208" s="44"/>
    </row>
    <row r="209" spans="1:20" ht="12.75">
      <c r="A209" s="32" t="s">
        <v>728</v>
      </c>
      <c r="B209" s="146" t="s">
        <v>128</v>
      </c>
      <c r="C209" s="85">
        <v>3</v>
      </c>
      <c r="D209" s="85">
        <v>1</v>
      </c>
      <c r="E209" s="147" t="s">
        <v>782</v>
      </c>
      <c r="F209" s="105">
        <v>100</v>
      </c>
      <c r="G209" s="150">
        <v>0</v>
      </c>
      <c r="H209" s="150">
        <v>0</v>
      </c>
      <c r="I209" s="150">
        <v>0</v>
      </c>
      <c r="J209" s="150">
        <v>0</v>
      </c>
      <c r="K209" s="150">
        <v>0</v>
      </c>
      <c r="L209" s="150">
        <v>0</v>
      </c>
      <c r="M209" s="150">
        <v>0</v>
      </c>
      <c r="N209" s="149">
        <v>100</v>
      </c>
      <c r="O209" s="151">
        <v>26.72</v>
      </c>
      <c r="P209" s="151">
        <v>16.79</v>
      </c>
      <c r="Q209" s="92">
        <v>14627</v>
      </c>
      <c r="R209" s="152">
        <v>871.1733174508637</v>
      </c>
      <c r="S209" s="44" t="s">
        <v>749</v>
      </c>
      <c r="T209" s="44"/>
    </row>
    <row r="210" spans="1:20" ht="12.75">
      <c r="A210" s="32" t="s">
        <v>728</v>
      </c>
      <c r="B210" s="146" t="s">
        <v>129</v>
      </c>
      <c r="C210" s="85">
        <v>3</v>
      </c>
      <c r="D210" s="85">
        <v>1</v>
      </c>
      <c r="E210" s="147" t="s">
        <v>781</v>
      </c>
      <c r="F210" s="105">
        <v>78.89</v>
      </c>
      <c r="G210" s="105">
        <v>21.11</v>
      </c>
      <c r="H210" s="150">
        <v>0</v>
      </c>
      <c r="I210" s="150">
        <v>0</v>
      </c>
      <c r="J210" s="150">
        <v>0</v>
      </c>
      <c r="K210" s="150">
        <v>0</v>
      </c>
      <c r="L210" s="150">
        <v>0</v>
      </c>
      <c r="M210" s="150">
        <v>0</v>
      </c>
      <c r="N210" s="149">
        <v>100</v>
      </c>
      <c r="O210" s="151">
        <v>43.05</v>
      </c>
      <c r="P210" s="151">
        <v>66.62</v>
      </c>
      <c r="Q210" s="92">
        <v>1675</v>
      </c>
      <c r="R210" s="152">
        <v>25.14259981987391</v>
      </c>
      <c r="S210" s="44" t="s">
        <v>750</v>
      </c>
      <c r="T210" s="44"/>
    </row>
    <row r="211" spans="1:20" ht="12.75">
      <c r="A211" s="32" t="s">
        <v>728</v>
      </c>
      <c r="B211" s="146" t="s">
        <v>130</v>
      </c>
      <c r="C211" s="85">
        <v>3</v>
      </c>
      <c r="D211" s="85">
        <v>2</v>
      </c>
      <c r="E211" s="147" t="s">
        <v>782</v>
      </c>
      <c r="F211" s="105">
        <v>100</v>
      </c>
      <c r="G211" s="150">
        <v>0</v>
      </c>
      <c r="H211" s="150">
        <v>0</v>
      </c>
      <c r="I211" s="150">
        <v>0</v>
      </c>
      <c r="J211" s="150">
        <v>0</v>
      </c>
      <c r="K211" s="150">
        <v>0</v>
      </c>
      <c r="L211" s="150">
        <v>0</v>
      </c>
      <c r="M211" s="150">
        <v>0</v>
      </c>
      <c r="N211" s="149">
        <v>100</v>
      </c>
      <c r="O211" s="151">
        <v>30.05</v>
      </c>
      <c r="P211" s="151">
        <v>38.04</v>
      </c>
      <c r="Q211" s="92">
        <v>13061</v>
      </c>
      <c r="R211" s="152">
        <v>343.3491062039958</v>
      </c>
      <c r="S211" s="44" t="s">
        <v>749</v>
      </c>
      <c r="T211" s="44"/>
    </row>
    <row r="212" spans="1:20" ht="12.75">
      <c r="A212" s="32" t="s">
        <v>728</v>
      </c>
      <c r="B212" s="146" t="s">
        <v>131</v>
      </c>
      <c r="C212" s="85">
        <v>3</v>
      </c>
      <c r="D212" s="85">
        <v>2</v>
      </c>
      <c r="E212" s="147" t="s">
        <v>781</v>
      </c>
      <c r="F212" s="105">
        <v>100</v>
      </c>
      <c r="G212" s="150">
        <v>0</v>
      </c>
      <c r="H212" s="150">
        <v>0</v>
      </c>
      <c r="I212" s="150">
        <v>0</v>
      </c>
      <c r="J212" s="150">
        <v>0</v>
      </c>
      <c r="K212" s="150">
        <v>0</v>
      </c>
      <c r="L212" s="150">
        <v>0</v>
      </c>
      <c r="M212" s="150">
        <v>0</v>
      </c>
      <c r="N212" s="149">
        <v>100</v>
      </c>
      <c r="O212" s="151">
        <v>38.57</v>
      </c>
      <c r="P212" s="151">
        <v>43.28</v>
      </c>
      <c r="Q212" s="92">
        <v>4520</v>
      </c>
      <c r="R212" s="152">
        <v>104.4362292051756</v>
      </c>
      <c r="S212" s="44" t="s">
        <v>750</v>
      </c>
      <c r="T212" s="44"/>
    </row>
    <row r="213" spans="1:20" ht="12.75">
      <c r="A213" s="32" t="s">
        <v>728</v>
      </c>
      <c r="B213" s="146" t="s">
        <v>132</v>
      </c>
      <c r="C213" s="85">
        <v>3</v>
      </c>
      <c r="D213" s="85">
        <v>1</v>
      </c>
      <c r="E213" s="147" t="s">
        <v>782</v>
      </c>
      <c r="F213" s="105">
        <v>100</v>
      </c>
      <c r="G213" s="150">
        <v>0</v>
      </c>
      <c r="H213" s="150">
        <v>0</v>
      </c>
      <c r="I213" s="150">
        <v>0</v>
      </c>
      <c r="J213" s="150">
        <v>0</v>
      </c>
      <c r="K213" s="150">
        <v>0</v>
      </c>
      <c r="L213" s="150">
        <v>0</v>
      </c>
      <c r="M213" s="150">
        <v>0</v>
      </c>
      <c r="N213" s="149">
        <v>100</v>
      </c>
      <c r="O213" s="151">
        <v>41.38</v>
      </c>
      <c r="P213" s="151">
        <v>67.58</v>
      </c>
      <c r="Q213" s="92">
        <v>12082</v>
      </c>
      <c r="R213" s="152">
        <v>178.78070435039953</v>
      </c>
      <c r="S213" s="44" t="s">
        <v>749</v>
      </c>
      <c r="T213" s="44"/>
    </row>
    <row r="214" spans="1:20" ht="12.75">
      <c r="A214" s="32" t="s">
        <v>728</v>
      </c>
      <c r="B214" s="146" t="s">
        <v>133</v>
      </c>
      <c r="C214" s="85">
        <v>3</v>
      </c>
      <c r="D214" s="85">
        <v>1</v>
      </c>
      <c r="E214" s="147" t="s">
        <v>781</v>
      </c>
      <c r="F214" s="105">
        <v>88.99</v>
      </c>
      <c r="G214" s="105">
        <v>10.72</v>
      </c>
      <c r="H214" s="105">
        <v>0.3</v>
      </c>
      <c r="I214" s="150">
        <v>0</v>
      </c>
      <c r="J214" s="150">
        <v>0</v>
      </c>
      <c r="K214" s="150">
        <v>0</v>
      </c>
      <c r="L214" s="150">
        <v>0</v>
      </c>
      <c r="M214" s="150">
        <v>0</v>
      </c>
      <c r="N214" s="149">
        <v>100</v>
      </c>
      <c r="O214" s="151">
        <v>31.18</v>
      </c>
      <c r="P214" s="151">
        <v>26.85</v>
      </c>
      <c r="Q214" s="92">
        <v>8642</v>
      </c>
      <c r="R214" s="152">
        <v>321.86219739292363</v>
      </c>
      <c r="S214" s="44" t="s">
        <v>749</v>
      </c>
      <c r="T214" s="44"/>
    </row>
    <row r="215" spans="1:20" ht="12.75">
      <c r="A215" s="32" t="s">
        <v>728</v>
      </c>
      <c r="B215" s="146" t="s">
        <v>134</v>
      </c>
      <c r="C215" s="85">
        <v>3</v>
      </c>
      <c r="D215" s="85">
        <v>2</v>
      </c>
      <c r="E215" s="147" t="s">
        <v>781</v>
      </c>
      <c r="F215" s="105">
        <v>70.89</v>
      </c>
      <c r="G215" s="105">
        <v>28.99</v>
      </c>
      <c r="H215" s="105">
        <v>0.11</v>
      </c>
      <c r="I215" s="150">
        <v>0</v>
      </c>
      <c r="J215" s="150">
        <v>0</v>
      </c>
      <c r="K215" s="150">
        <v>0</v>
      </c>
      <c r="L215" s="150">
        <v>0</v>
      </c>
      <c r="M215" s="150">
        <v>0</v>
      </c>
      <c r="N215" s="149">
        <v>100</v>
      </c>
      <c r="O215" s="151">
        <v>84.07</v>
      </c>
      <c r="P215" s="151">
        <v>252.85</v>
      </c>
      <c r="Q215" s="92">
        <v>10290</v>
      </c>
      <c r="R215" s="152">
        <v>40.69606486058928</v>
      </c>
      <c r="S215" s="44" t="s">
        <v>749</v>
      </c>
      <c r="T215" s="44"/>
    </row>
    <row r="216" spans="1:20" ht="12.75">
      <c r="A216" s="32" t="s">
        <v>729</v>
      </c>
      <c r="B216" s="146" t="s">
        <v>135</v>
      </c>
      <c r="C216" s="85">
        <v>2</v>
      </c>
      <c r="D216" s="85">
        <v>4</v>
      </c>
      <c r="E216" s="147" t="s">
        <v>780</v>
      </c>
      <c r="F216" s="150">
        <v>0</v>
      </c>
      <c r="G216" s="105">
        <v>0.46</v>
      </c>
      <c r="H216" s="105">
        <v>13.07</v>
      </c>
      <c r="I216" s="149">
        <v>24.53</v>
      </c>
      <c r="J216" s="149">
        <v>40.12</v>
      </c>
      <c r="K216" s="149">
        <v>21.81</v>
      </c>
      <c r="L216" s="150">
        <v>0</v>
      </c>
      <c r="M216" s="150">
        <v>0</v>
      </c>
      <c r="N216" s="149">
        <v>100</v>
      </c>
      <c r="O216" s="151">
        <v>39.8</v>
      </c>
      <c r="P216" s="151">
        <v>74.94</v>
      </c>
      <c r="Q216" s="92">
        <v>2101</v>
      </c>
      <c r="R216" s="152">
        <v>28.035761942887643</v>
      </c>
      <c r="S216" s="44" t="s">
        <v>750</v>
      </c>
      <c r="T216" s="44"/>
    </row>
    <row r="217" spans="1:20" ht="12.75">
      <c r="A217" s="32" t="s">
        <v>729</v>
      </c>
      <c r="B217" s="146" t="s">
        <v>136</v>
      </c>
      <c r="C217" s="85">
        <v>3</v>
      </c>
      <c r="D217" s="85">
        <v>4</v>
      </c>
      <c r="E217" s="147" t="s">
        <v>781</v>
      </c>
      <c r="F217" s="105">
        <v>100</v>
      </c>
      <c r="G217" s="150">
        <v>0</v>
      </c>
      <c r="H217" s="150">
        <v>0</v>
      </c>
      <c r="I217" s="150">
        <v>0</v>
      </c>
      <c r="J217" s="150">
        <v>0</v>
      </c>
      <c r="K217" s="150">
        <v>0</v>
      </c>
      <c r="L217" s="150">
        <v>0</v>
      </c>
      <c r="M217" s="150">
        <v>0</v>
      </c>
      <c r="N217" s="149">
        <v>100</v>
      </c>
      <c r="O217" s="151">
        <v>15.44</v>
      </c>
      <c r="P217" s="151">
        <v>11.68</v>
      </c>
      <c r="Q217" s="92">
        <v>17789</v>
      </c>
      <c r="R217" s="152">
        <v>1523.0308219178082</v>
      </c>
      <c r="S217" s="44" t="s">
        <v>749</v>
      </c>
      <c r="T217" s="44"/>
    </row>
    <row r="218" spans="1:20" ht="12.75">
      <c r="A218" s="32" t="s">
        <v>729</v>
      </c>
      <c r="B218" s="146" t="s">
        <v>137</v>
      </c>
      <c r="C218" s="85">
        <v>3</v>
      </c>
      <c r="D218" s="85">
        <v>2</v>
      </c>
      <c r="E218" s="147" t="s">
        <v>781</v>
      </c>
      <c r="F218" s="149">
        <v>78.1</v>
      </c>
      <c r="G218" s="149">
        <v>21.5</v>
      </c>
      <c r="H218" s="149">
        <v>0.4</v>
      </c>
      <c r="I218" s="150">
        <v>0</v>
      </c>
      <c r="J218" s="150">
        <v>0</v>
      </c>
      <c r="K218" s="150">
        <v>0</v>
      </c>
      <c r="L218" s="150">
        <v>0</v>
      </c>
      <c r="M218" s="150">
        <v>0</v>
      </c>
      <c r="N218" s="149">
        <v>100</v>
      </c>
      <c r="O218" s="152">
        <v>26.13</v>
      </c>
      <c r="P218" s="152">
        <v>16.04</v>
      </c>
      <c r="Q218" s="92">
        <v>8772</v>
      </c>
      <c r="R218" s="152">
        <v>546.8827930174564</v>
      </c>
      <c r="S218" s="44" t="s">
        <v>749</v>
      </c>
      <c r="T218" s="44"/>
    </row>
    <row r="219" spans="1:20" ht="12.75">
      <c r="A219" s="32" t="s">
        <v>729</v>
      </c>
      <c r="B219" s="146" t="s">
        <v>138</v>
      </c>
      <c r="C219" s="85">
        <v>3</v>
      </c>
      <c r="D219" s="85">
        <v>2</v>
      </c>
      <c r="E219" s="147" t="s">
        <v>781</v>
      </c>
      <c r="F219" s="149">
        <v>100</v>
      </c>
      <c r="G219" s="150">
        <v>0</v>
      </c>
      <c r="H219" s="150">
        <v>0</v>
      </c>
      <c r="I219" s="150">
        <v>0</v>
      </c>
      <c r="J219" s="150">
        <v>0</v>
      </c>
      <c r="K219" s="150">
        <v>0</v>
      </c>
      <c r="L219" s="150">
        <v>0</v>
      </c>
      <c r="M219" s="150">
        <v>0</v>
      </c>
      <c r="N219" s="149">
        <v>100</v>
      </c>
      <c r="O219" s="152">
        <v>17.4</v>
      </c>
      <c r="P219" s="152">
        <v>7.2</v>
      </c>
      <c r="Q219" s="92">
        <v>4558</v>
      </c>
      <c r="R219" s="152">
        <v>633.0555555555555</v>
      </c>
      <c r="S219" s="44" t="s">
        <v>749</v>
      </c>
      <c r="T219" s="44"/>
    </row>
    <row r="220" spans="1:20" ht="12.75">
      <c r="A220" s="32" t="s">
        <v>729</v>
      </c>
      <c r="B220" s="146" t="s">
        <v>139</v>
      </c>
      <c r="C220" s="85">
        <v>3</v>
      </c>
      <c r="D220" s="85">
        <v>2</v>
      </c>
      <c r="E220" s="147" t="s">
        <v>781</v>
      </c>
      <c r="F220" s="149">
        <v>80.99</v>
      </c>
      <c r="G220" s="149">
        <v>19.01</v>
      </c>
      <c r="H220" s="150">
        <v>0</v>
      </c>
      <c r="I220" s="150">
        <v>0</v>
      </c>
      <c r="J220" s="150">
        <v>0</v>
      </c>
      <c r="K220" s="150">
        <v>0</v>
      </c>
      <c r="L220" s="150">
        <v>0</v>
      </c>
      <c r="M220" s="150">
        <v>0</v>
      </c>
      <c r="N220" s="149">
        <v>100</v>
      </c>
      <c r="O220" s="152">
        <v>26.34</v>
      </c>
      <c r="P220" s="152">
        <v>22.25</v>
      </c>
      <c r="Q220" s="92">
        <v>7493</v>
      </c>
      <c r="R220" s="152">
        <v>336.76404494382024</v>
      </c>
      <c r="S220" s="44" t="s">
        <v>749</v>
      </c>
      <c r="T220" s="44"/>
    </row>
    <row r="221" spans="1:20" ht="12.75">
      <c r="A221" s="32" t="s">
        <v>729</v>
      </c>
      <c r="B221" s="146" t="s">
        <v>140</v>
      </c>
      <c r="C221" s="85">
        <v>3</v>
      </c>
      <c r="D221" s="85">
        <v>2</v>
      </c>
      <c r="E221" s="147" t="s">
        <v>781</v>
      </c>
      <c r="F221" s="149">
        <v>94.2</v>
      </c>
      <c r="G221" s="149">
        <v>5.8</v>
      </c>
      <c r="H221" s="150">
        <v>0</v>
      </c>
      <c r="I221" s="150">
        <v>0</v>
      </c>
      <c r="J221" s="150">
        <v>0</v>
      </c>
      <c r="K221" s="150">
        <v>0</v>
      </c>
      <c r="L221" s="150">
        <v>0</v>
      </c>
      <c r="M221" s="150">
        <v>0</v>
      </c>
      <c r="N221" s="149">
        <v>100</v>
      </c>
      <c r="O221" s="152">
        <v>29.78</v>
      </c>
      <c r="P221" s="152">
        <v>24.97</v>
      </c>
      <c r="Q221" s="92">
        <v>6307</v>
      </c>
      <c r="R221" s="152">
        <v>252.5830997196636</v>
      </c>
      <c r="S221" s="44" t="s">
        <v>749</v>
      </c>
      <c r="T221" s="44"/>
    </row>
    <row r="222" spans="1:20" ht="12.75">
      <c r="A222" s="32" t="s">
        <v>729</v>
      </c>
      <c r="B222" s="146" t="s">
        <v>141</v>
      </c>
      <c r="C222" s="85">
        <v>2</v>
      </c>
      <c r="D222" s="85">
        <v>4</v>
      </c>
      <c r="E222" s="147" t="s">
        <v>780</v>
      </c>
      <c r="F222" s="149">
        <v>5.14</v>
      </c>
      <c r="G222" s="149">
        <v>45.64</v>
      </c>
      <c r="H222" s="149">
        <v>43.05</v>
      </c>
      <c r="I222" s="149">
        <v>6.17</v>
      </c>
      <c r="J222" s="150">
        <v>0</v>
      </c>
      <c r="K222" s="150">
        <v>0</v>
      </c>
      <c r="L222" s="150">
        <v>0</v>
      </c>
      <c r="M222" s="150">
        <v>0</v>
      </c>
      <c r="N222" s="149">
        <v>100</v>
      </c>
      <c r="O222" s="152">
        <v>35.63</v>
      </c>
      <c r="P222" s="152">
        <v>43.04</v>
      </c>
      <c r="Q222" s="92">
        <v>3174</v>
      </c>
      <c r="R222" s="152">
        <v>73.7453531598513</v>
      </c>
      <c r="S222" s="44" t="s">
        <v>750</v>
      </c>
      <c r="T222" s="44"/>
    </row>
    <row r="223" spans="1:20" ht="12.75">
      <c r="A223" s="32" t="s">
        <v>729</v>
      </c>
      <c r="B223" s="146" t="s">
        <v>142</v>
      </c>
      <c r="C223" s="85">
        <v>3</v>
      </c>
      <c r="D223" s="85">
        <v>2</v>
      </c>
      <c r="E223" s="147" t="s">
        <v>781</v>
      </c>
      <c r="F223" s="149">
        <v>52.9</v>
      </c>
      <c r="G223" s="149">
        <v>33.74</v>
      </c>
      <c r="H223" s="149">
        <v>13.36</v>
      </c>
      <c r="I223" s="150">
        <v>0</v>
      </c>
      <c r="J223" s="150">
        <v>0</v>
      </c>
      <c r="K223" s="150">
        <v>0</v>
      </c>
      <c r="L223" s="150">
        <v>0</v>
      </c>
      <c r="M223" s="150">
        <v>0</v>
      </c>
      <c r="N223" s="149">
        <v>100</v>
      </c>
      <c r="O223" s="152">
        <v>25.9</v>
      </c>
      <c r="P223" s="152">
        <v>16.01</v>
      </c>
      <c r="Q223" s="92">
        <v>7924</v>
      </c>
      <c r="R223" s="152">
        <v>494.9406620861961</v>
      </c>
      <c r="S223" s="44" t="s">
        <v>749</v>
      </c>
      <c r="T223" s="44"/>
    </row>
    <row r="224" spans="1:20" ht="12.75">
      <c r="A224" s="32" t="s">
        <v>729</v>
      </c>
      <c r="B224" s="146" t="s">
        <v>143</v>
      </c>
      <c r="C224" s="85">
        <v>3</v>
      </c>
      <c r="D224" s="85">
        <v>3</v>
      </c>
      <c r="E224" s="147" t="s">
        <v>781</v>
      </c>
      <c r="F224" s="149">
        <v>96.11</v>
      </c>
      <c r="G224" s="149">
        <v>3.89</v>
      </c>
      <c r="H224" s="150">
        <v>0</v>
      </c>
      <c r="I224" s="150">
        <v>0</v>
      </c>
      <c r="J224" s="150">
        <v>0</v>
      </c>
      <c r="K224" s="150">
        <v>0</v>
      </c>
      <c r="L224" s="150">
        <v>0</v>
      </c>
      <c r="M224" s="150">
        <v>0</v>
      </c>
      <c r="N224" s="149">
        <v>100</v>
      </c>
      <c r="O224" s="152">
        <v>23.73</v>
      </c>
      <c r="P224" s="152">
        <v>32.62</v>
      </c>
      <c r="Q224" s="92">
        <v>21141</v>
      </c>
      <c r="R224" s="152">
        <v>648.0993255671368</v>
      </c>
      <c r="S224" s="44" t="s">
        <v>749</v>
      </c>
      <c r="T224" s="44"/>
    </row>
    <row r="225" spans="1:20" ht="12.75">
      <c r="A225" s="32" t="s">
        <v>729</v>
      </c>
      <c r="B225" s="146" t="s">
        <v>144</v>
      </c>
      <c r="C225" s="85">
        <v>2</v>
      </c>
      <c r="D225" s="85">
        <v>4</v>
      </c>
      <c r="E225" s="147" t="s">
        <v>781</v>
      </c>
      <c r="F225" s="149">
        <v>36.85</v>
      </c>
      <c r="G225" s="149">
        <v>32.59</v>
      </c>
      <c r="H225" s="149">
        <v>26.73</v>
      </c>
      <c r="I225" s="149">
        <v>3.83</v>
      </c>
      <c r="J225" s="150">
        <v>0</v>
      </c>
      <c r="K225" s="150">
        <v>0</v>
      </c>
      <c r="L225" s="150">
        <v>0</v>
      </c>
      <c r="M225" s="150">
        <v>0</v>
      </c>
      <c r="N225" s="149">
        <v>100</v>
      </c>
      <c r="O225" s="152">
        <v>31.42</v>
      </c>
      <c r="P225" s="152">
        <v>32.17</v>
      </c>
      <c r="Q225" s="92">
        <v>10777</v>
      </c>
      <c r="R225" s="152">
        <v>335.0015542430836</v>
      </c>
      <c r="S225" s="44" t="s">
        <v>749</v>
      </c>
      <c r="T225" s="44"/>
    </row>
    <row r="226" spans="1:20" ht="12.75">
      <c r="A226" s="32" t="s">
        <v>729</v>
      </c>
      <c r="B226" s="146" t="s">
        <v>145</v>
      </c>
      <c r="C226" s="85">
        <v>3</v>
      </c>
      <c r="D226" s="85">
        <v>3</v>
      </c>
      <c r="E226" s="147" t="s">
        <v>781</v>
      </c>
      <c r="F226" s="149">
        <v>88.38</v>
      </c>
      <c r="G226" s="149">
        <v>11.62</v>
      </c>
      <c r="H226" s="150">
        <v>0</v>
      </c>
      <c r="I226" s="150">
        <v>0</v>
      </c>
      <c r="J226" s="150">
        <v>0</v>
      </c>
      <c r="K226" s="150">
        <v>0</v>
      </c>
      <c r="L226" s="150">
        <v>0</v>
      </c>
      <c r="M226" s="150">
        <v>0</v>
      </c>
      <c r="N226" s="149">
        <v>100</v>
      </c>
      <c r="O226" s="152">
        <v>25.56</v>
      </c>
      <c r="P226" s="152">
        <v>17.69</v>
      </c>
      <c r="Q226" s="92">
        <v>20540</v>
      </c>
      <c r="R226" s="152">
        <v>1161.1079706048615</v>
      </c>
      <c r="S226" s="44" t="s">
        <v>749</v>
      </c>
      <c r="T226" s="44"/>
    </row>
    <row r="227" spans="1:20" ht="12.75">
      <c r="A227" s="32" t="s">
        <v>729</v>
      </c>
      <c r="B227" s="146" t="s">
        <v>146</v>
      </c>
      <c r="C227" s="85">
        <v>3</v>
      </c>
      <c r="D227" s="85">
        <v>4</v>
      </c>
      <c r="E227" s="147" t="s">
        <v>781</v>
      </c>
      <c r="F227" s="149">
        <v>34.93</v>
      </c>
      <c r="G227" s="149">
        <v>36.42</v>
      </c>
      <c r="H227" s="149">
        <v>23.39</v>
      </c>
      <c r="I227" s="149">
        <v>5.27</v>
      </c>
      <c r="J227" s="150">
        <v>0</v>
      </c>
      <c r="K227" s="150">
        <v>0</v>
      </c>
      <c r="L227" s="150">
        <v>0</v>
      </c>
      <c r="M227" s="150">
        <v>0</v>
      </c>
      <c r="N227" s="149">
        <v>100</v>
      </c>
      <c r="O227" s="152">
        <v>61.5</v>
      </c>
      <c r="P227" s="152">
        <v>79.18</v>
      </c>
      <c r="Q227" s="92">
        <v>19584</v>
      </c>
      <c r="R227" s="152">
        <v>247.33518565294264</v>
      </c>
      <c r="S227" s="44" t="s">
        <v>749</v>
      </c>
      <c r="T227" s="44"/>
    </row>
    <row r="228" spans="1:20" ht="12.75">
      <c r="A228" s="32" t="s">
        <v>729</v>
      </c>
      <c r="B228" s="146" t="s">
        <v>147</v>
      </c>
      <c r="C228" s="85">
        <v>3</v>
      </c>
      <c r="D228" s="85">
        <v>2</v>
      </c>
      <c r="E228" s="147" t="s">
        <v>781</v>
      </c>
      <c r="F228" s="149">
        <v>100</v>
      </c>
      <c r="G228" s="150">
        <v>0</v>
      </c>
      <c r="H228" s="150">
        <v>0</v>
      </c>
      <c r="I228" s="150">
        <v>0</v>
      </c>
      <c r="J228" s="150">
        <v>0</v>
      </c>
      <c r="K228" s="150">
        <v>0</v>
      </c>
      <c r="L228" s="150">
        <v>0</v>
      </c>
      <c r="M228" s="150">
        <v>0</v>
      </c>
      <c r="N228" s="149">
        <v>100</v>
      </c>
      <c r="O228" s="152">
        <v>21.55</v>
      </c>
      <c r="P228" s="152">
        <v>12.67</v>
      </c>
      <c r="Q228" s="92">
        <v>9209</v>
      </c>
      <c r="R228" s="152">
        <v>726.8350434096291</v>
      </c>
      <c r="S228" s="44" t="s">
        <v>749</v>
      </c>
      <c r="T228" s="44"/>
    </row>
    <row r="229" spans="1:20" ht="12.75">
      <c r="A229" s="32" t="s">
        <v>729</v>
      </c>
      <c r="B229" s="146" t="s">
        <v>729</v>
      </c>
      <c r="C229" s="85">
        <v>2</v>
      </c>
      <c r="D229" s="85">
        <v>4</v>
      </c>
      <c r="E229" s="147" t="s">
        <v>780</v>
      </c>
      <c r="F229" s="149">
        <v>45.37</v>
      </c>
      <c r="G229" s="149">
        <v>19.26</v>
      </c>
      <c r="H229" s="149">
        <v>20.24</v>
      </c>
      <c r="I229" s="149">
        <v>13.88</v>
      </c>
      <c r="J229" s="149">
        <v>1.15</v>
      </c>
      <c r="K229" s="149">
        <v>0.1</v>
      </c>
      <c r="L229" s="150">
        <v>0</v>
      </c>
      <c r="M229" s="150">
        <v>0</v>
      </c>
      <c r="N229" s="149">
        <v>100</v>
      </c>
      <c r="O229" s="152">
        <v>90.68</v>
      </c>
      <c r="P229" s="152">
        <v>236.17</v>
      </c>
      <c r="Q229" s="92">
        <v>90195</v>
      </c>
      <c r="R229" s="152">
        <v>381.90710081720795</v>
      </c>
      <c r="S229" s="44" t="s">
        <v>749</v>
      </c>
      <c r="T229" s="44"/>
    </row>
    <row r="230" spans="1:20" ht="12.75">
      <c r="A230" s="32" t="s">
        <v>729</v>
      </c>
      <c r="B230" s="146" t="s">
        <v>148</v>
      </c>
      <c r="C230" s="85">
        <v>3</v>
      </c>
      <c r="D230" s="85">
        <v>2</v>
      </c>
      <c r="E230" s="147" t="s">
        <v>781</v>
      </c>
      <c r="F230" s="149">
        <v>100</v>
      </c>
      <c r="G230" s="150">
        <v>0</v>
      </c>
      <c r="H230" s="150">
        <v>0</v>
      </c>
      <c r="I230" s="150">
        <v>0</v>
      </c>
      <c r="J230" s="150">
        <v>0</v>
      </c>
      <c r="K230" s="150">
        <v>0</v>
      </c>
      <c r="L230" s="150">
        <v>0</v>
      </c>
      <c r="M230" s="150">
        <v>0</v>
      </c>
      <c r="N230" s="149">
        <v>100</v>
      </c>
      <c r="O230" s="152">
        <v>24.09</v>
      </c>
      <c r="P230" s="152">
        <v>29.53</v>
      </c>
      <c r="Q230" s="92">
        <v>8919</v>
      </c>
      <c r="R230" s="152">
        <v>302.03183203521843</v>
      </c>
      <c r="S230" s="44" t="s">
        <v>749</v>
      </c>
      <c r="T230" s="44"/>
    </row>
    <row r="231" spans="1:20" ht="12.75">
      <c r="A231" s="32" t="s">
        <v>729</v>
      </c>
      <c r="B231" s="146" t="s">
        <v>149</v>
      </c>
      <c r="C231" s="85">
        <v>3</v>
      </c>
      <c r="D231" s="85">
        <v>3</v>
      </c>
      <c r="E231" s="147" t="s">
        <v>781</v>
      </c>
      <c r="F231" s="149">
        <v>92.24</v>
      </c>
      <c r="G231" s="149">
        <v>7.76</v>
      </c>
      <c r="H231" s="150">
        <v>0</v>
      </c>
      <c r="I231" s="150">
        <v>0</v>
      </c>
      <c r="J231" s="150">
        <v>0</v>
      </c>
      <c r="K231" s="150">
        <v>0</v>
      </c>
      <c r="L231" s="150">
        <v>0</v>
      </c>
      <c r="M231" s="150">
        <v>0</v>
      </c>
      <c r="N231" s="149">
        <v>100</v>
      </c>
      <c r="O231" s="152">
        <v>32.1</v>
      </c>
      <c r="P231" s="152">
        <v>45.91</v>
      </c>
      <c r="Q231" s="92">
        <v>26460</v>
      </c>
      <c r="R231" s="152">
        <v>576.3450228708343</v>
      </c>
      <c r="S231" s="44" t="s">
        <v>749</v>
      </c>
      <c r="T231" s="44"/>
    </row>
    <row r="232" spans="1:20" ht="12.75">
      <c r="A232" s="32" t="s">
        <v>729</v>
      </c>
      <c r="B232" s="146" t="s">
        <v>150</v>
      </c>
      <c r="C232" s="85">
        <v>2</v>
      </c>
      <c r="D232" s="85">
        <v>3</v>
      </c>
      <c r="E232" s="147" t="s">
        <v>780</v>
      </c>
      <c r="F232" s="150">
        <v>0</v>
      </c>
      <c r="G232" s="149">
        <v>9.2</v>
      </c>
      <c r="H232" s="149">
        <v>45.61</v>
      </c>
      <c r="I232" s="149">
        <v>42.23</v>
      </c>
      <c r="J232" s="149">
        <v>2.96</v>
      </c>
      <c r="K232" s="150">
        <v>0</v>
      </c>
      <c r="L232" s="150">
        <v>0</v>
      </c>
      <c r="M232" s="150">
        <v>0</v>
      </c>
      <c r="N232" s="149">
        <v>100</v>
      </c>
      <c r="O232" s="152">
        <v>47.69</v>
      </c>
      <c r="P232" s="152">
        <v>77.25</v>
      </c>
      <c r="Q232" s="92">
        <v>1605</v>
      </c>
      <c r="R232" s="152">
        <v>20.776699029126213</v>
      </c>
      <c r="S232" s="44" t="s">
        <v>750</v>
      </c>
      <c r="T232" s="44"/>
    </row>
    <row r="233" spans="1:20" ht="12.75">
      <c r="A233" s="32" t="s">
        <v>729</v>
      </c>
      <c r="B233" s="146" t="s">
        <v>151</v>
      </c>
      <c r="C233" s="85">
        <v>2</v>
      </c>
      <c r="D233" s="85">
        <v>4</v>
      </c>
      <c r="E233" s="147" t="s">
        <v>780</v>
      </c>
      <c r="F233" s="150">
        <v>0</v>
      </c>
      <c r="G233" s="149">
        <v>10.81</v>
      </c>
      <c r="H233" s="149">
        <v>41.63</v>
      </c>
      <c r="I233" s="149">
        <v>29.89</v>
      </c>
      <c r="J233" s="149">
        <v>13.06</v>
      </c>
      <c r="K233" s="149">
        <v>4.61</v>
      </c>
      <c r="L233" s="150">
        <v>0</v>
      </c>
      <c r="M233" s="150">
        <v>0</v>
      </c>
      <c r="N233" s="149">
        <v>100</v>
      </c>
      <c r="O233" s="152">
        <v>66.07</v>
      </c>
      <c r="P233" s="152">
        <v>134.96</v>
      </c>
      <c r="Q233" s="92">
        <v>7933</v>
      </c>
      <c r="R233" s="152">
        <v>58.780379371665674</v>
      </c>
      <c r="S233" s="44" t="s">
        <v>750</v>
      </c>
      <c r="T233" s="44"/>
    </row>
    <row r="234" spans="1:20" ht="12.75">
      <c r="A234" s="32" t="s">
        <v>729</v>
      </c>
      <c r="B234" s="146" t="s">
        <v>152</v>
      </c>
      <c r="C234" s="85">
        <v>3</v>
      </c>
      <c r="D234" s="85">
        <v>3</v>
      </c>
      <c r="E234" s="147" t="s">
        <v>781</v>
      </c>
      <c r="F234" s="149">
        <v>82.3</v>
      </c>
      <c r="G234" s="149">
        <v>17.7</v>
      </c>
      <c r="H234" s="150">
        <v>0</v>
      </c>
      <c r="I234" s="150">
        <v>0</v>
      </c>
      <c r="J234" s="150">
        <v>0</v>
      </c>
      <c r="K234" s="150">
        <v>0</v>
      </c>
      <c r="L234" s="150">
        <v>0</v>
      </c>
      <c r="M234" s="150">
        <v>0</v>
      </c>
      <c r="N234" s="149">
        <v>100</v>
      </c>
      <c r="O234" s="152">
        <v>41.25</v>
      </c>
      <c r="P234" s="152">
        <v>42.05</v>
      </c>
      <c r="Q234" s="92">
        <v>11689</v>
      </c>
      <c r="R234" s="152">
        <v>277.97859690844234</v>
      </c>
      <c r="S234" s="44" t="s">
        <v>749</v>
      </c>
      <c r="T234" s="44"/>
    </row>
    <row r="235" spans="1:20" ht="12.75">
      <c r="A235" s="32" t="s">
        <v>729</v>
      </c>
      <c r="B235" s="146" t="s">
        <v>153</v>
      </c>
      <c r="C235" s="85">
        <v>3</v>
      </c>
      <c r="D235" s="85">
        <v>2</v>
      </c>
      <c r="E235" s="147" t="s">
        <v>781</v>
      </c>
      <c r="F235" s="149">
        <v>71.57</v>
      </c>
      <c r="G235" s="149">
        <v>28.43</v>
      </c>
      <c r="H235" s="150">
        <v>0</v>
      </c>
      <c r="I235" s="150">
        <v>0</v>
      </c>
      <c r="J235" s="150">
        <v>0</v>
      </c>
      <c r="K235" s="150">
        <v>0</v>
      </c>
      <c r="L235" s="150">
        <v>0</v>
      </c>
      <c r="M235" s="150">
        <v>0</v>
      </c>
      <c r="N235" s="149">
        <v>100</v>
      </c>
      <c r="O235" s="152">
        <v>16.3</v>
      </c>
      <c r="P235" s="152">
        <v>7.8</v>
      </c>
      <c r="Q235" s="92">
        <v>5722</v>
      </c>
      <c r="R235" s="152">
        <v>733.5897435897436</v>
      </c>
      <c r="S235" s="44" t="s">
        <v>749</v>
      </c>
      <c r="T235" s="44"/>
    </row>
    <row r="236" spans="1:20" ht="12.75">
      <c r="A236" s="32" t="s">
        <v>730</v>
      </c>
      <c r="B236" s="146" t="s">
        <v>154</v>
      </c>
      <c r="C236" s="85">
        <v>2</v>
      </c>
      <c r="D236" s="85">
        <v>4</v>
      </c>
      <c r="E236" s="147" t="s">
        <v>780</v>
      </c>
      <c r="F236" s="149">
        <v>6.3</v>
      </c>
      <c r="G236" s="149">
        <v>33.64</v>
      </c>
      <c r="H236" s="149">
        <v>43.08</v>
      </c>
      <c r="I236" s="149">
        <v>16.94</v>
      </c>
      <c r="J236" s="149">
        <v>0.04</v>
      </c>
      <c r="K236" s="150">
        <v>0</v>
      </c>
      <c r="L236" s="150">
        <v>0</v>
      </c>
      <c r="M236" s="150">
        <v>0</v>
      </c>
      <c r="N236" s="149">
        <v>100</v>
      </c>
      <c r="O236" s="152">
        <v>54.98</v>
      </c>
      <c r="P236" s="152">
        <v>95.67</v>
      </c>
      <c r="Q236" s="92">
        <v>3140</v>
      </c>
      <c r="R236" s="152">
        <v>32.821156057280234</v>
      </c>
      <c r="S236" s="44" t="s">
        <v>750</v>
      </c>
      <c r="T236" s="44"/>
    </row>
    <row r="237" spans="1:20" ht="12.75">
      <c r="A237" s="32" t="s">
        <v>730</v>
      </c>
      <c r="B237" s="146" t="s">
        <v>155</v>
      </c>
      <c r="C237" s="85">
        <v>3</v>
      </c>
      <c r="D237" s="85">
        <v>3</v>
      </c>
      <c r="E237" s="147" t="s">
        <v>781</v>
      </c>
      <c r="F237" s="149">
        <v>85.3</v>
      </c>
      <c r="G237" s="149">
        <v>14.46</v>
      </c>
      <c r="H237" s="149">
        <v>0.25</v>
      </c>
      <c r="I237" s="150">
        <v>0</v>
      </c>
      <c r="J237" s="150">
        <v>0</v>
      </c>
      <c r="K237" s="150">
        <v>0</v>
      </c>
      <c r="L237" s="150">
        <v>0</v>
      </c>
      <c r="M237" s="150">
        <v>0</v>
      </c>
      <c r="N237" s="149">
        <v>100</v>
      </c>
      <c r="O237" s="152">
        <v>37.86</v>
      </c>
      <c r="P237" s="152">
        <v>38.43</v>
      </c>
      <c r="Q237" s="92">
        <v>14663</v>
      </c>
      <c r="R237" s="152">
        <v>381.55087171480614</v>
      </c>
      <c r="S237" s="44" t="s">
        <v>749</v>
      </c>
      <c r="T237" s="44"/>
    </row>
    <row r="238" spans="1:20" ht="12.75">
      <c r="A238" s="32" t="s">
        <v>730</v>
      </c>
      <c r="B238" s="146" t="s">
        <v>156</v>
      </c>
      <c r="C238" s="85">
        <v>2</v>
      </c>
      <c r="D238" s="85">
        <v>4</v>
      </c>
      <c r="E238" s="147" t="s">
        <v>781</v>
      </c>
      <c r="F238" s="149">
        <v>61.48</v>
      </c>
      <c r="G238" s="149">
        <v>29.45</v>
      </c>
      <c r="H238" s="149">
        <v>8.14</v>
      </c>
      <c r="I238" s="149">
        <v>0.93</v>
      </c>
      <c r="J238" s="150">
        <v>0</v>
      </c>
      <c r="K238" s="150">
        <v>0</v>
      </c>
      <c r="L238" s="150">
        <v>0</v>
      </c>
      <c r="M238" s="150">
        <v>0</v>
      </c>
      <c r="N238" s="149">
        <v>100</v>
      </c>
      <c r="O238" s="152">
        <v>26.3</v>
      </c>
      <c r="P238" s="152">
        <v>30.77</v>
      </c>
      <c r="Q238" s="92">
        <v>18779</v>
      </c>
      <c r="R238" s="152">
        <v>610.3022424439389</v>
      </c>
      <c r="S238" s="44" t="s">
        <v>749</v>
      </c>
      <c r="T238" s="44"/>
    </row>
    <row r="239" spans="1:20" ht="12.75">
      <c r="A239" s="32" t="s">
        <v>730</v>
      </c>
      <c r="B239" s="146" t="s">
        <v>157</v>
      </c>
      <c r="C239" s="85">
        <v>3</v>
      </c>
      <c r="D239" s="85">
        <v>2</v>
      </c>
      <c r="E239" s="147" t="s">
        <v>781</v>
      </c>
      <c r="F239" s="149">
        <v>100</v>
      </c>
      <c r="G239" s="150">
        <v>0</v>
      </c>
      <c r="H239" s="150">
        <v>0</v>
      </c>
      <c r="I239" s="150">
        <v>0</v>
      </c>
      <c r="J239" s="150">
        <v>0</v>
      </c>
      <c r="K239" s="150">
        <v>0</v>
      </c>
      <c r="L239" s="150">
        <v>0</v>
      </c>
      <c r="M239" s="150">
        <v>0</v>
      </c>
      <c r="N239" s="149">
        <v>100</v>
      </c>
      <c r="O239" s="152">
        <v>11.73</v>
      </c>
      <c r="P239" s="152">
        <v>6</v>
      </c>
      <c r="Q239" s="92">
        <v>10048</v>
      </c>
      <c r="R239" s="152">
        <v>1674.6666666666667</v>
      </c>
      <c r="S239" s="44" t="s">
        <v>749</v>
      </c>
      <c r="T239" s="44"/>
    </row>
    <row r="240" spans="1:20" ht="12.75">
      <c r="A240" s="34" t="s">
        <v>730</v>
      </c>
      <c r="B240" s="146" t="s">
        <v>730</v>
      </c>
      <c r="C240" s="155">
        <v>3</v>
      </c>
      <c r="D240" s="155">
        <v>4</v>
      </c>
      <c r="E240" s="147" t="s">
        <v>781</v>
      </c>
      <c r="F240" s="105">
        <v>87.25</v>
      </c>
      <c r="G240" s="105">
        <v>10.5</v>
      </c>
      <c r="H240" s="105">
        <v>2.25</v>
      </c>
      <c r="I240" s="150">
        <v>0</v>
      </c>
      <c r="J240" s="150">
        <v>0</v>
      </c>
      <c r="K240" s="150">
        <v>0</v>
      </c>
      <c r="L240" s="150">
        <v>0</v>
      </c>
      <c r="M240" s="150">
        <v>0</v>
      </c>
      <c r="N240" s="149">
        <v>100</v>
      </c>
      <c r="O240" s="151">
        <v>53.02</v>
      </c>
      <c r="P240" s="151">
        <v>97.35</v>
      </c>
      <c r="Q240" s="92">
        <v>193325</v>
      </c>
      <c r="R240" s="152">
        <v>1985.8757062146894</v>
      </c>
      <c r="S240" s="44" t="s">
        <v>748</v>
      </c>
      <c r="T240" s="44"/>
    </row>
    <row r="241" spans="1:20" ht="12.75">
      <c r="A241" s="34" t="s">
        <v>730</v>
      </c>
      <c r="B241" s="146" t="s">
        <v>158</v>
      </c>
      <c r="C241" s="155">
        <v>2</v>
      </c>
      <c r="D241" s="155">
        <v>4</v>
      </c>
      <c r="E241" s="147" t="s">
        <v>780</v>
      </c>
      <c r="F241" s="105">
        <v>38.12</v>
      </c>
      <c r="G241" s="105">
        <v>41.3</v>
      </c>
      <c r="H241" s="105">
        <v>20.11</v>
      </c>
      <c r="I241" s="149">
        <v>0.47</v>
      </c>
      <c r="J241" s="150">
        <v>0</v>
      </c>
      <c r="K241" s="150">
        <v>0</v>
      </c>
      <c r="L241" s="150">
        <v>0</v>
      </c>
      <c r="M241" s="150">
        <v>0</v>
      </c>
      <c r="N241" s="149">
        <v>100</v>
      </c>
      <c r="O241" s="151">
        <v>28.49</v>
      </c>
      <c r="P241" s="151">
        <v>34.11</v>
      </c>
      <c r="Q241" s="92">
        <v>10068</v>
      </c>
      <c r="R241" s="152">
        <v>295.1627088830255</v>
      </c>
      <c r="S241" s="44" t="s">
        <v>749</v>
      </c>
      <c r="T241" s="44"/>
    </row>
    <row r="242" spans="1:20" ht="12.75">
      <c r="A242" s="34" t="s">
        <v>730</v>
      </c>
      <c r="B242" s="146" t="s">
        <v>159</v>
      </c>
      <c r="C242" s="155">
        <v>2</v>
      </c>
      <c r="D242" s="155">
        <v>4</v>
      </c>
      <c r="E242" s="147" t="s">
        <v>780</v>
      </c>
      <c r="F242" s="105">
        <v>4.52</v>
      </c>
      <c r="G242" s="105">
        <v>36.14</v>
      </c>
      <c r="H242" s="105">
        <v>42.51</v>
      </c>
      <c r="I242" s="149">
        <v>16.71</v>
      </c>
      <c r="J242" s="149">
        <v>0.12</v>
      </c>
      <c r="K242" s="150">
        <v>0</v>
      </c>
      <c r="L242" s="150">
        <v>0</v>
      </c>
      <c r="M242" s="150">
        <v>0</v>
      </c>
      <c r="N242" s="149">
        <v>100</v>
      </c>
      <c r="O242" s="151">
        <v>41.25</v>
      </c>
      <c r="P242" s="151">
        <v>63.38</v>
      </c>
      <c r="Q242" s="92">
        <v>6048</v>
      </c>
      <c r="R242" s="152">
        <v>95.42442410855159</v>
      </c>
      <c r="S242" s="44" t="s">
        <v>750</v>
      </c>
      <c r="T242" s="44"/>
    </row>
    <row r="243" spans="1:20" ht="12.75">
      <c r="A243" s="34" t="s">
        <v>731</v>
      </c>
      <c r="B243" s="146" t="s">
        <v>160</v>
      </c>
      <c r="C243" s="155">
        <v>2</v>
      </c>
      <c r="D243" s="155">
        <v>3</v>
      </c>
      <c r="E243" s="147" t="s">
        <v>780</v>
      </c>
      <c r="F243" s="150">
        <v>0</v>
      </c>
      <c r="G243" s="105">
        <v>30.3</v>
      </c>
      <c r="H243" s="105">
        <v>34.99</v>
      </c>
      <c r="I243" s="149">
        <v>22.94</v>
      </c>
      <c r="J243" s="149">
        <v>10.02</v>
      </c>
      <c r="K243" s="149">
        <v>1.75</v>
      </c>
      <c r="L243" s="150">
        <v>0</v>
      </c>
      <c r="M243" s="150">
        <v>0</v>
      </c>
      <c r="N243" s="149">
        <v>100</v>
      </c>
      <c r="O243" s="151">
        <v>39.79</v>
      </c>
      <c r="P243" s="151">
        <v>58.99</v>
      </c>
      <c r="Q243" s="92">
        <v>6325</v>
      </c>
      <c r="R243" s="152">
        <v>107.22156297677572</v>
      </c>
      <c r="S243" s="44" t="s">
        <v>749</v>
      </c>
      <c r="T243" s="44"/>
    </row>
    <row r="244" spans="1:20" ht="12.75">
      <c r="A244" s="34" t="s">
        <v>731</v>
      </c>
      <c r="B244" s="146" t="s">
        <v>161</v>
      </c>
      <c r="C244" s="155">
        <v>3</v>
      </c>
      <c r="D244" s="155">
        <v>2</v>
      </c>
      <c r="E244" s="147" t="s">
        <v>781</v>
      </c>
      <c r="F244" s="105">
        <v>86.1</v>
      </c>
      <c r="G244" s="105">
        <v>13.9</v>
      </c>
      <c r="H244" s="150">
        <v>0</v>
      </c>
      <c r="I244" s="150">
        <v>0</v>
      </c>
      <c r="J244" s="150">
        <v>0</v>
      </c>
      <c r="K244" s="150">
        <v>0</v>
      </c>
      <c r="L244" s="150">
        <v>0</v>
      </c>
      <c r="M244" s="150">
        <v>0</v>
      </c>
      <c r="N244" s="149">
        <v>100</v>
      </c>
      <c r="O244" s="151">
        <v>93.26</v>
      </c>
      <c r="P244" s="151">
        <v>215.64</v>
      </c>
      <c r="Q244" s="92">
        <v>7076</v>
      </c>
      <c r="R244" s="152">
        <v>32.81394917455018</v>
      </c>
      <c r="S244" s="44" t="s">
        <v>750</v>
      </c>
      <c r="T244" s="44"/>
    </row>
    <row r="245" spans="1:20" ht="12.75">
      <c r="A245" s="34" t="s">
        <v>731</v>
      </c>
      <c r="B245" s="146" t="s">
        <v>162</v>
      </c>
      <c r="C245" s="155">
        <v>3</v>
      </c>
      <c r="D245" s="155">
        <v>2</v>
      </c>
      <c r="E245" s="147" t="s">
        <v>781</v>
      </c>
      <c r="F245" s="105">
        <v>99.67</v>
      </c>
      <c r="G245" s="105">
        <v>0.33</v>
      </c>
      <c r="H245" s="150">
        <v>0</v>
      </c>
      <c r="I245" s="150">
        <v>0</v>
      </c>
      <c r="J245" s="150">
        <v>0</v>
      </c>
      <c r="K245" s="150">
        <v>0</v>
      </c>
      <c r="L245" s="150">
        <v>0</v>
      </c>
      <c r="M245" s="150">
        <v>0</v>
      </c>
      <c r="N245" s="149">
        <v>100</v>
      </c>
      <c r="O245" s="151">
        <v>54.05</v>
      </c>
      <c r="P245" s="151">
        <v>64.84</v>
      </c>
      <c r="Q245" s="92">
        <v>3137</v>
      </c>
      <c r="R245" s="152">
        <v>48.38062924120913</v>
      </c>
      <c r="S245" s="44" t="s">
        <v>750</v>
      </c>
      <c r="T245" s="44"/>
    </row>
    <row r="246" spans="1:20" ht="12.75">
      <c r="A246" s="34" t="s">
        <v>731</v>
      </c>
      <c r="B246" s="146" t="s">
        <v>163</v>
      </c>
      <c r="C246" s="155">
        <v>3</v>
      </c>
      <c r="D246" s="155">
        <v>2</v>
      </c>
      <c r="E246" s="147" t="s">
        <v>781</v>
      </c>
      <c r="F246" s="105">
        <v>51.41</v>
      </c>
      <c r="G246" s="105">
        <v>47.92</v>
      </c>
      <c r="H246" s="105">
        <v>0.66</v>
      </c>
      <c r="I246" s="150">
        <v>0</v>
      </c>
      <c r="J246" s="150">
        <v>0</v>
      </c>
      <c r="K246" s="150">
        <v>0</v>
      </c>
      <c r="L246" s="150">
        <v>0</v>
      </c>
      <c r="M246" s="150">
        <v>0</v>
      </c>
      <c r="N246" s="149">
        <v>100</v>
      </c>
      <c r="O246" s="151">
        <v>82.3</v>
      </c>
      <c r="P246" s="151">
        <v>148.69</v>
      </c>
      <c r="Q246" s="92">
        <v>3852</v>
      </c>
      <c r="R246" s="152">
        <v>25.906247898311925</v>
      </c>
      <c r="S246" s="44" t="s">
        <v>750</v>
      </c>
      <c r="T246" s="44"/>
    </row>
    <row r="247" spans="1:20" ht="12.75">
      <c r="A247" s="32" t="s">
        <v>731</v>
      </c>
      <c r="B247" s="146" t="s">
        <v>164</v>
      </c>
      <c r="C247" s="85">
        <v>3</v>
      </c>
      <c r="D247" s="85">
        <v>1</v>
      </c>
      <c r="E247" s="147" t="s">
        <v>781</v>
      </c>
      <c r="F247" s="105">
        <v>36.12</v>
      </c>
      <c r="G247" s="105">
        <v>62.41</v>
      </c>
      <c r="H247" s="105">
        <v>1.46</v>
      </c>
      <c r="I247" s="150">
        <v>0</v>
      </c>
      <c r="J247" s="150">
        <v>0</v>
      </c>
      <c r="K247" s="150">
        <v>0</v>
      </c>
      <c r="L247" s="150">
        <v>0</v>
      </c>
      <c r="M247" s="150">
        <v>0</v>
      </c>
      <c r="N247" s="149">
        <v>100</v>
      </c>
      <c r="O247" s="151">
        <v>59.82</v>
      </c>
      <c r="P247" s="151">
        <v>99.8</v>
      </c>
      <c r="Q247" s="92">
        <v>2852</v>
      </c>
      <c r="R247" s="152">
        <v>28.577154308617235</v>
      </c>
      <c r="S247" s="44" t="s">
        <v>750</v>
      </c>
      <c r="T247" s="44"/>
    </row>
    <row r="248" spans="1:20" ht="12.75">
      <c r="A248" s="32" t="s">
        <v>731</v>
      </c>
      <c r="B248" s="146" t="s">
        <v>165</v>
      </c>
      <c r="C248" s="85">
        <v>3</v>
      </c>
      <c r="D248" s="85">
        <v>2</v>
      </c>
      <c r="E248" s="147" t="s">
        <v>781</v>
      </c>
      <c r="F248" s="105">
        <v>39.15</v>
      </c>
      <c r="G248" s="105">
        <v>60.19</v>
      </c>
      <c r="H248" s="105">
        <v>0.66</v>
      </c>
      <c r="I248" s="150">
        <v>0</v>
      </c>
      <c r="J248" s="150">
        <v>0</v>
      </c>
      <c r="K248" s="150">
        <v>0</v>
      </c>
      <c r="L248" s="150">
        <v>0</v>
      </c>
      <c r="M248" s="150">
        <v>0</v>
      </c>
      <c r="N248" s="149">
        <v>100</v>
      </c>
      <c r="O248" s="151">
        <v>88.61</v>
      </c>
      <c r="P248" s="151">
        <v>177.11</v>
      </c>
      <c r="Q248" s="92">
        <v>9086</v>
      </c>
      <c r="R248" s="152">
        <v>51.30145107560273</v>
      </c>
      <c r="S248" s="44" t="s">
        <v>750</v>
      </c>
      <c r="T248" s="44"/>
    </row>
    <row r="249" spans="1:20" ht="12.75">
      <c r="A249" s="32" t="s">
        <v>731</v>
      </c>
      <c r="B249" s="146" t="s">
        <v>166</v>
      </c>
      <c r="C249" s="85">
        <v>3</v>
      </c>
      <c r="D249" s="85">
        <v>1</v>
      </c>
      <c r="E249" s="147" t="s">
        <v>780</v>
      </c>
      <c r="F249" s="105">
        <v>17.4</v>
      </c>
      <c r="G249" s="105">
        <v>59.72</v>
      </c>
      <c r="H249" s="105">
        <v>16.73</v>
      </c>
      <c r="I249" s="149">
        <v>6.15</v>
      </c>
      <c r="J249" s="149">
        <v>0.01</v>
      </c>
      <c r="K249" s="150">
        <v>0</v>
      </c>
      <c r="L249" s="150">
        <v>0</v>
      </c>
      <c r="M249" s="150">
        <v>0</v>
      </c>
      <c r="N249" s="149">
        <v>100</v>
      </c>
      <c r="O249" s="151">
        <v>63.97</v>
      </c>
      <c r="P249" s="151">
        <v>141.66</v>
      </c>
      <c r="Q249" s="92">
        <v>2294</v>
      </c>
      <c r="R249" s="152">
        <v>16.193703233093323</v>
      </c>
      <c r="S249" s="44" t="s">
        <v>750</v>
      </c>
      <c r="T249" s="44"/>
    </row>
    <row r="250" spans="1:20" ht="12.75">
      <c r="A250" s="32" t="s">
        <v>731</v>
      </c>
      <c r="B250" s="146" t="s">
        <v>167</v>
      </c>
      <c r="C250" s="85">
        <v>3</v>
      </c>
      <c r="D250" s="85">
        <v>2</v>
      </c>
      <c r="E250" s="147" t="s">
        <v>781</v>
      </c>
      <c r="F250" s="105">
        <v>29.26</v>
      </c>
      <c r="G250" s="105">
        <v>52.74</v>
      </c>
      <c r="H250" s="105">
        <v>15.36</v>
      </c>
      <c r="I250" s="149">
        <v>2.64</v>
      </c>
      <c r="J250" s="150">
        <v>0</v>
      </c>
      <c r="K250" s="150">
        <v>0</v>
      </c>
      <c r="L250" s="150">
        <v>0</v>
      </c>
      <c r="M250" s="150">
        <v>0</v>
      </c>
      <c r="N250" s="149">
        <v>100</v>
      </c>
      <c r="O250" s="151">
        <v>38.88</v>
      </c>
      <c r="P250" s="151">
        <v>53.57</v>
      </c>
      <c r="Q250" s="92">
        <v>2678</v>
      </c>
      <c r="R250" s="152">
        <v>49.99066641777114</v>
      </c>
      <c r="S250" s="44" t="s">
        <v>750</v>
      </c>
      <c r="T250" s="44"/>
    </row>
    <row r="251" spans="1:20" ht="12.75">
      <c r="A251" s="32" t="s">
        <v>731</v>
      </c>
      <c r="B251" s="146" t="s">
        <v>168</v>
      </c>
      <c r="C251" s="85">
        <v>3</v>
      </c>
      <c r="D251" s="85">
        <v>2</v>
      </c>
      <c r="E251" s="147" t="s">
        <v>781</v>
      </c>
      <c r="F251" s="105">
        <v>13.26</v>
      </c>
      <c r="G251" s="105">
        <v>76.34</v>
      </c>
      <c r="H251" s="105">
        <v>10.4</v>
      </c>
      <c r="I251" s="150">
        <v>0</v>
      </c>
      <c r="J251" s="150">
        <v>0</v>
      </c>
      <c r="K251" s="150">
        <v>0</v>
      </c>
      <c r="L251" s="150">
        <v>0</v>
      </c>
      <c r="M251" s="150">
        <v>0</v>
      </c>
      <c r="N251" s="149">
        <v>100</v>
      </c>
      <c r="O251" s="151">
        <v>32.01</v>
      </c>
      <c r="P251" s="151">
        <v>36.58</v>
      </c>
      <c r="Q251" s="92">
        <v>7050</v>
      </c>
      <c r="R251" s="152">
        <v>192.72826681246585</v>
      </c>
      <c r="S251" s="44" t="s">
        <v>749</v>
      </c>
      <c r="T251" s="44"/>
    </row>
    <row r="252" spans="1:20" ht="12.75">
      <c r="A252" s="32" t="s">
        <v>731</v>
      </c>
      <c r="B252" s="146" t="s">
        <v>169</v>
      </c>
      <c r="C252" s="85">
        <v>3</v>
      </c>
      <c r="D252" s="85">
        <v>1</v>
      </c>
      <c r="E252" s="147" t="s">
        <v>781</v>
      </c>
      <c r="F252" s="105">
        <v>15.33</v>
      </c>
      <c r="G252" s="105">
        <v>83.7</v>
      </c>
      <c r="H252" s="105">
        <v>0.97</v>
      </c>
      <c r="I252" s="150">
        <v>0</v>
      </c>
      <c r="J252" s="150">
        <v>0</v>
      </c>
      <c r="K252" s="150">
        <v>0</v>
      </c>
      <c r="L252" s="150">
        <v>0</v>
      </c>
      <c r="M252" s="150">
        <v>0</v>
      </c>
      <c r="N252" s="149">
        <v>100</v>
      </c>
      <c r="O252" s="151">
        <v>72.67</v>
      </c>
      <c r="P252" s="151">
        <v>141.62</v>
      </c>
      <c r="Q252" s="92">
        <v>1877</v>
      </c>
      <c r="R252" s="152">
        <v>13.253777715012003</v>
      </c>
      <c r="S252" s="44" t="s">
        <v>750</v>
      </c>
      <c r="T252" s="44"/>
    </row>
    <row r="253" spans="1:20" ht="12.75">
      <c r="A253" s="32" t="s">
        <v>731</v>
      </c>
      <c r="B253" s="146" t="s">
        <v>170</v>
      </c>
      <c r="C253" s="85">
        <v>3</v>
      </c>
      <c r="D253" s="85">
        <v>2</v>
      </c>
      <c r="E253" s="147" t="s">
        <v>781</v>
      </c>
      <c r="F253" s="105">
        <v>69.13</v>
      </c>
      <c r="G253" s="105">
        <v>30.87</v>
      </c>
      <c r="H253" s="150">
        <v>0</v>
      </c>
      <c r="I253" s="150">
        <v>0</v>
      </c>
      <c r="J253" s="150">
        <v>0</v>
      </c>
      <c r="K253" s="150">
        <v>0</v>
      </c>
      <c r="L253" s="150">
        <v>0</v>
      </c>
      <c r="M253" s="150">
        <v>0</v>
      </c>
      <c r="N253" s="149">
        <v>100</v>
      </c>
      <c r="O253" s="151">
        <v>40.1</v>
      </c>
      <c r="P253" s="151">
        <v>58.15</v>
      </c>
      <c r="Q253" s="92">
        <v>8558</v>
      </c>
      <c r="R253" s="152">
        <v>147.17110920034395</v>
      </c>
      <c r="S253" s="44" t="s">
        <v>749</v>
      </c>
      <c r="T253" s="44"/>
    </row>
    <row r="254" spans="1:20" ht="12.75">
      <c r="A254" s="32" t="s">
        <v>731</v>
      </c>
      <c r="B254" s="146" t="s">
        <v>171</v>
      </c>
      <c r="C254" s="85">
        <v>3</v>
      </c>
      <c r="D254" s="85">
        <v>3</v>
      </c>
      <c r="E254" s="147" t="s">
        <v>781</v>
      </c>
      <c r="F254" s="105">
        <v>93.57</v>
      </c>
      <c r="G254" s="105">
        <v>6.43</v>
      </c>
      <c r="H254" s="150">
        <v>0</v>
      </c>
      <c r="I254" s="150">
        <v>0</v>
      </c>
      <c r="J254" s="150">
        <v>0</v>
      </c>
      <c r="K254" s="150">
        <v>0</v>
      </c>
      <c r="L254" s="150">
        <v>0</v>
      </c>
      <c r="M254" s="150">
        <v>0</v>
      </c>
      <c r="N254" s="149">
        <v>100</v>
      </c>
      <c r="O254" s="151">
        <v>56.96</v>
      </c>
      <c r="P254" s="151">
        <v>92.06</v>
      </c>
      <c r="Q254" s="92">
        <v>21651</v>
      </c>
      <c r="R254" s="152">
        <v>235.18357592874213</v>
      </c>
      <c r="S254" s="44" t="s">
        <v>749</v>
      </c>
      <c r="T254" s="44"/>
    </row>
    <row r="255" spans="1:20" ht="12.75">
      <c r="A255" s="32" t="s">
        <v>731</v>
      </c>
      <c r="B255" s="146" t="s">
        <v>172</v>
      </c>
      <c r="C255" s="85">
        <v>3</v>
      </c>
      <c r="D255" s="85">
        <v>1</v>
      </c>
      <c r="E255" s="147" t="s">
        <v>781</v>
      </c>
      <c r="F255" s="105">
        <v>5.33</v>
      </c>
      <c r="G255" s="105">
        <v>79.19</v>
      </c>
      <c r="H255" s="105">
        <v>15.48</v>
      </c>
      <c r="I255" s="150">
        <v>0</v>
      </c>
      <c r="J255" s="150">
        <v>0</v>
      </c>
      <c r="K255" s="150">
        <v>0</v>
      </c>
      <c r="L255" s="150">
        <v>0</v>
      </c>
      <c r="M255" s="150">
        <v>0</v>
      </c>
      <c r="N255" s="149">
        <v>100</v>
      </c>
      <c r="O255" s="151">
        <v>65.31</v>
      </c>
      <c r="P255" s="151">
        <v>128.89</v>
      </c>
      <c r="Q255" s="92">
        <v>2758</v>
      </c>
      <c r="R255" s="152">
        <v>21.39809139576383</v>
      </c>
      <c r="S255" s="44" t="s">
        <v>750</v>
      </c>
      <c r="T255" s="44"/>
    </row>
    <row r="256" spans="1:20" ht="12.75">
      <c r="A256" s="32" t="s">
        <v>731</v>
      </c>
      <c r="B256" s="146" t="s">
        <v>173</v>
      </c>
      <c r="C256" s="85">
        <v>3</v>
      </c>
      <c r="D256" s="85">
        <v>2</v>
      </c>
      <c r="E256" s="147" t="s">
        <v>781</v>
      </c>
      <c r="F256" s="105">
        <v>57.92</v>
      </c>
      <c r="G256" s="105">
        <v>41.34</v>
      </c>
      <c r="H256" s="105">
        <v>0.74</v>
      </c>
      <c r="I256" s="150">
        <v>0</v>
      </c>
      <c r="J256" s="150">
        <v>0</v>
      </c>
      <c r="K256" s="150">
        <v>0</v>
      </c>
      <c r="L256" s="150">
        <v>0</v>
      </c>
      <c r="M256" s="150">
        <v>0</v>
      </c>
      <c r="N256" s="149">
        <v>100</v>
      </c>
      <c r="O256" s="151">
        <v>125.44</v>
      </c>
      <c r="P256" s="151">
        <v>310.31</v>
      </c>
      <c r="Q256" s="92">
        <v>5919</v>
      </c>
      <c r="R256" s="152">
        <v>19.074473913183592</v>
      </c>
      <c r="S256" s="44" t="s">
        <v>750</v>
      </c>
      <c r="T256" s="44"/>
    </row>
    <row r="257" spans="1:20" ht="12.75">
      <c r="A257" s="32" t="s">
        <v>731</v>
      </c>
      <c r="B257" s="146" t="s">
        <v>174</v>
      </c>
      <c r="C257" s="85">
        <v>3</v>
      </c>
      <c r="D257" s="85">
        <v>3</v>
      </c>
      <c r="E257" s="147" t="s">
        <v>781</v>
      </c>
      <c r="F257" s="105">
        <v>54.45</v>
      </c>
      <c r="G257" s="105">
        <v>41.97</v>
      </c>
      <c r="H257" s="105">
        <v>3.58</v>
      </c>
      <c r="I257" s="150">
        <v>0</v>
      </c>
      <c r="J257" s="150">
        <v>0</v>
      </c>
      <c r="K257" s="150">
        <v>0</v>
      </c>
      <c r="L257" s="150">
        <v>0</v>
      </c>
      <c r="M257" s="150">
        <v>0</v>
      </c>
      <c r="N257" s="149">
        <v>100</v>
      </c>
      <c r="O257" s="151">
        <v>67.63</v>
      </c>
      <c r="P257" s="151">
        <v>165.33</v>
      </c>
      <c r="Q257" s="92">
        <v>13984</v>
      </c>
      <c r="R257" s="152">
        <v>84.58235045061392</v>
      </c>
      <c r="S257" s="44" t="s">
        <v>750</v>
      </c>
      <c r="T257" s="44"/>
    </row>
    <row r="258" spans="1:20" ht="12.75">
      <c r="A258" s="32" t="s">
        <v>731</v>
      </c>
      <c r="B258" s="146" t="s">
        <v>175</v>
      </c>
      <c r="C258" s="85">
        <v>3</v>
      </c>
      <c r="D258" s="85">
        <v>2</v>
      </c>
      <c r="E258" s="147" t="s">
        <v>781</v>
      </c>
      <c r="F258" s="105">
        <v>58.92</v>
      </c>
      <c r="G258" s="105">
        <v>40.14</v>
      </c>
      <c r="H258" s="105">
        <v>0.94</v>
      </c>
      <c r="I258" s="150">
        <v>0</v>
      </c>
      <c r="J258" s="150">
        <v>0</v>
      </c>
      <c r="K258" s="150">
        <v>0</v>
      </c>
      <c r="L258" s="150">
        <v>0</v>
      </c>
      <c r="M258" s="150">
        <v>0</v>
      </c>
      <c r="N258" s="149">
        <v>100</v>
      </c>
      <c r="O258" s="151">
        <v>59.32</v>
      </c>
      <c r="P258" s="151">
        <v>99.72</v>
      </c>
      <c r="Q258" s="92">
        <v>9937</v>
      </c>
      <c r="R258" s="152">
        <v>99.64901724829522</v>
      </c>
      <c r="S258" s="44" t="s">
        <v>750</v>
      </c>
      <c r="T258" s="44"/>
    </row>
    <row r="259" spans="1:20" ht="12.75">
      <c r="A259" s="32" t="s">
        <v>731</v>
      </c>
      <c r="B259" s="146" t="s">
        <v>176</v>
      </c>
      <c r="C259" s="85">
        <v>3</v>
      </c>
      <c r="D259" s="85">
        <v>2</v>
      </c>
      <c r="E259" s="147" t="s">
        <v>781</v>
      </c>
      <c r="F259" s="105">
        <v>92.72</v>
      </c>
      <c r="G259" s="105">
        <v>7.28</v>
      </c>
      <c r="H259" s="150">
        <v>0</v>
      </c>
      <c r="I259" s="150">
        <v>0</v>
      </c>
      <c r="J259" s="150">
        <v>0</v>
      </c>
      <c r="K259" s="150">
        <v>0</v>
      </c>
      <c r="L259" s="150">
        <v>0</v>
      </c>
      <c r="M259" s="150">
        <v>0</v>
      </c>
      <c r="N259" s="149">
        <v>100</v>
      </c>
      <c r="O259" s="151">
        <v>59.96</v>
      </c>
      <c r="P259" s="151">
        <v>105.91</v>
      </c>
      <c r="Q259" s="92">
        <v>9070</v>
      </c>
      <c r="R259" s="152">
        <v>85.63874988197526</v>
      </c>
      <c r="S259" s="44" t="s">
        <v>749</v>
      </c>
      <c r="T259" s="44"/>
    </row>
    <row r="260" spans="1:20" ht="12.75">
      <c r="A260" s="32" t="s">
        <v>731</v>
      </c>
      <c r="B260" s="146" t="s">
        <v>177</v>
      </c>
      <c r="C260" s="85">
        <v>3</v>
      </c>
      <c r="D260" s="85">
        <v>1</v>
      </c>
      <c r="E260" s="147" t="s">
        <v>781</v>
      </c>
      <c r="F260" s="105">
        <v>28.28</v>
      </c>
      <c r="G260" s="105">
        <v>71.64</v>
      </c>
      <c r="H260" s="105">
        <v>0.08</v>
      </c>
      <c r="I260" s="150">
        <v>0</v>
      </c>
      <c r="J260" s="150">
        <v>0</v>
      </c>
      <c r="K260" s="150">
        <v>0</v>
      </c>
      <c r="L260" s="150">
        <v>0</v>
      </c>
      <c r="M260" s="150">
        <v>0</v>
      </c>
      <c r="N260" s="149">
        <v>100</v>
      </c>
      <c r="O260" s="151">
        <v>62.87</v>
      </c>
      <c r="P260" s="151">
        <v>109.5</v>
      </c>
      <c r="Q260" s="92">
        <v>1543</v>
      </c>
      <c r="R260" s="152">
        <v>14.091324200913242</v>
      </c>
      <c r="S260" s="44" t="s">
        <v>750</v>
      </c>
      <c r="T260" s="44"/>
    </row>
    <row r="261" spans="1:20" ht="12.75">
      <c r="A261" s="32" t="s">
        <v>731</v>
      </c>
      <c r="B261" s="146" t="s">
        <v>178</v>
      </c>
      <c r="C261" s="85">
        <v>3</v>
      </c>
      <c r="D261" s="85">
        <v>1</v>
      </c>
      <c r="E261" s="147" t="s">
        <v>781</v>
      </c>
      <c r="F261" s="105">
        <v>70.38</v>
      </c>
      <c r="G261" s="105">
        <v>29.62</v>
      </c>
      <c r="H261" s="150">
        <v>0</v>
      </c>
      <c r="I261" s="150">
        <v>0</v>
      </c>
      <c r="J261" s="150">
        <v>0</v>
      </c>
      <c r="K261" s="150">
        <v>0</v>
      </c>
      <c r="L261" s="150">
        <v>0</v>
      </c>
      <c r="M261" s="150">
        <v>0</v>
      </c>
      <c r="N261" s="149">
        <v>100</v>
      </c>
      <c r="O261" s="151">
        <v>55.9</v>
      </c>
      <c r="P261" s="151">
        <v>114.61</v>
      </c>
      <c r="Q261" s="92">
        <v>2449</v>
      </c>
      <c r="R261" s="152">
        <v>21.368117965273537</v>
      </c>
      <c r="S261" s="44" t="s">
        <v>750</v>
      </c>
      <c r="T261" s="44"/>
    </row>
    <row r="262" spans="1:20" ht="12.75">
      <c r="A262" s="32" t="s">
        <v>731</v>
      </c>
      <c r="B262" s="146" t="s">
        <v>179</v>
      </c>
      <c r="C262" s="85">
        <v>2</v>
      </c>
      <c r="D262" s="85">
        <v>3</v>
      </c>
      <c r="E262" s="147" t="s">
        <v>780</v>
      </c>
      <c r="F262" s="105">
        <v>0.35</v>
      </c>
      <c r="G262" s="105">
        <v>52.55</v>
      </c>
      <c r="H262" s="105">
        <v>36.89</v>
      </c>
      <c r="I262" s="149">
        <v>10.21</v>
      </c>
      <c r="J262" s="150">
        <v>0</v>
      </c>
      <c r="K262" s="150">
        <v>0</v>
      </c>
      <c r="L262" s="150">
        <v>0</v>
      </c>
      <c r="M262" s="150">
        <v>0</v>
      </c>
      <c r="N262" s="149">
        <v>100</v>
      </c>
      <c r="O262" s="151">
        <v>39.27</v>
      </c>
      <c r="P262" s="151">
        <v>69.63</v>
      </c>
      <c r="Q262" s="92">
        <v>4181</v>
      </c>
      <c r="R262" s="152">
        <v>60.04595720235531</v>
      </c>
      <c r="S262" s="44" t="s">
        <v>750</v>
      </c>
      <c r="T262" s="44"/>
    </row>
    <row r="263" spans="1:20" ht="12.75">
      <c r="A263" s="32" t="s">
        <v>731</v>
      </c>
      <c r="B263" s="146" t="s">
        <v>180</v>
      </c>
      <c r="C263" s="85">
        <v>3</v>
      </c>
      <c r="D263" s="85">
        <v>1</v>
      </c>
      <c r="E263" s="147" t="s">
        <v>781</v>
      </c>
      <c r="F263" s="105">
        <v>11.2</v>
      </c>
      <c r="G263" s="105">
        <v>87.01</v>
      </c>
      <c r="H263" s="105">
        <v>1.79</v>
      </c>
      <c r="I263" s="150">
        <v>0</v>
      </c>
      <c r="J263" s="150">
        <v>0</v>
      </c>
      <c r="K263" s="150">
        <v>0</v>
      </c>
      <c r="L263" s="150">
        <v>0</v>
      </c>
      <c r="M263" s="150">
        <v>0</v>
      </c>
      <c r="N263" s="149">
        <v>100</v>
      </c>
      <c r="O263" s="151">
        <v>79.51</v>
      </c>
      <c r="P263" s="151">
        <v>122.96</v>
      </c>
      <c r="Q263" s="92">
        <v>2082</v>
      </c>
      <c r="R263" s="152">
        <v>16.932335718932986</v>
      </c>
      <c r="S263" s="44" t="s">
        <v>750</v>
      </c>
      <c r="T263" s="44"/>
    </row>
    <row r="264" spans="1:20" ht="12.75">
      <c r="A264" s="32" t="s">
        <v>731</v>
      </c>
      <c r="B264" s="146" t="s">
        <v>181</v>
      </c>
      <c r="C264" s="85">
        <v>3</v>
      </c>
      <c r="D264" s="85">
        <v>3</v>
      </c>
      <c r="E264" s="147" t="s">
        <v>781</v>
      </c>
      <c r="F264" s="105">
        <v>98.08</v>
      </c>
      <c r="G264" s="105">
        <v>1.92</v>
      </c>
      <c r="H264" s="150">
        <v>0</v>
      </c>
      <c r="I264" s="150">
        <v>0</v>
      </c>
      <c r="J264" s="150">
        <v>0</v>
      </c>
      <c r="K264" s="150">
        <v>0</v>
      </c>
      <c r="L264" s="150">
        <v>0</v>
      </c>
      <c r="M264" s="150">
        <v>0</v>
      </c>
      <c r="N264" s="149">
        <v>100</v>
      </c>
      <c r="O264" s="151">
        <v>59.09</v>
      </c>
      <c r="P264" s="151">
        <v>70.59</v>
      </c>
      <c r="Q264" s="92">
        <v>29031</v>
      </c>
      <c r="R264" s="152">
        <v>411.26221844453886</v>
      </c>
      <c r="S264" s="44" t="s">
        <v>749</v>
      </c>
      <c r="T264" s="44"/>
    </row>
    <row r="265" spans="1:20" ht="12.75">
      <c r="A265" s="32" t="s">
        <v>731</v>
      </c>
      <c r="B265" s="146" t="s">
        <v>182</v>
      </c>
      <c r="C265" s="85">
        <v>3</v>
      </c>
      <c r="D265" s="85">
        <v>1</v>
      </c>
      <c r="E265" s="147" t="s">
        <v>781</v>
      </c>
      <c r="F265" s="105">
        <v>0.51</v>
      </c>
      <c r="G265" s="105">
        <v>79.55</v>
      </c>
      <c r="H265" s="105">
        <v>19.94</v>
      </c>
      <c r="I265" s="150">
        <v>0</v>
      </c>
      <c r="J265" s="150">
        <v>0</v>
      </c>
      <c r="K265" s="150">
        <v>0</v>
      </c>
      <c r="L265" s="150">
        <v>0</v>
      </c>
      <c r="M265" s="150">
        <v>0</v>
      </c>
      <c r="N265" s="149">
        <v>100</v>
      </c>
      <c r="O265" s="151">
        <v>52.57</v>
      </c>
      <c r="P265" s="151">
        <v>80.42</v>
      </c>
      <c r="Q265" s="92">
        <v>1581</v>
      </c>
      <c r="R265" s="152">
        <v>19.659288734145733</v>
      </c>
      <c r="S265" s="44" t="s">
        <v>750</v>
      </c>
      <c r="T265" s="44"/>
    </row>
    <row r="266" spans="1:20" ht="12.75">
      <c r="A266" s="32" t="s">
        <v>731</v>
      </c>
      <c r="B266" s="146" t="s">
        <v>183</v>
      </c>
      <c r="C266" s="85">
        <v>2</v>
      </c>
      <c r="D266" s="85">
        <v>1</v>
      </c>
      <c r="E266" s="147" t="s">
        <v>781</v>
      </c>
      <c r="F266" s="105">
        <v>0.09</v>
      </c>
      <c r="G266" s="105">
        <v>83.64</v>
      </c>
      <c r="H266" s="105">
        <v>16.27</v>
      </c>
      <c r="I266" s="150">
        <v>0</v>
      </c>
      <c r="J266" s="150">
        <v>0</v>
      </c>
      <c r="K266" s="150">
        <v>0</v>
      </c>
      <c r="L266" s="150">
        <v>0</v>
      </c>
      <c r="M266" s="150">
        <v>0</v>
      </c>
      <c r="N266" s="149">
        <v>100</v>
      </c>
      <c r="O266" s="151">
        <v>60.51</v>
      </c>
      <c r="P266" s="151">
        <v>118.1</v>
      </c>
      <c r="Q266" s="92">
        <v>1073</v>
      </c>
      <c r="R266" s="152">
        <v>9.085520745131245</v>
      </c>
      <c r="S266" s="44" t="s">
        <v>750</v>
      </c>
      <c r="T266" s="44"/>
    </row>
    <row r="267" spans="1:20" ht="12.75">
      <c r="A267" s="32" t="s">
        <v>731</v>
      </c>
      <c r="B267" s="146" t="s">
        <v>184</v>
      </c>
      <c r="C267" s="85">
        <v>3</v>
      </c>
      <c r="D267" s="85">
        <v>1</v>
      </c>
      <c r="E267" s="147" t="s">
        <v>781</v>
      </c>
      <c r="F267" s="105">
        <v>16.47</v>
      </c>
      <c r="G267" s="105">
        <v>68.32</v>
      </c>
      <c r="H267" s="105">
        <v>13.85</v>
      </c>
      <c r="I267" s="149">
        <v>1.37</v>
      </c>
      <c r="J267" s="150">
        <v>0</v>
      </c>
      <c r="K267" s="150">
        <v>0</v>
      </c>
      <c r="L267" s="150">
        <v>0</v>
      </c>
      <c r="M267" s="150">
        <v>0</v>
      </c>
      <c r="N267" s="149">
        <v>100</v>
      </c>
      <c r="O267" s="151">
        <v>68.2</v>
      </c>
      <c r="P267" s="151">
        <v>132.57</v>
      </c>
      <c r="Q267" s="92">
        <v>935</v>
      </c>
      <c r="R267" s="152">
        <v>7.052877724975485</v>
      </c>
      <c r="S267" s="44" t="s">
        <v>750</v>
      </c>
      <c r="T267" s="44"/>
    </row>
    <row r="268" spans="1:20" ht="12.75">
      <c r="A268" s="32" t="s">
        <v>731</v>
      </c>
      <c r="B268" s="146" t="s">
        <v>185</v>
      </c>
      <c r="C268" s="85">
        <v>3</v>
      </c>
      <c r="D268" s="85">
        <v>2</v>
      </c>
      <c r="E268" s="147" t="s">
        <v>781</v>
      </c>
      <c r="F268" s="105">
        <v>26.3</v>
      </c>
      <c r="G268" s="105">
        <v>73.49</v>
      </c>
      <c r="H268" s="105">
        <v>0.22</v>
      </c>
      <c r="I268" s="150">
        <v>0</v>
      </c>
      <c r="J268" s="150">
        <v>0</v>
      </c>
      <c r="K268" s="150">
        <v>0</v>
      </c>
      <c r="L268" s="150">
        <v>0</v>
      </c>
      <c r="M268" s="150">
        <v>0</v>
      </c>
      <c r="N268" s="149">
        <v>100</v>
      </c>
      <c r="O268" s="151">
        <v>46.51</v>
      </c>
      <c r="P268" s="151">
        <v>83.04</v>
      </c>
      <c r="Q268" s="92">
        <v>5305</v>
      </c>
      <c r="R268" s="152">
        <v>63.88487475915221</v>
      </c>
      <c r="S268" s="44" t="s">
        <v>750</v>
      </c>
      <c r="T268" s="44"/>
    </row>
    <row r="269" spans="1:20" ht="12.75">
      <c r="A269" s="32" t="s">
        <v>731</v>
      </c>
      <c r="B269" s="146" t="s">
        <v>186</v>
      </c>
      <c r="C269" s="85">
        <v>2</v>
      </c>
      <c r="D269" s="85">
        <v>2</v>
      </c>
      <c r="E269" s="147" t="s">
        <v>781</v>
      </c>
      <c r="F269" s="105">
        <v>3.66</v>
      </c>
      <c r="G269" s="105">
        <v>74.87</v>
      </c>
      <c r="H269" s="105">
        <v>21.47</v>
      </c>
      <c r="I269" s="150">
        <v>0</v>
      </c>
      <c r="J269" s="150">
        <v>0</v>
      </c>
      <c r="K269" s="150">
        <v>0</v>
      </c>
      <c r="L269" s="150">
        <v>0</v>
      </c>
      <c r="M269" s="150">
        <v>0</v>
      </c>
      <c r="N269" s="149">
        <v>100</v>
      </c>
      <c r="O269" s="151">
        <v>59.76</v>
      </c>
      <c r="P269" s="151">
        <v>92.14</v>
      </c>
      <c r="Q269" s="92">
        <v>1573</v>
      </c>
      <c r="R269" s="152">
        <v>17.071847189060126</v>
      </c>
      <c r="S269" s="44" t="s">
        <v>750</v>
      </c>
      <c r="T269" s="44"/>
    </row>
    <row r="270" spans="1:20" ht="12.75">
      <c r="A270" s="32" t="s">
        <v>731</v>
      </c>
      <c r="B270" s="146" t="s">
        <v>187</v>
      </c>
      <c r="C270" s="85">
        <v>3</v>
      </c>
      <c r="D270" s="85">
        <v>2</v>
      </c>
      <c r="E270" s="147" t="s">
        <v>781</v>
      </c>
      <c r="F270" s="105">
        <v>65.1</v>
      </c>
      <c r="G270" s="105">
        <v>34.57</v>
      </c>
      <c r="H270" s="105">
        <v>0.33</v>
      </c>
      <c r="I270" s="150">
        <v>0</v>
      </c>
      <c r="J270" s="150">
        <v>0</v>
      </c>
      <c r="K270" s="150">
        <v>0</v>
      </c>
      <c r="L270" s="150">
        <v>0</v>
      </c>
      <c r="M270" s="150">
        <v>0</v>
      </c>
      <c r="N270" s="149">
        <v>100</v>
      </c>
      <c r="O270" s="151">
        <v>52.84</v>
      </c>
      <c r="P270" s="151">
        <v>138.6</v>
      </c>
      <c r="Q270" s="92">
        <v>7774</v>
      </c>
      <c r="R270" s="152">
        <v>56.08946608946609</v>
      </c>
      <c r="S270" s="44" t="s">
        <v>750</v>
      </c>
      <c r="T270" s="44"/>
    </row>
    <row r="271" spans="1:20" ht="12.75">
      <c r="A271" s="32" t="s">
        <v>731</v>
      </c>
      <c r="B271" s="146" t="s">
        <v>188</v>
      </c>
      <c r="C271" s="85">
        <v>3</v>
      </c>
      <c r="D271" s="85">
        <v>1</v>
      </c>
      <c r="E271" s="147" t="s">
        <v>781</v>
      </c>
      <c r="F271" s="105">
        <v>34.12</v>
      </c>
      <c r="G271" s="105">
        <v>65.88</v>
      </c>
      <c r="H271" s="150">
        <v>0</v>
      </c>
      <c r="I271" s="150">
        <v>0</v>
      </c>
      <c r="J271" s="150">
        <v>0</v>
      </c>
      <c r="K271" s="150">
        <v>0</v>
      </c>
      <c r="L271" s="150">
        <v>0</v>
      </c>
      <c r="M271" s="150">
        <v>0</v>
      </c>
      <c r="N271" s="149">
        <v>100</v>
      </c>
      <c r="O271" s="151">
        <v>36.69</v>
      </c>
      <c r="P271" s="151">
        <v>42.12</v>
      </c>
      <c r="Q271" s="92">
        <v>2646</v>
      </c>
      <c r="R271" s="152">
        <v>62.820512820512825</v>
      </c>
      <c r="S271" s="44" t="s">
        <v>750</v>
      </c>
      <c r="T271" s="44"/>
    </row>
    <row r="272" spans="1:20" ht="12.75">
      <c r="A272" s="32" t="s">
        <v>731</v>
      </c>
      <c r="B272" s="146" t="s">
        <v>189</v>
      </c>
      <c r="C272" s="85">
        <v>3</v>
      </c>
      <c r="D272" s="85">
        <v>2</v>
      </c>
      <c r="E272" s="147" t="s">
        <v>781</v>
      </c>
      <c r="F272" s="105">
        <v>1.34</v>
      </c>
      <c r="G272" s="105">
        <v>61.37</v>
      </c>
      <c r="H272" s="105">
        <v>36.19</v>
      </c>
      <c r="I272" s="149">
        <v>1.1</v>
      </c>
      <c r="J272" s="150">
        <v>0</v>
      </c>
      <c r="K272" s="150">
        <v>0</v>
      </c>
      <c r="L272" s="150">
        <v>0</v>
      </c>
      <c r="M272" s="150">
        <v>0</v>
      </c>
      <c r="N272" s="149">
        <v>100</v>
      </c>
      <c r="O272" s="151">
        <v>49.72</v>
      </c>
      <c r="P272" s="151">
        <v>84.81</v>
      </c>
      <c r="Q272" s="92">
        <v>4705</v>
      </c>
      <c r="R272" s="152">
        <v>55.47694847305742</v>
      </c>
      <c r="S272" s="44" t="s">
        <v>750</v>
      </c>
      <c r="T272" s="44"/>
    </row>
    <row r="273" spans="1:20" ht="12.75">
      <c r="A273" s="32" t="s">
        <v>731</v>
      </c>
      <c r="B273" s="146" t="s">
        <v>731</v>
      </c>
      <c r="C273" s="85">
        <v>3</v>
      </c>
      <c r="D273" s="85">
        <v>4</v>
      </c>
      <c r="E273" s="147" t="s">
        <v>781</v>
      </c>
      <c r="F273" s="105">
        <v>75.33</v>
      </c>
      <c r="G273" s="105">
        <v>24.67</v>
      </c>
      <c r="H273" s="150">
        <v>0</v>
      </c>
      <c r="I273" s="150">
        <v>0</v>
      </c>
      <c r="J273" s="150">
        <v>0</v>
      </c>
      <c r="K273" s="150">
        <v>0</v>
      </c>
      <c r="L273" s="150">
        <v>0</v>
      </c>
      <c r="M273" s="150">
        <v>0</v>
      </c>
      <c r="N273" s="149">
        <v>100</v>
      </c>
      <c r="O273" s="151">
        <v>67.44</v>
      </c>
      <c r="P273" s="151">
        <v>118.53</v>
      </c>
      <c r="Q273" s="92">
        <v>53901</v>
      </c>
      <c r="R273" s="152">
        <v>454.7456340167046</v>
      </c>
      <c r="S273" s="44" t="s">
        <v>749</v>
      </c>
      <c r="T273" s="44"/>
    </row>
    <row r="274" spans="1:20" ht="12.75">
      <c r="A274" s="32" t="s">
        <v>731</v>
      </c>
      <c r="B274" s="146" t="s">
        <v>190</v>
      </c>
      <c r="C274" s="85">
        <v>3</v>
      </c>
      <c r="D274" s="85">
        <v>2</v>
      </c>
      <c r="E274" s="147" t="s">
        <v>781</v>
      </c>
      <c r="F274" s="105">
        <v>56.04</v>
      </c>
      <c r="G274" s="105">
        <v>43.96</v>
      </c>
      <c r="H274" s="150">
        <v>0</v>
      </c>
      <c r="I274" s="150">
        <v>0</v>
      </c>
      <c r="J274" s="150">
        <v>0</v>
      </c>
      <c r="K274" s="150">
        <v>0</v>
      </c>
      <c r="L274" s="150">
        <v>0</v>
      </c>
      <c r="M274" s="150">
        <v>0</v>
      </c>
      <c r="N274" s="149">
        <v>100</v>
      </c>
      <c r="O274" s="151">
        <v>51.24</v>
      </c>
      <c r="P274" s="151">
        <v>78.66</v>
      </c>
      <c r="Q274" s="92">
        <v>12573</v>
      </c>
      <c r="R274" s="152">
        <v>159.83981693363845</v>
      </c>
      <c r="S274" s="44" t="s">
        <v>749</v>
      </c>
      <c r="T274" s="44"/>
    </row>
    <row r="275" spans="1:20" ht="12.75">
      <c r="A275" s="32" t="s">
        <v>731</v>
      </c>
      <c r="B275" s="146" t="s">
        <v>191</v>
      </c>
      <c r="C275" s="85">
        <v>3</v>
      </c>
      <c r="D275" s="85">
        <v>2</v>
      </c>
      <c r="E275" s="147" t="s">
        <v>781</v>
      </c>
      <c r="F275" s="105">
        <v>54.24</v>
      </c>
      <c r="G275" s="105">
        <v>45.5</v>
      </c>
      <c r="H275" s="105">
        <v>0.26</v>
      </c>
      <c r="I275" s="150">
        <v>0</v>
      </c>
      <c r="J275" s="150">
        <v>0</v>
      </c>
      <c r="K275" s="150">
        <v>0</v>
      </c>
      <c r="L275" s="150">
        <v>0</v>
      </c>
      <c r="M275" s="150">
        <v>0</v>
      </c>
      <c r="N275" s="149">
        <v>100</v>
      </c>
      <c r="O275" s="151">
        <v>68.15</v>
      </c>
      <c r="P275" s="151">
        <v>143.61</v>
      </c>
      <c r="Q275" s="92">
        <v>10057</v>
      </c>
      <c r="R275" s="152">
        <v>70.02994220458184</v>
      </c>
      <c r="S275" s="44" t="s">
        <v>750</v>
      </c>
      <c r="T275" s="44"/>
    </row>
    <row r="276" spans="1:20" ht="12.75">
      <c r="A276" s="32" t="s">
        <v>731</v>
      </c>
      <c r="B276" s="146" t="s">
        <v>192</v>
      </c>
      <c r="C276" s="85">
        <v>3</v>
      </c>
      <c r="D276" s="85">
        <v>2</v>
      </c>
      <c r="E276" s="147" t="s">
        <v>781</v>
      </c>
      <c r="F276" s="105">
        <v>39.47</v>
      </c>
      <c r="G276" s="105">
        <v>60.53</v>
      </c>
      <c r="H276" s="150">
        <v>0</v>
      </c>
      <c r="I276" s="150">
        <v>0</v>
      </c>
      <c r="J276" s="150">
        <v>0</v>
      </c>
      <c r="K276" s="150">
        <v>0</v>
      </c>
      <c r="L276" s="150">
        <v>0</v>
      </c>
      <c r="M276" s="150">
        <v>0</v>
      </c>
      <c r="N276" s="149">
        <v>100</v>
      </c>
      <c r="O276" s="151">
        <v>41.17</v>
      </c>
      <c r="P276" s="151">
        <v>58.24</v>
      </c>
      <c r="Q276" s="92">
        <v>7276</v>
      </c>
      <c r="R276" s="152">
        <v>124.93131868131867</v>
      </c>
      <c r="S276" s="44" t="s">
        <v>749</v>
      </c>
      <c r="T276" s="44"/>
    </row>
    <row r="277" spans="1:20" ht="12.75">
      <c r="A277" s="32" t="s">
        <v>731</v>
      </c>
      <c r="B277" s="146" t="s">
        <v>193</v>
      </c>
      <c r="C277" s="85">
        <v>3</v>
      </c>
      <c r="D277" s="85">
        <v>1</v>
      </c>
      <c r="E277" s="147" t="s">
        <v>781</v>
      </c>
      <c r="F277" s="105">
        <v>2.03</v>
      </c>
      <c r="G277" s="105">
        <v>97.57</v>
      </c>
      <c r="H277" s="105">
        <v>0.39</v>
      </c>
      <c r="I277" s="150">
        <v>0</v>
      </c>
      <c r="J277" s="150">
        <v>0</v>
      </c>
      <c r="K277" s="150">
        <v>0</v>
      </c>
      <c r="L277" s="150">
        <v>0</v>
      </c>
      <c r="M277" s="150">
        <v>0</v>
      </c>
      <c r="N277" s="149">
        <v>100</v>
      </c>
      <c r="O277" s="151">
        <v>52.41</v>
      </c>
      <c r="P277" s="151">
        <v>63.98</v>
      </c>
      <c r="Q277" s="92">
        <v>1221</v>
      </c>
      <c r="R277" s="152">
        <v>19.052829009065334</v>
      </c>
      <c r="S277" s="44" t="s">
        <v>750</v>
      </c>
      <c r="T277" s="44"/>
    </row>
    <row r="278" spans="1:20" ht="9" customHeight="1">
      <c r="A278" s="156"/>
      <c r="B278" s="157"/>
      <c r="C278" s="158"/>
      <c r="D278" s="158"/>
      <c r="E278" s="159"/>
      <c r="F278" s="160"/>
      <c r="G278" s="160"/>
      <c r="H278" s="160"/>
      <c r="I278" s="161"/>
      <c r="J278" s="162"/>
      <c r="K278" s="162"/>
      <c r="L278" s="162"/>
      <c r="M278" s="162"/>
      <c r="N278" s="161"/>
      <c r="O278" s="160"/>
      <c r="P278" s="160"/>
      <c r="Q278" s="163"/>
      <c r="R278" s="161"/>
      <c r="S278" s="164"/>
      <c r="T278" s="44"/>
    </row>
    <row r="279" spans="1:20" ht="13.5" customHeight="1">
      <c r="A279" s="501" t="s">
        <v>194</v>
      </c>
      <c r="B279" s="501"/>
      <c r="C279" s="501"/>
      <c r="D279" s="501"/>
      <c r="E279" s="501"/>
      <c r="F279" s="501"/>
      <c r="G279" s="501"/>
      <c r="H279" s="501"/>
      <c r="I279" s="501"/>
      <c r="J279" s="501"/>
      <c r="K279" s="501"/>
      <c r="L279" s="501"/>
      <c r="M279" s="501"/>
      <c r="N279" s="501"/>
      <c r="O279" s="501"/>
      <c r="P279" s="501"/>
      <c r="Q279" s="501"/>
      <c r="R279" s="501"/>
      <c r="S279" s="501"/>
      <c r="T279" s="44"/>
    </row>
    <row r="280" spans="1:19" ht="15" customHeight="1">
      <c r="A280" s="523" t="s">
        <v>195</v>
      </c>
      <c r="B280" s="523"/>
      <c r="C280" s="523"/>
      <c r="D280" s="523"/>
      <c r="E280" s="523"/>
      <c r="F280" s="523"/>
      <c r="G280" s="523"/>
      <c r="H280" s="523"/>
      <c r="I280" s="523"/>
      <c r="J280" s="523"/>
      <c r="K280" s="523"/>
      <c r="L280" s="523"/>
      <c r="M280" s="523"/>
      <c r="N280" s="523"/>
      <c r="O280" s="523"/>
      <c r="P280" s="523"/>
      <c r="Q280" s="523"/>
      <c r="R280" s="523"/>
      <c r="S280" s="523"/>
    </row>
    <row r="281" spans="1:19" ht="96.75" customHeight="1">
      <c r="A281" s="488" t="s">
        <v>196</v>
      </c>
      <c r="B281" s="488"/>
      <c r="C281" s="488"/>
      <c r="D281" s="488"/>
      <c r="E281" s="488"/>
      <c r="F281" s="488"/>
      <c r="G281" s="488"/>
      <c r="H281" s="488"/>
      <c r="I281" s="488"/>
      <c r="J281" s="488"/>
      <c r="K281" s="488"/>
      <c r="L281" s="488"/>
      <c r="M281" s="488"/>
      <c r="N281" s="488"/>
      <c r="O281" s="488"/>
      <c r="P281" s="488"/>
      <c r="Q281" s="488"/>
      <c r="R281" s="488"/>
      <c r="S281" s="488"/>
    </row>
    <row r="282" spans="1:19" ht="17.25" customHeight="1">
      <c r="A282" s="488" t="s">
        <v>197</v>
      </c>
      <c r="B282" s="488"/>
      <c r="C282" s="488"/>
      <c r="D282" s="488"/>
      <c r="E282" s="488"/>
      <c r="F282" s="488"/>
      <c r="G282" s="488"/>
      <c r="H282" s="488"/>
      <c r="I282" s="488"/>
      <c r="J282" s="488"/>
      <c r="K282" s="488"/>
      <c r="L282" s="488"/>
      <c r="M282" s="488"/>
      <c r="N282" s="488"/>
      <c r="O282" s="488"/>
      <c r="P282" s="488"/>
      <c r="Q282" s="488"/>
      <c r="R282" s="488"/>
      <c r="S282" s="488"/>
    </row>
    <row r="283" spans="1:19" s="90" customFormat="1" ht="25.5" customHeight="1">
      <c r="A283" s="489" t="s">
        <v>198</v>
      </c>
      <c r="B283" s="489"/>
      <c r="C283" s="489"/>
      <c r="D283" s="489"/>
      <c r="E283" s="489"/>
      <c r="F283" s="489"/>
      <c r="G283" s="489"/>
      <c r="H283" s="489"/>
      <c r="I283" s="489"/>
      <c r="J283" s="489"/>
      <c r="K283" s="489"/>
      <c r="L283" s="489"/>
      <c r="M283" s="489"/>
      <c r="N283" s="489"/>
      <c r="O283" s="489"/>
      <c r="P283" s="489"/>
      <c r="Q283" s="489"/>
      <c r="R283" s="489"/>
      <c r="S283" s="489"/>
    </row>
    <row r="284" spans="1:19" ht="15" customHeight="1">
      <c r="A284" s="523" t="s">
        <v>199</v>
      </c>
      <c r="B284" s="523"/>
      <c r="C284" s="523"/>
      <c r="D284" s="523"/>
      <c r="E284" s="523"/>
      <c r="F284" s="523"/>
      <c r="G284" s="523"/>
      <c r="H284" s="523"/>
      <c r="I284" s="523"/>
      <c r="J284" s="523"/>
      <c r="K284" s="523"/>
      <c r="L284" s="523"/>
      <c r="M284" s="523"/>
      <c r="N284" s="523"/>
      <c r="O284" s="523"/>
      <c r="P284" s="523"/>
      <c r="Q284" s="523"/>
      <c r="R284" s="523"/>
      <c r="S284" s="523"/>
    </row>
    <row r="285" spans="1:19" ht="16.5" customHeight="1">
      <c r="A285" s="487" t="s">
        <v>200</v>
      </c>
      <c r="B285" s="487"/>
      <c r="C285" s="487"/>
      <c r="D285" s="487"/>
      <c r="E285" s="487"/>
      <c r="F285" s="487"/>
      <c r="G285" s="487"/>
      <c r="H285" s="487"/>
      <c r="I285" s="487"/>
      <c r="J285" s="487"/>
      <c r="K285" s="487"/>
      <c r="L285" s="487"/>
      <c r="M285" s="487"/>
      <c r="N285" s="487"/>
      <c r="O285" s="487"/>
      <c r="P285" s="487"/>
      <c r="Q285" s="487"/>
      <c r="R285" s="487"/>
      <c r="S285" s="487"/>
    </row>
    <row r="286" spans="1:19" ht="38.25" customHeight="1">
      <c r="A286" s="523" t="s">
        <v>201</v>
      </c>
      <c r="B286" s="523"/>
      <c r="C286" s="523"/>
      <c r="D286" s="523"/>
      <c r="E286" s="523"/>
      <c r="F286" s="523"/>
      <c r="G286" s="523"/>
      <c r="H286" s="523"/>
      <c r="I286" s="523"/>
      <c r="J286" s="523"/>
      <c r="K286" s="523"/>
      <c r="L286" s="523"/>
      <c r="M286" s="523"/>
      <c r="N286" s="523"/>
      <c r="O286" s="523"/>
      <c r="P286" s="523"/>
      <c r="Q286" s="523"/>
      <c r="R286" s="523"/>
      <c r="S286" s="523"/>
    </row>
  </sheetData>
  <sheetProtection selectLockedCells="1" selectUnlockedCells="1"/>
  <mergeCells count="20">
    <mergeCell ref="A285:S285"/>
    <mergeCell ref="A286:S286"/>
    <mergeCell ref="A281:S281"/>
    <mergeCell ref="A282:S282"/>
    <mergeCell ref="A283:S283"/>
    <mergeCell ref="A284:S284"/>
    <mergeCell ref="R2:R3"/>
    <mergeCell ref="S2:S3"/>
    <mergeCell ref="A279:S279"/>
    <mergeCell ref="A280:S280"/>
    <mergeCell ref="A1:S1"/>
    <mergeCell ref="A2:A3"/>
    <mergeCell ref="B2:B3"/>
    <mergeCell ref="C2:C3"/>
    <mergeCell ref="D2:D3"/>
    <mergeCell ref="E2:E3"/>
    <mergeCell ref="F2:N2"/>
    <mergeCell ref="O2:O3"/>
    <mergeCell ref="P2:P3"/>
    <mergeCell ref="Q2:Q3"/>
  </mergeCells>
  <hyperlinks>
    <hyperlink ref="U1" location="indice!A4" display="Ritorna all'Indice"/>
  </hyperlinks>
  <printOptions/>
  <pageMargins left="0.15763888888888888" right="0.11805555555555555" top="0.2361111111111111" bottom="0.275" header="0.5118055555555555" footer="0.07847222222222222"/>
  <pageSetup horizontalDpi="300" verticalDpi="300" orientation="portrait" paperSize="9" scale="59"/>
  <headerFooter alignWithMargins="0">
    <oddFooter xml:space="preserve">&amp;R &amp;P /&amp;N </oddFooter>
  </headerFooter>
  <rowBreaks count="3" manualBreakCount="3">
    <brk id="81" max="255" man="1"/>
    <brk id="161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sl16500</cp:lastModifiedBy>
  <cp:lastPrinted>2021-02-25T09:54:52Z</cp:lastPrinted>
  <dcterms:modified xsi:type="dcterms:W3CDTF">2021-10-20T12:21:23Z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