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ndice" sheetId="1" r:id="rId1"/>
    <sheet name="Tavola 1" sheetId="2" r:id="rId2"/>
    <sheet name="Tavola 2" sheetId="3" r:id="rId3"/>
    <sheet name="Tavola 3" sheetId="4" r:id="rId4"/>
    <sheet name="Tavola 4" sheetId="5" r:id="rId5"/>
    <sheet name="Tavola 5" sheetId="6" r:id="rId6"/>
    <sheet name="Tavola 6" sheetId="7" r:id="rId7"/>
    <sheet name="Tavola 7" sheetId="8" r:id="rId8"/>
    <sheet name="Tavola 8" sheetId="9" r:id="rId9"/>
    <sheet name="Tavola 9" sheetId="10" r:id="rId10"/>
    <sheet name="Tavola 10" sheetId="11" r:id="rId11"/>
    <sheet name="Tavola 11" sheetId="12" r:id="rId12"/>
    <sheet name="Tavola 12" sheetId="13" r:id="rId13"/>
    <sheet name="Tavola 13" sheetId="14" r:id="rId14"/>
  </sheets>
  <definedNames>
    <definedName name="_xlnm.Print_Titles" localSheetId="1">'Tavola 1'!$1:$1</definedName>
    <definedName name="_xlnm.Print_Area" localSheetId="10">'Tavola 10'!$A$1:$P$8</definedName>
    <definedName name="_xlnm.Print_Area" localSheetId="13">'Tavola 13'!$A$1:$G$2</definedName>
    <definedName name="_xlnm.Print_Area" localSheetId="6">'Tavola 6'!$A$1:$H$8</definedName>
    <definedName name="_xlnm.Print_Titles" localSheetId="7">'Tavola 7'!$1:$1</definedName>
    <definedName name="_xlnm.Print_Area" localSheetId="8">'Tavola 8'!$A$1:$F$18</definedName>
    <definedName name="_xlnm.Print_Area" localSheetId="9">'Tavola 9'!$A$1:$F$13</definedName>
    <definedName name="Excel_BuiltIn_Print_Area" localSheetId="1">'Tavola 1'!#REF!</definedName>
    <definedName name="Excel_BuiltIn_Print_Titles" localSheetId="1">'Tavola 1'!#REF!</definedName>
    <definedName name="Excel_BuiltIn_Print_Area" localSheetId="2">'Tavola 2'!#REF!</definedName>
    <definedName name="Excel_BuiltIn_Print_Titles" localSheetId="2">'Tavola 2'!#REF!</definedName>
    <definedName name="Excel_BuiltIn_Print_Area" localSheetId="3">'Tavola 3'!#REF!</definedName>
    <definedName name="Excel_BuiltIn_Print_Area" localSheetId="4">'Tavola 4'!#REF!</definedName>
    <definedName name="Excel_BuiltIn_Print_Area" localSheetId="5">'Tavola 5'!#REF!</definedName>
    <definedName name="Excel_BuiltIn_Print_Area" localSheetId="6">'Tavola 6'!$A$1:$H$8</definedName>
    <definedName name="Excel_BuiltIn_Print_Area" localSheetId="7">'Tavola 7'!#REF!</definedName>
    <definedName name="Excel_BuiltIn_Print_Titles" localSheetId="7">'Tavola 7'!#REF!</definedName>
    <definedName name="Excel_BuiltIn_Print_Area" localSheetId="8">'Tavola 8'!$A$1:$F$18</definedName>
    <definedName name="Excel_BuiltIn_Print_Area" localSheetId="9">'Tavola 9'!$A$1:$F$13</definedName>
    <definedName name="Excel_BuiltIn_Print_Area" localSheetId="10">'Tavola 10'!$A$1:$P$8</definedName>
    <definedName name="Excel_BuiltIn_Print_Area" localSheetId="11">'Tavola 11'!#REF!</definedName>
    <definedName name="Excel_BuiltIn_Print_Area" localSheetId="12">'Tavola 12'!#REF!</definedName>
    <definedName name="Excel_BuiltIn_Print_Area" localSheetId="13">'Tavola 13'!$A$1:$G$2</definedName>
  </definedNames>
  <calcPr fullCalcOnLoad="1"/>
</workbook>
</file>

<file path=xl/sharedStrings.xml><?xml version="1.0" encoding="utf-8"?>
<sst xmlns="http://schemas.openxmlformats.org/spreadsheetml/2006/main" count="430" uniqueCount="194">
  <si>
    <t>INDICE</t>
  </si>
  <si>
    <t>Tavola 1</t>
  </si>
  <si>
    <t>Musei e istituti assimilati totali e aperti per soggetto titolare e provincia. Toscana 2019- 2021 (valori assoluti e percentuali)</t>
  </si>
  <si>
    <t>Tavola 2</t>
  </si>
  <si>
    <t>Musei e istituti assimilati aperti per tipologia, categoria e provincia al 25/10. Toscana 2021 (valori assoluti e percentuali)</t>
  </si>
  <si>
    <t>Tavola 3</t>
  </si>
  <si>
    <t>Ingressi nei musei e istituti assimilati aperti per tipologia. Toscana 2018-2020 (valori assoluti e variazioni percentuali)</t>
  </si>
  <si>
    <t>Tavola 4</t>
  </si>
  <si>
    <t>Musei statali, visitatori e introiti per tipo di istituto e provincia. Toscana 2018- 2020 (valori assoluti)</t>
  </si>
  <si>
    <t>Tavola 5</t>
  </si>
  <si>
    <t>Monumenti e aree archeologiche statali, visitatori e introiti per tipo di istituto e provincia. Toscana 2018- 2020 (valori assoluti)</t>
  </si>
  <si>
    <t>Tavola 6</t>
  </si>
  <si>
    <t>Persone di 6 anni e più che hanno visitato musei, mostre, monumenti e siti archeologici nei 12 mesi precedenti l'intervista per ripartizione. Toscana  2018-2020 (valori percentuali)</t>
  </si>
  <si>
    <t>Tavola 7</t>
  </si>
  <si>
    <t>Biblioteche di Ente locale, patrimonio documentario, personale, spese di  funzionamento e prestiti per provincia e rete bibliotecaria. Toscana 2018-2020 (valori assoluti)</t>
  </si>
  <si>
    <t>Tavola 8</t>
  </si>
  <si>
    <t>Numero di spettacoli, ingressi, presenze, spesa al botteghino e spesa del pubblico per provincia. Toscana 2020 (valori assoluti)</t>
  </si>
  <si>
    <t>Tavola 9</t>
  </si>
  <si>
    <t>Numero di spettacoli, ingressi, presenze, spesa al botteghino e spesa del pubblico per tipo di attività. Toscana 2020 (valori assoluti)</t>
  </si>
  <si>
    <t>Tavola 10</t>
  </si>
  <si>
    <t>Persone di 6 anni e più che hanno fruito nell'ultimo anno dei vari tipi di spettacoli e intrattenimenti per ripartizione. Toscana 2018-2020 (valori percentuali)</t>
  </si>
  <si>
    <t>Tavola 11</t>
  </si>
  <si>
    <t>Opere pubblicate e tiratura (in migliaia) per genere e provincia di pubblicazione. Toscana 2017-2019 (valori assoluti)</t>
  </si>
  <si>
    <t>Tavola 12</t>
  </si>
  <si>
    <t>Lettori di 6 anni e più per ripartizione. Toscana 2018-2020 (valori percentuali)</t>
  </si>
  <si>
    <t>Tavola 13</t>
  </si>
  <si>
    <t>Persone di 3 anni e più che guardano la televisione e ascoltano la radio per ripartizione. Toscana 2018-2020 (valori percentuali)</t>
  </si>
  <si>
    <t>Tavola 1 - Musei e istituti assimilati totali e aperti per soggetto titolare e provincia. Toscana 2019-2021 (valori assoluti e percentuali)</t>
  </si>
  <si>
    <t>SOGGETTO TITOLARE</t>
  </si>
  <si>
    <t>Provincia</t>
  </si>
  <si>
    <t>Massa Carrara</t>
  </si>
  <si>
    <t>Lucca</t>
  </si>
  <si>
    <t>Pistoia</t>
  </si>
  <si>
    <t>Firenze</t>
  </si>
  <si>
    <t>Livorno</t>
  </si>
  <si>
    <t>Pisa</t>
  </si>
  <si>
    <t>Arezzo</t>
  </si>
  <si>
    <t>Siena</t>
  </si>
  <si>
    <t>Grosseto</t>
  </si>
  <si>
    <t>Prato</t>
  </si>
  <si>
    <t>TOSCANA</t>
  </si>
  <si>
    <t>Al 31 ottobre 2019</t>
  </si>
  <si>
    <t>Totale musei</t>
  </si>
  <si>
    <t>Residenti per museo</t>
  </si>
  <si>
    <t>% aperti sul totale provinciale</t>
  </si>
  <si>
    <t>% pubblici sul totale aperti</t>
  </si>
  <si>
    <t>Al 20 ottobre 2020</t>
  </si>
  <si>
    <t>Al 25 ottobre 2021</t>
  </si>
  <si>
    <t>TOTALE ISTITUTI</t>
  </si>
  <si>
    <t>di cui aperti</t>
  </si>
  <si>
    <t xml:space="preserve">    MiBAC (a)</t>
  </si>
  <si>
    <t>-</t>
  </si>
  <si>
    <t xml:space="preserve">    Altre Amm. Statali</t>
  </si>
  <si>
    <t xml:space="preserve">    Enti pubblici territoriali</t>
  </si>
  <si>
    <t xml:space="preserve">    Università</t>
  </si>
  <si>
    <t xml:space="preserve">    Altri enti pubblici</t>
  </si>
  <si>
    <t>TOTALE ISTITUTI PUBBLICI</t>
  </si>
  <si>
    <t xml:space="preserve">    Opere ed enti religiosi</t>
  </si>
  <si>
    <t xml:space="preserve">    Associazioni e fondazioni</t>
  </si>
  <si>
    <t xml:space="preserve">    Altri soggetti privati</t>
  </si>
  <si>
    <t xml:space="preserve">TOTALE ISTITUTI PRIVATI </t>
  </si>
  <si>
    <t xml:space="preserve">TOTALE ISTITUTI APERTI </t>
  </si>
  <si>
    <t>Fonte: Regione Toscana</t>
  </si>
  <si>
    <t>(a) Ministero per i beni e le attività culturali</t>
  </si>
  <si>
    <t>Tavola 2 - Musei e istituti assimilati aperti per tipologia, categoria e provincia al 25/10. Toscana 2021 (valori assoluti e percentuali)</t>
  </si>
  <si>
    <t>TIPOLOGIA /CATEGORIA</t>
  </si>
  <si>
    <t>% sul totale</t>
  </si>
  <si>
    <t>Museo o raccolta</t>
  </si>
  <si>
    <t>Ecomuseo</t>
  </si>
  <si>
    <t>Area o parco archeologico</t>
  </si>
  <si>
    <t>Chiesa o edificio di culto</t>
  </si>
  <si>
    <t>Villa o palazzo storico</t>
  </si>
  <si>
    <t>Parco o giardino storico</t>
  </si>
  <si>
    <t>Altro monumento</t>
  </si>
  <si>
    <t>Centri scientifici e culturali</t>
  </si>
  <si>
    <t>Centri espositivi</t>
  </si>
  <si>
    <t>% sul totale regionale</t>
  </si>
  <si>
    <t>di cui Musei e raccolte:</t>
  </si>
  <si>
    <t>Arte</t>
  </si>
  <si>
    <t>Arte contemporanea</t>
  </si>
  <si>
    <t>Archeologia</t>
  </si>
  <si>
    <t>Storia</t>
  </si>
  <si>
    <t>Storia e scienze naturali</t>
  </si>
  <si>
    <t>Scienza e tecnica</t>
  </si>
  <si>
    <t>Entografia e antropologia</t>
  </si>
  <si>
    <t>Territoriale</t>
  </si>
  <si>
    <t>Specializzato</t>
  </si>
  <si>
    <t xml:space="preserve">TOTALE MUSEI APERTI </t>
  </si>
  <si>
    <r>
      <rPr>
        <b/>
        <sz val="9"/>
        <rFont val="Arial"/>
        <family val="2"/>
      </rPr>
      <t>Tavola 3- Ingressi</t>
    </r>
    <r>
      <rPr>
        <sz val="9"/>
        <rFont val="Arial"/>
        <family val="2"/>
      </rPr>
      <t xml:space="preserve"> </t>
    </r>
    <r>
      <rPr>
        <vertAlign val="superscript"/>
        <sz val="9"/>
        <rFont val="Arial"/>
        <family val="2"/>
      </rPr>
      <t>(*)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nei musei e istituti assimilati aperti per tipologia. Toscana 2018-2020 (valori assoluti e variazioni percentuali)</t>
    </r>
  </si>
  <si>
    <t>TIPOLOGIA</t>
  </si>
  <si>
    <t>Circuiti museali</t>
  </si>
  <si>
    <t>Altra tipologia</t>
  </si>
  <si>
    <t>Totale ingressi</t>
  </si>
  <si>
    <t>var. % anno precedente</t>
  </si>
  <si>
    <t>N. istituti totali</t>
  </si>
  <si>
    <t>N. istituti aperti</t>
  </si>
  <si>
    <t>N. istituti rispondenti</t>
  </si>
  <si>
    <t>% rispondenti sugli aperti</t>
  </si>
  <si>
    <t>Fonte: Regione Toscana, Istat e Ministero per i beni e le attività culturali</t>
  </si>
  <si>
    <t>(*) Sono la somma di due differenti misurazioni del pubblico: se la registrazione avviene tramite bigliettazione, si utilizza il numero di biglietti venduti, se sono presenti altre forme di registrazione (registro firme, annotazione da parte dei sorveglia</t>
  </si>
  <si>
    <r>
      <rPr>
        <b/>
        <sz val="9"/>
        <rFont val="Arial"/>
        <family val="2"/>
      </rPr>
      <t>Tavola 4 - Musei statali, visitatori e introiti per tipo di istituto e provincia. Toscana 2018- 2020</t>
    </r>
    <r>
      <rPr>
        <b/>
        <vertAlign val="superscript"/>
        <sz val="9"/>
        <rFont val="Arial"/>
        <family val="2"/>
      </rPr>
      <t>(*)</t>
    </r>
    <r>
      <rPr>
        <b/>
        <sz val="9"/>
        <rFont val="Arial"/>
        <family val="2"/>
      </rPr>
      <t xml:space="preserve"> (valori assoluti)</t>
    </r>
  </si>
  <si>
    <t>PROVINCE</t>
  </si>
  <si>
    <t>Istituti</t>
  </si>
  <si>
    <t>Visitatori</t>
  </si>
  <si>
    <r>
      <rPr>
        <b/>
        <sz val="9"/>
        <rFont val="Arial"/>
        <family val="2"/>
      </rPr>
      <t>Introiti lordi</t>
    </r>
    <r>
      <rPr>
        <b/>
        <vertAlign val="superscript"/>
        <sz val="9"/>
        <rFont val="Arial"/>
        <family val="2"/>
      </rPr>
      <t>(**)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(euro)</t>
    </r>
  </si>
  <si>
    <t>A pagamento</t>
  </si>
  <si>
    <t>Gratuiti</t>
  </si>
  <si>
    <t>Totale</t>
  </si>
  <si>
    <t>Degli  istituti a pagamento</t>
  </si>
  <si>
    <t>Degli istituti gratuiti</t>
  </si>
  <si>
    <t>Paganti</t>
  </si>
  <si>
    <t>Non Paganti</t>
  </si>
  <si>
    <t>Centro</t>
  </si>
  <si>
    <t>Italia</t>
  </si>
  <si>
    <t>Fonte: Ministero per i beni e le attività culturali (http://www.statistica.beniculturali.it/visitatori_e_introiti_musei.htm)</t>
  </si>
  <si>
    <t>(*) Nelle province che non compaiono in elenco il fenomeno  non è presente.</t>
  </si>
  <si>
    <t>(**) Al lordo dell'eventuale aggio spettante al Concessionario del servizio di biglietteria, ove presente.</t>
  </si>
  <si>
    <r>
      <rPr>
        <b/>
        <sz val="9"/>
        <rFont val="Arial"/>
        <family val="2"/>
      </rPr>
      <t>Tavola 5 - Monumenti e aree archeologiche statali, visitatori e introiti per tipo di istituto e provincia. Toscana 2018- 2020</t>
    </r>
    <r>
      <rPr>
        <b/>
        <vertAlign val="superscript"/>
        <sz val="9"/>
        <rFont val="Arial"/>
        <family val="2"/>
      </rPr>
      <t>(*)</t>
    </r>
    <r>
      <rPr>
        <b/>
        <sz val="9"/>
        <rFont val="Arial"/>
        <family val="2"/>
      </rPr>
      <t xml:space="preserve"> (valori assoluti)</t>
    </r>
  </si>
  <si>
    <t>PROVINCIE</t>
  </si>
  <si>
    <t>Tavola 6 - Persone di 6 anni e più che hanno visitato musei, mostre, monumenti e siti archeologici nei 12 mesi precedenti l'intervista per ripartizione. Toscana  2018-2020 (valori percentuali)</t>
  </si>
  <si>
    <t>RIPARTIZIONI TERRITORIALI</t>
  </si>
  <si>
    <t>Musei e mostre</t>
  </si>
  <si>
    <t>Siti archeologici e monumenti</t>
  </si>
  <si>
    <t>Fonte: Istat- Indagine multiscopo sulle famiglie</t>
  </si>
  <si>
    <t>Tavola 7 - Biblioteche di Ente locale, patrimonio documentario, personale, spese di  funzionamento e prestiti per provincia e rete bibliotecaria(*). Toscana 2018-2020 (valori assoluti)</t>
  </si>
  <si>
    <t>PROVINCE/ RETI BIBLIOTECARIE</t>
  </si>
  <si>
    <t>Biblioteche</t>
  </si>
  <si>
    <t>Patrimonio documentario</t>
  </si>
  <si>
    <r>
      <rPr>
        <b/>
        <sz val="9"/>
        <rFont val="Arial"/>
        <family val="2"/>
      </rPr>
      <t>Periodici correnti</t>
    </r>
    <r>
      <rPr>
        <b/>
        <vertAlign val="superscript"/>
        <sz val="9"/>
        <rFont val="Arial"/>
        <family val="2"/>
      </rPr>
      <t>(**)</t>
    </r>
  </si>
  <si>
    <r>
      <rPr>
        <b/>
        <sz val="9"/>
        <rFont val="Arial"/>
        <family val="2"/>
      </rPr>
      <t>Personale</t>
    </r>
    <r>
      <rPr>
        <b/>
        <vertAlign val="superscript"/>
        <sz val="9"/>
        <rFont val="Arial"/>
        <family val="2"/>
      </rPr>
      <t>(***)</t>
    </r>
  </si>
  <si>
    <r>
      <rPr>
        <b/>
        <sz val="9"/>
        <rFont val="Arial"/>
        <family val="2"/>
      </rPr>
      <t>Spese di funzionamento</t>
    </r>
    <r>
      <rPr>
        <sz val="9"/>
        <rFont val="Arial"/>
        <family val="2"/>
      </rPr>
      <t xml:space="preserve"> (euro)</t>
    </r>
  </si>
  <si>
    <r>
      <rPr>
        <b/>
        <sz val="9"/>
        <rFont val="Arial"/>
        <family val="2"/>
      </rPr>
      <t xml:space="preserve">Prestiti </t>
    </r>
    <r>
      <rPr>
        <b/>
        <vertAlign val="superscript"/>
        <sz val="9"/>
        <rFont val="Arial"/>
        <family val="2"/>
      </rPr>
      <t>(****)</t>
    </r>
  </si>
  <si>
    <t>Totali</t>
  </si>
  <si>
    <t>Aperte</t>
  </si>
  <si>
    <t>di cui al prestito</t>
  </si>
  <si>
    <t>FTE</t>
  </si>
  <si>
    <t>di cui prestiti locali</t>
  </si>
  <si>
    <t>di cui prestiti interbibliotecari passivi</t>
  </si>
  <si>
    <t>di cui prestiti interbibliotecari attivi</t>
  </si>
  <si>
    <t xml:space="preserve">       Rete Lucchese</t>
  </si>
  <si>
    <t xml:space="preserve">       Altri Lucca</t>
  </si>
  <si>
    <t xml:space="preserve">       ReaNetFi</t>
  </si>
  <si>
    <t xml:space="preserve">       SDIAF</t>
  </si>
  <si>
    <t xml:space="preserve">       SDIMM</t>
  </si>
  <si>
    <t xml:space="preserve">       Bibliolandia</t>
  </si>
  <si>
    <t xml:space="preserve">       Altri Pisa</t>
  </si>
  <si>
    <t xml:space="preserve">       Rete Aretina</t>
  </si>
  <si>
    <t xml:space="preserve">       Altri Arezzo</t>
  </si>
  <si>
    <t xml:space="preserve">       Rete Senese</t>
  </si>
  <si>
    <t xml:space="preserve">       Altri Siena</t>
  </si>
  <si>
    <t xml:space="preserve">       Rete Grossetana</t>
  </si>
  <si>
    <t xml:space="preserve">       Altri Grosseto</t>
  </si>
  <si>
    <t>n.d.</t>
  </si>
  <si>
    <t>(*) I dati si riferiscono solo alle biblioteche aperte e rispondenti</t>
  </si>
  <si>
    <t>(**) Dall'anno 2017 i periodici correnti comprendono quelli cartacei (rilevati fino al 2016) e i periodici disponibili su piattaforme digitali</t>
  </si>
  <si>
    <t>(***) Per il personale si fa riferimento al totale delle unità di ruolo, non di ruolo e volontario. Dal 2017 tra il personale volontario sono compresi gli studenti in alternanza studio-lavoro</t>
  </si>
  <si>
    <t xml:space="preserve"> FTE = Full time equivalent (equivalente a tempo pieno) si calcolano rapportando le ore di lavoro prestate da ciascuna unità alle ore di lavoro di una dipendente a tempo pieno, convertendo dunque il numero complessivo relativo ai  lavoratori a tempo parzi</t>
  </si>
  <si>
    <t>(****) Prestiti locali: prestiti a propri utenti di proprio patrimonio documentario; prestiti interbibliotecari passivi: prestiti a propri utenti di patrimonio documentario proveniente da altre biblioteche; prestiti interbibliotecari attivi: prestiti a ut</t>
  </si>
  <si>
    <t>Tavola 8 - Numero di spettacoli, ingressi, presenze, spesa al botteghino e spesa del pubblico per provincia. Toscana 2020 (valori assoluti)</t>
  </si>
  <si>
    <t>PROVINCIA</t>
  </si>
  <si>
    <t>Numero spettacoli</t>
  </si>
  <si>
    <t>Ingressi</t>
  </si>
  <si>
    <t>Presenze</t>
  </si>
  <si>
    <t>Spesa al botteghino</t>
  </si>
  <si>
    <t>Spesa del pubblico</t>
  </si>
  <si>
    <t>Massa-Carrara</t>
  </si>
  <si>
    <t>Fonte: SIAE</t>
  </si>
  <si>
    <t>Tavola 9 - Numero di spettacoli, ingressi, presenze, spesa al botteghino e spesa del pubblico per tipo di attività. Toscana 2020 (valori assoluti)</t>
  </si>
  <si>
    <t>ATTIVITA'</t>
  </si>
  <si>
    <t>Attività cinematografica</t>
  </si>
  <si>
    <t>Attività teatrale</t>
  </si>
  <si>
    <t>Attività concertistica</t>
  </si>
  <si>
    <t>Attività sportiva</t>
  </si>
  <si>
    <t>Attività di ballo e concertini</t>
  </si>
  <si>
    <t>Attrazioni dello spettacolo viaggiante</t>
  </si>
  <si>
    <t>Mostre ed esposizioni</t>
  </si>
  <si>
    <t>Attività con pluralità di generi</t>
  </si>
  <si>
    <t>Tavola 10 - Persone di 6 anni e più che hanno fruito nell'ultimo anno dei vari tipi di spettacoli e intrattenimenti per ripartizione. Toscana 2018-2020 (valori percentuali)</t>
  </si>
  <si>
    <t>Teatro</t>
  </si>
  <si>
    <t>Cinema</t>
  </si>
  <si>
    <t>Concerti di musica classica</t>
  </si>
  <si>
    <t>Altri concerti di musica</t>
  </si>
  <si>
    <t>Spettacoli sportivi</t>
  </si>
  <si>
    <t>Tavola 11 - Opere pubblicate per genere e ripartizione. Toscana 2017-2019 (valori assoluti)</t>
  </si>
  <si>
    <t>Scolastiche</t>
  </si>
  <si>
    <t>Per ragazzi</t>
  </si>
  <si>
    <t>Varia adulti</t>
  </si>
  <si>
    <t>Fonte: Istat- Indagine sulla produzione libraria</t>
  </si>
  <si>
    <t>Tavola 12 - Lettori di 6 anni e più per ripartizione. Toscana 2018-2020 (valori percentuali)</t>
  </si>
  <si>
    <t>Persone di 6 anni e più che hanno letto almeno un libro nei 12 mesi precedenti l'intervista</t>
  </si>
  <si>
    <t>Persone di 6 anni e più che leggono quotidiani almeno una volta a settimana</t>
  </si>
  <si>
    <t>Tavola 13 - Persone di 3 anni e più che guardano la televisione e ascoltano la radio per ripartizione. Toscana 2018-2020 (valori percentuali)</t>
  </si>
  <si>
    <t>Persone di 3 anni e più che guardano la tv</t>
  </si>
  <si>
    <t>Persone di 3 anni e più che ascoltano la radio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</si>
</sst>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* #,##0.00_);_(* \(#,##0.00\);_(* \-??_);_(@_)"/>
    <numFmt numFmtId="166" formatCode="#,##0"/>
    <numFmt numFmtId="167" formatCode="#,##0.0"/>
    <numFmt numFmtId="168" formatCode="0.0"/>
    <numFmt numFmtId="169" formatCode="0.00"/>
    <numFmt numFmtId="170" formatCode="0"/>
    <numFmt numFmtId="171" formatCode="_-* #,##0_-;\-* #,##0_-;_-* \-_-;_-@_-"/>
    <numFmt numFmtId="172" formatCode="#,##0.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MS Sans Serif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u val="single"/>
      <sz val="11"/>
      <color indexed="12"/>
      <name val="Times New Roman"/>
      <family val="0"/>
    </font>
    <font>
      <u val="single"/>
      <sz val="10"/>
      <color indexed="12"/>
      <name val="Times New Roman"/>
      <family val="0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name val="Arial"/>
      <family val="2"/>
    </font>
    <font>
      <b/>
      <u val="single"/>
      <sz val="11"/>
      <color indexed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</borders>
  <cellStyleXfs count="6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17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2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5" fontId="0" fillId="0" borderId="0" applyFill="0" applyBorder="0" applyAlignment="0" applyProtection="0"/>
    <xf numFmtId="164" fontId="7" fillId="22" borderId="0" applyNumberFormat="0" applyBorder="0" applyAlignment="0" applyProtection="0"/>
    <xf numFmtId="164" fontId="0" fillId="0" borderId="0">
      <alignment/>
      <protection/>
    </xf>
    <xf numFmtId="164" fontId="8" fillId="0" borderId="0">
      <alignment/>
      <protection/>
    </xf>
    <xf numFmtId="164" fontId="0" fillId="23" borderId="4" applyNumberFormat="0" applyAlignment="0" applyProtection="0"/>
    <xf numFmtId="164" fontId="9" fillId="16" borderId="5" applyNumberFormat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6" applyNumberFormat="0" applyFill="0" applyAlignment="0" applyProtection="0"/>
    <xf numFmtId="164" fontId="14" fillId="0" borderId="7" applyNumberFormat="0" applyFill="0" applyAlignment="0" applyProtection="0"/>
    <xf numFmtId="164" fontId="15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3" borderId="0" applyNumberFormat="0" applyBorder="0" applyAlignment="0" applyProtection="0"/>
    <xf numFmtId="164" fontId="18" fillId="4" borderId="0" applyNumberFormat="0" applyBorder="0" applyAlignment="0" applyProtection="0"/>
  </cellStyleXfs>
  <cellXfs count="157">
    <xf numFmtId="164" fontId="0" fillId="0" borderId="0" xfId="0" applyAlignment="1">
      <alignment/>
    </xf>
    <xf numFmtId="164" fontId="0" fillId="0" borderId="0" xfId="0" applyFont="1" applyFill="1" applyAlignment="1">
      <alignment/>
    </xf>
    <xf numFmtId="164" fontId="19" fillId="22" borderId="0" xfId="0" applyFont="1" applyFill="1" applyAlignment="1">
      <alignment horizontal="left"/>
    </xf>
    <xf numFmtId="164" fontId="0" fillId="22" borderId="0" xfId="0" applyFont="1" applyFill="1" applyAlignment="1">
      <alignment/>
    </xf>
    <xf numFmtId="164" fontId="0" fillId="0" borderId="0" xfId="0" applyFont="1" applyFill="1" applyAlignment="1">
      <alignment/>
    </xf>
    <xf numFmtId="164" fontId="0" fillId="22" borderId="0" xfId="0" applyFont="1" applyFill="1" applyAlignment="1">
      <alignment horizontal="left"/>
    </xf>
    <xf numFmtId="164" fontId="20" fillId="22" borderId="0" xfId="0" applyFont="1" applyFill="1" applyAlignment="1">
      <alignment horizontal="left" vertical="center"/>
    </xf>
    <xf numFmtId="164" fontId="21" fillId="22" borderId="0" xfId="20" applyNumberFormat="1" applyFont="1" applyFill="1" applyBorder="1" applyAlignment="1" applyProtection="1">
      <alignment horizontal="left" vertical="center" wrapText="1"/>
      <protection/>
    </xf>
    <xf numFmtId="164" fontId="23" fillId="0" borderId="0" xfId="20" applyNumberFormat="1" applyFont="1" applyFill="1" applyBorder="1" applyAlignment="1" applyProtection="1">
      <alignment horizontal="left" wrapText="1"/>
      <protection/>
    </xf>
    <xf numFmtId="164" fontId="23" fillId="0" borderId="0" xfId="20" applyNumberFormat="1" applyFont="1" applyFill="1" applyBorder="1" applyAlignment="1" applyProtection="1">
      <alignment horizontal="left" wrapText="1"/>
      <protection/>
    </xf>
    <xf numFmtId="164" fontId="24" fillId="0" borderId="0" xfId="0" applyFont="1" applyAlignment="1">
      <alignment/>
    </xf>
    <xf numFmtId="164" fontId="20" fillId="0" borderId="0" xfId="0" applyFont="1" applyAlignment="1">
      <alignment/>
    </xf>
    <xf numFmtId="164" fontId="20" fillId="0" borderId="0" xfId="52" applyFont="1" applyFill="1" applyBorder="1" applyAlignment="1">
      <alignment horizontal="left" wrapText="1"/>
      <protection/>
    </xf>
    <xf numFmtId="164" fontId="24" fillId="0" borderId="10" xfId="52" applyFont="1" applyFill="1" applyBorder="1">
      <alignment/>
      <protection/>
    </xf>
    <xf numFmtId="164" fontId="24" fillId="0" borderId="10" xfId="0" applyFont="1" applyFill="1" applyBorder="1" applyAlignment="1">
      <alignment/>
    </xf>
    <xf numFmtId="164" fontId="20" fillId="0" borderId="10" xfId="0" applyFont="1" applyFill="1" applyBorder="1" applyAlignment="1">
      <alignment/>
    </xf>
    <xf numFmtId="164" fontId="20" fillId="0" borderId="11" xfId="52" applyNumberFormat="1" applyFont="1" applyFill="1" applyBorder="1" applyAlignment="1">
      <alignment/>
      <protection/>
    </xf>
    <xf numFmtId="164" fontId="20" fillId="0" borderId="12" xfId="0" applyFont="1" applyFill="1" applyBorder="1" applyAlignment="1">
      <alignment horizontal="center"/>
    </xf>
    <xf numFmtId="164" fontId="20" fillId="0" borderId="13" xfId="0" applyFont="1" applyFill="1" applyBorder="1" applyAlignment="1">
      <alignment horizontal="right" wrapText="1"/>
    </xf>
    <xf numFmtId="164" fontId="24" fillId="0" borderId="0" xfId="52" applyFont="1" applyFill="1" applyBorder="1">
      <alignment/>
      <protection/>
    </xf>
    <xf numFmtId="164" fontId="24" fillId="0" borderId="0" xfId="0" applyFont="1" applyFill="1" applyBorder="1" applyAlignment="1">
      <alignment horizontal="right"/>
    </xf>
    <xf numFmtId="164" fontId="20" fillId="0" borderId="0" xfId="0" applyFont="1" applyFill="1" applyBorder="1" applyAlignment="1">
      <alignment horizontal="right"/>
    </xf>
    <xf numFmtId="164" fontId="20" fillId="0" borderId="0" xfId="0" applyFont="1" applyFill="1" applyBorder="1" applyAlignment="1">
      <alignment/>
    </xf>
    <xf numFmtId="166" fontId="20" fillId="0" borderId="0" xfId="0" applyNumberFormat="1" applyFont="1" applyFill="1" applyBorder="1" applyAlignment="1">
      <alignment/>
    </xf>
    <xf numFmtId="166" fontId="24" fillId="0" borderId="0" xfId="0" applyNumberFormat="1" applyFont="1" applyFill="1" applyBorder="1" applyAlignment="1">
      <alignment horizontal="right"/>
    </xf>
    <xf numFmtId="166" fontId="20" fillId="0" borderId="0" xfId="0" applyNumberFormat="1" applyFont="1" applyFill="1" applyBorder="1" applyAlignment="1">
      <alignment horizontal="right"/>
    </xf>
    <xf numFmtId="164" fontId="24" fillId="0" borderId="0" xfId="0" applyFont="1" applyFill="1" applyBorder="1" applyAlignment="1">
      <alignment/>
    </xf>
    <xf numFmtId="167" fontId="24" fillId="0" borderId="0" xfId="0" applyNumberFormat="1" applyFont="1" applyFill="1" applyBorder="1" applyAlignment="1">
      <alignment/>
    </xf>
    <xf numFmtId="167" fontId="20" fillId="0" borderId="0" xfId="0" applyNumberFormat="1" applyFont="1" applyFill="1" applyBorder="1" applyAlignment="1">
      <alignment/>
    </xf>
    <xf numFmtId="168" fontId="24" fillId="0" borderId="0" xfId="0" applyNumberFormat="1" applyFont="1" applyFill="1" applyBorder="1" applyAlignment="1">
      <alignment horizontal="right"/>
    </xf>
    <xf numFmtId="168" fontId="20" fillId="0" borderId="0" xfId="0" applyNumberFormat="1" applyFont="1" applyFill="1" applyBorder="1" applyAlignment="1">
      <alignment horizontal="right"/>
    </xf>
    <xf numFmtId="164" fontId="20" fillId="0" borderId="0" xfId="0" applyFont="1" applyFill="1" applyBorder="1" applyAlignment="1">
      <alignment horizontal="center"/>
    </xf>
    <xf numFmtId="164" fontId="25" fillId="0" borderId="0" xfId="52" applyFont="1" applyFill="1" applyBorder="1">
      <alignment/>
      <protection/>
    </xf>
    <xf numFmtId="164" fontId="24" fillId="0" borderId="0" xfId="52" applyNumberFormat="1" applyFont="1" applyFill="1" applyBorder="1">
      <alignment/>
      <protection/>
    </xf>
    <xf numFmtId="166" fontId="24" fillId="0" borderId="0" xfId="0" applyNumberFormat="1" applyFont="1" applyFill="1" applyBorder="1" applyAlignment="1">
      <alignment/>
    </xf>
    <xf numFmtId="164" fontId="20" fillId="0" borderId="0" xfId="0" applyFont="1" applyFill="1" applyBorder="1" applyAlignment="1">
      <alignment/>
    </xf>
    <xf numFmtId="166" fontId="20" fillId="0" borderId="10" xfId="0" applyNumberFormat="1" applyFont="1" applyFill="1" applyBorder="1" applyAlignment="1">
      <alignment/>
    </xf>
    <xf numFmtId="164" fontId="26" fillId="0" borderId="0" xfId="52" applyFont="1" applyFill="1" applyBorder="1">
      <alignment/>
      <protection/>
    </xf>
    <xf numFmtId="164" fontId="26" fillId="0" borderId="0" xfId="0" applyFont="1" applyFill="1" applyBorder="1" applyAlignment="1">
      <alignment/>
    </xf>
    <xf numFmtId="164" fontId="27" fillId="0" borderId="0" xfId="0" applyFont="1" applyFill="1" applyBorder="1" applyAlignment="1">
      <alignment/>
    </xf>
    <xf numFmtId="164" fontId="26" fillId="0" borderId="0" xfId="0" applyFont="1" applyFill="1" applyAlignment="1">
      <alignment/>
    </xf>
    <xf numFmtId="164" fontId="27" fillId="0" borderId="0" xfId="0" applyFont="1" applyFill="1" applyAlignment="1">
      <alignment/>
    </xf>
    <xf numFmtId="164" fontId="20" fillId="0" borderId="0" xfId="52" applyFont="1" applyFill="1" applyBorder="1" applyAlignment="1">
      <alignment horizontal="left"/>
      <protection/>
    </xf>
    <xf numFmtId="164" fontId="20" fillId="0" borderId="12" xfId="52" applyNumberFormat="1" applyFont="1" applyFill="1" applyBorder="1" applyAlignment="1">
      <alignment wrapText="1"/>
      <protection/>
    </xf>
    <xf numFmtId="164" fontId="20" fillId="0" borderId="12" xfId="0" applyFont="1" applyFill="1" applyBorder="1" applyAlignment="1">
      <alignment horizontal="right" vertical="center" wrapText="1"/>
    </xf>
    <xf numFmtId="167" fontId="24" fillId="0" borderId="0" xfId="0" applyNumberFormat="1" applyFont="1" applyFill="1" applyBorder="1" applyAlignment="1">
      <alignment horizontal="right"/>
    </xf>
    <xf numFmtId="167" fontId="24" fillId="0" borderId="10" xfId="0" applyNumberFormat="1" applyFont="1" applyFill="1" applyBorder="1" applyAlignment="1">
      <alignment/>
    </xf>
    <xf numFmtId="164" fontId="24" fillId="0" borderId="10" xfId="0" applyFont="1" applyFill="1" applyBorder="1" applyAlignment="1">
      <alignment horizontal="right"/>
    </xf>
    <xf numFmtId="164" fontId="26" fillId="0" borderId="0" xfId="52" applyFont="1" applyFill="1">
      <alignment/>
      <protection/>
    </xf>
    <xf numFmtId="164" fontId="28" fillId="0" borderId="0" xfId="0" applyFont="1" applyFill="1" applyAlignment="1">
      <alignment/>
    </xf>
    <xf numFmtId="164" fontId="24" fillId="0" borderId="10" xfId="52" applyFont="1" applyBorder="1">
      <alignment/>
      <protection/>
    </xf>
    <xf numFmtId="164" fontId="24" fillId="0" borderId="10" xfId="0" applyFont="1" applyBorder="1" applyAlignment="1">
      <alignment/>
    </xf>
    <xf numFmtId="164" fontId="20" fillId="0" borderId="11" xfId="52" applyNumberFormat="1" applyFont="1" applyBorder="1" applyAlignment="1">
      <alignment horizontal="left" wrapText="1"/>
      <protection/>
    </xf>
    <xf numFmtId="164" fontId="20" fillId="0" borderId="13" xfId="0" applyFont="1" applyBorder="1" applyAlignment="1">
      <alignment horizontal="right"/>
    </xf>
    <xf numFmtId="164" fontId="24" fillId="0" borderId="0" xfId="52" applyFont="1" applyBorder="1">
      <alignment/>
      <protection/>
    </xf>
    <xf numFmtId="166" fontId="24" fillId="0" borderId="0" xfId="0" applyNumberFormat="1" applyFont="1" applyBorder="1" applyAlignment="1">
      <alignment/>
    </xf>
    <xf numFmtId="164" fontId="24" fillId="0" borderId="0" xfId="52" applyNumberFormat="1" applyFont="1" applyBorder="1">
      <alignment/>
      <protection/>
    </xf>
    <xf numFmtId="166" fontId="24" fillId="0" borderId="0" xfId="0" applyNumberFormat="1" applyFont="1" applyBorder="1" applyAlignment="1">
      <alignment horizontal="right"/>
    </xf>
    <xf numFmtId="164" fontId="24" fillId="0" borderId="0" xfId="0" applyFont="1" applyBorder="1" applyAlignment="1">
      <alignment/>
    </xf>
    <xf numFmtId="164" fontId="20" fillId="0" borderId="0" xfId="0" applyFont="1" applyBorder="1" applyAlignment="1">
      <alignment/>
    </xf>
    <xf numFmtId="166" fontId="20" fillId="0" borderId="0" xfId="0" applyNumberFormat="1" applyFont="1" applyBorder="1" applyAlignment="1">
      <alignment/>
    </xf>
    <xf numFmtId="167" fontId="20" fillId="0" borderId="0" xfId="0" applyNumberFormat="1" applyFont="1" applyBorder="1" applyAlignment="1">
      <alignment/>
    </xf>
    <xf numFmtId="164" fontId="25" fillId="0" borderId="0" xfId="0" applyFont="1" applyBorder="1" applyAlignment="1">
      <alignment/>
    </xf>
    <xf numFmtId="166" fontId="25" fillId="0" borderId="0" xfId="0" applyNumberFormat="1" applyFont="1" applyBorder="1" applyAlignment="1">
      <alignment/>
    </xf>
    <xf numFmtId="164" fontId="25" fillId="0" borderId="10" xfId="0" applyFont="1" applyBorder="1" applyAlignment="1">
      <alignment/>
    </xf>
    <xf numFmtId="167" fontId="25" fillId="0" borderId="10" xfId="0" applyNumberFormat="1" applyFont="1" applyBorder="1" applyAlignment="1">
      <alignment/>
    </xf>
    <xf numFmtId="164" fontId="26" fillId="0" borderId="0" xfId="52" applyFont="1">
      <alignment/>
      <protection/>
    </xf>
    <xf numFmtId="164" fontId="26" fillId="0" borderId="0" xfId="0" applyFont="1" applyAlignment="1">
      <alignment/>
    </xf>
    <xf numFmtId="164" fontId="26" fillId="0" borderId="0" xfId="52" applyNumberFormat="1" applyFont="1" applyBorder="1" applyAlignment="1">
      <alignment horizontal="left" wrapText="1"/>
      <protection/>
    </xf>
    <xf numFmtId="164" fontId="24" fillId="0" borderId="0" xfId="0" applyFont="1" applyAlignment="1">
      <alignment/>
    </xf>
    <xf numFmtId="169" fontId="20" fillId="0" borderId="0" xfId="0" applyNumberFormat="1" applyFont="1" applyFill="1" applyBorder="1" applyAlignment="1">
      <alignment horizontal="left" wrapText="1"/>
    </xf>
    <xf numFmtId="164" fontId="24" fillId="0" borderId="10" xfId="0" applyFont="1" applyBorder="1" applyAlignment="1">
      <alignment/>
    </xf>
    <xf numFmtId="169" fontId="20" fillId="0" borderId="12" xfId="0" applyNumberFormat="1" applyFont="1" applyBorder="1" applyAlignment="1">
      <alignment horizontal="left" wrapText="1"/>
    </xf>
    <xf numFmtId="169" fontId="20" fillId="0" borderId="12" xfId="0" applyNumberFormat="1" applyFont="1" applyBorder="1" applyAlignment="1">
      <alignment horizontal="center" wrapText="1"/>
    </xf>
    <xf numFmtId="169" fontId="20" fillId="0" borderId="12" xfId="0" applyNumberFormat="1" applyFont="1" applyBorder="1" applyAlignment="1">
      <alignment horizontal="right" wrapText="1"/>
    </xf>
    <xf numFmtId="164" fontId="31" fillId="0" borderId="0" xfId="20" applyNumberFormat="1" applyFont="1" applyFill="1" applyBorder="1" applyAlignment="1" applyProtection="1">
      <alignment horizontal="center"/>
      <protection/>
    </xf>
    <xf numFmtId="169" fontId="20" fillId="0" borderId="11" xfId="0" applyNumberFormat="1" applyFont="1" applyBorder="1" applyAlignment="1">
      <alignment horizontal="right" wrapText="1"/>
    </xf>
    <xf numFmtId="169" fontId="20" fillId="0" borderId="13" xfId="0" applyNumberFormat="1" applyFont="1" applyBorder="1" applyAlignment="1">
      <alignment horizontal="center" wrapText="1"/>
    </xf>
    <xf numFmtId="169" fontId="20" fillId="0" borderId="13" xfId="0" applyNumberFormat="1" applyFont="1" applyBorder="1" applyAlignment="1">
      <alignment horizontal="right" wrapText="1"/>
    </xf>
    <xf numFmtId="164" fontId="24" fillId="0" borderId="0" xfId="0" applyFont="1" applyAlignment="1">
      <alignment horizontal="left"/>
    </xf>
    <xf numFmtId="166" fontId="24" fillId="0" borderId="0" xfId="0" applyNumberFormat="1" applyFont="1" applyAlignment="1">
      <alignment horizontal="right"/>
    </xf>
    <xf numFmtId="170" fontId="24" fillId="0" borderId="0" xfId="0" applyNumberFormat="1" applyFont="1" applyBorder="1" applyAlignment="1">
      <alignment horizontal="left" wrapText="1"/>
    </xf>
    <xf numFmtId="170" fontId="20" fillId="0" borderId="0" xfId="0" applyNumberFormat="1" applyFont="1" applyBorder="1" applyAlignment="1">
      <alignment horizontal="center"/>
    </xf>
    <xf numFmtId="166" fontId="20" fillId="0" borderId="0" xfId="0" applyNumberFormat="1" applyFont="1" applyAlignment="1">
      <alignment horizontal="right"/>
    </xf>
    <xf numFmtId="166" fontId="24" fillId="0" borderId="10" xfId="0" applyNumberFormat="1" applyFont="1" applyBorder="1" applyAlignment="1">
      <alignment horizontal="right"/>
    </xf>
    <xf numFmtId="164" fontId="26" fillId="0" borderId="0" xfId="0" applyFont="1" applyAlignment="1">
      <alignment/>
    </xf>
    <xf numFmtId="171" fontId="26" fillId="0" borderId="0" xfId="16" applyFont="1" applyFill="1" applyBorder="1" applyAlignment="1" applyProtection="1">
      <alignment horizontal="left"/>
      <protection/>
    </xf>
    <xf numFmtId="164" fontId="24" fillId="0" borderId="0" xfId="0" applyFont="1" applyAlignment="1">
      <alignment horizontal="right"/>
    </xf>
    <xf numFmtId="164" fontId="24" fillId="0" borderId="10" xfId="0" applyFont="1" applyBorder="1" applyAlignment="1">
      <alignment horizontal="right"/>
    </xf>
    <xf numFmtId="166" fontId="24" fillId="0" borderId="0" xfId="0" applyNumberFormat="1" applyFont="1" applyAlignment="1">
      <alignment/>
    </xf>
    <xf numFmtId="166" fontId="24" fillId="0" borderId="0" xfId="0" applyNumberFormat="1" applyFont="1" applyAlignment="1">
      <alignment horizontal="right"/>
    </xf>
    <xf numFmtId="169" fontId="20" fillId="0" borderId="0" xfId="0" applyNumberFormat="1" applyFont="1" applyBorder="1" applyAlignment="1">
      <alignment horizontal="left" wrapText="1"/>
    </xf>
    <xf numFmtId="170" fontId="20" fillId="0" borderId="0" xfId="0" applyNumberFormat="1" applyFont="1" applyBorder="1" applyAlignment="1">
      <alignment horizontal="center" wrapText="1"/>
    </xf>
    <xf numFmtId="164" fontId="24" fillId="0" borderId="0" xfId="0" applyFont="1" applyAlignment="1">
      <alignment/>
    </xf>
    <xf numFmtId="166" fontId="24" fillId="0" borderId="0" xfId="0" applyNumberFormat="1" applyFont="1" applyAlignment="1">
      <alignment horizontal="right"/>
    </xf>
    <xf numFmtId="164" fontId="20" fillId="0" borderId="0" xfId="0" applyFont="1" applyAlignment="1">
      <alignment/>
    </xf>
    <xf numFmtId="166" fontId="20" fillId="0" borderId="0" xfId="0" applyNumberFormat="1" applyFont="1" applyAlignment="1">
      <alignment/>
    </xf>
    <xf numFmtId="164" fontId="24" fillId="0" borderId="10" xfId="0" applyFont="1" applyBorder="1" applyAlignment="1">
      <alignment/>
    </xf>
    <xf numFmtId="166" fontId="24" fillId="0" borderId="10" xfId="0" applyNumberFormat="1" applyFont="1" applyBorder="1" applyAlignment="1">
      <alignment horizontal="right"/>
    </xf>
    <xf numFmtId="164" fontId="20" fillId="0" borderId="0" xfId="0" applyFont="1" applyFill="1" applyBorder="1" applyAlignment="1">
      <alignment horizontal="left" wrapText="1"/>
    </xf>
    <xf numFmtId="164" fontId="20" fillId="0" borderId="0" xfId="0" applyFont="1" applyFill="1" applyAlignment="1">
      <alignment horizontal="left" wrapText="1"/>
    </xf>
    <xf numFmtId="164" fontId="24" fillId="0" borderId="0" xfId="0" applyFont="1" applyBorder="1" applyAlignment="1">
      <alignment/>
    </xf>
    <xf numFmtId="164" fontId="20" fillId="0" borderId="12" xfId="0" applyFont="1" applyBorder="1" applyAlignment="1">
      <alignment horizontal="left" wrapText="1"/>
    </xf>
    <xf numFmtId="164" fontId="20" fillId="0" borderId="12" xfId="0" applyFont="1" applyBorder="1" applyAlignment="1">
      <alignment horizontal="center"/>
    </xf>
    <xf numFmtId="164" fontId="20" fillId="0" borderId="0" xfId="0" applyFont="1" applyBorder="1" applyAlignment="1">
      <alignment horizontal="center"/>
    </xf>
    <xf numFmtId="164" fontId="20" fillId="0" borderId="0" xfId="0" applyFont="1" applyBorder="1" applyAlignment="1">
      <alignment horizontal="right"/>
    </xf>
    <xf numFmtId="168" fontId="20" fillId="0" borderId="4" xfId="0" applyNumberFormat="1" applyFont="1" applyFill="1" applyBorder="1" applyAlignment="1">
      <alignment horizontal="right"/>
    </xf>
    <xf numFmtId="168" fontId="24" fillId="0" borderId="4" xfId="0" applyNumberFormat="1" applyFont="1" applyFill="1" applyBorder="1" applyAlignment="1">
      <alignment horizontal="right"/>
    </xf>
    <xf numFmtId="168" fontId="24" fillId="0" borderId="0" xfId="0" applyNumberFormat="1" applyFont="1" applyFill="1" applyBorder="1" applyAlignment="1">
      <alignment horizontal="right"/>
    </xf>
    <xf numFmtId="168" fontId="24" fillId="0" borderId="14" xfId="0" applyNumberFormat="1" applyFont="1" applyFill="1" applyBorder="1" applyAlignment="1">
      <alignment horizontal="right"/>
    </xf>
    <xf numFmtId="164" fontId="24" fillId="0" borderId="0" xfId="0" applyFont="1" applyFill="1" applyAlignment="1">
      <alignment/>
    </xf>
    <xf numFmtId="164" fontId="24" fillId="24" borderId="10" xfId="0" applyFont="1" applyFill="1" applyBorder="1" applyAlignment="1">
      <alignment/>
    </xf>
    <xf numFmtId="164" fontId="24" fillId="24" borderId="10" xfId="0" applyFont="1" applyFill="1" applyBorder="1" applyAlignment="1">
      <alignment horizontal="center"/>
    </xf>
    <xf numFmtId="164" fontId="20" fillId="24" borderId="11" xfId="0" applyFont="1" applyFill="1" applyBorder="1" applyAlignment="1">
      <alignment wrapText="1"/>
    </xf>
    <xf numFmtId="170" fontId="20" fillId="24" borderId="11" xfId="0" applyNumberFormat="1" applyFont="1" applyFill="1" applyBorder="1" applyAlignment="1">
      <alignment horizontal="center" vertical="center" wrapText="1"/>
    </xf>
    <xf numFmtId="164" fontId="20" fillId="24" borderId="12" xfId="0" applyFont="1" applyFill="1" applyBorder="1" applyAlignment="1">
      <alignment horizontal="center" vertical="center" wrapText="1"/>
    </xf>
    <xf numFmtId="164" fontId="20" fillId="24" borderId="12" xfId="0" applyFont="1" applyFill="1" applyBorder="1" applyAlignment="1">
      <alignment horizontal="right" vertical="center" wrapText="1"/>
    </xf>
    <xf numFmtId="164" fontId="20" fillId="24" borderId="11" xfId="0" applyFont="1" applyFill="1" applyBorder="1" applyAlignment="1">
      <alignment horizontal="center" vertical="center" wrapText="1"/>
    </xf>
    <xf numFmtId="164" fontId="20" fillId="24" borderId="11" xfId="0" applyFont="1" applyFill="1" applyBorder="1" applyAlignment="1">
      <alignment horizontal="right" vertical="center" wrapText="1"/>
    </xf>
    <xf numFmtId="170" fontId="20" fillId="24" borderId="13" xfId="0" applyNumberFormat="1" applyFont="1" applyFill="1" applyBorder="1" applyAlignment="1">
      <alignment horizontal="right" vertical="center" wrapText="1"/>
    </xf>
    <xf numFmtId="164" fontId="20" fillId="24" borderId="13" xfId="0" applyFont="1" applyFill="1" applyBorder="1" applyAlignment="1">
      <alignment horizontal="right" vertical="center" wrapText="1"/>
    </xf>
    <xf numFmtId="164" fontId="24" fillId="0" borderId="0" xfId="0" applyFont="1" applyFill="1" applyBorder="1" applyAlignment="1">
      <alignment horizontal="left"/>
    </xf>
    <xf numFmtId="172" fontId="24" fillId="0" borderId="0" xfId="0" applyNumberFormat="1" applyFont="1" applyFill="1" applyBorder="1" applyAlignment="1">
      <alignment/>
    </xf>
    <xf numFmtId="164" fontId="20" fillId="0" borderId="0" xfId="0" applyFont="1" applyFill="1" applyAlignment="1">
      <alignment/>
    </xf>
    <xf numFmtId="166" fontId="24" fillId="0" borderId="0" xfId="0" applyNumberFormat="1" applyFont="1" applyFill="1" applyAlignment="1">
      <alignment/>
    </xf>
    <xf numFmtId="169" fontId="24" fillId="0" borderId="0" xfId="0" applyNumberFormat="1" applyFont="1" applyFill="1" applyAlignment="1">
      <alignment/>
    </xf>
    <xf numFmtId="164" fontId="25" fillId="0" borderId="0" xfId="0" applyFont="1" applyFill="1" applyAlignment="1">
      <alignment/>
    </xf>
    <xf numFmtId="166" fontId="25" fillId="0" borderId="0" xfId="0" applyNumberFormat="1" applyFont="1" applyFill="1" applyAlignment="1">
      <alignment/>
    </xf>
    <xf numFmtId="169" fontId="25" fillId="0" borderId="0" xfId="0" applyNumberFormat="1" applyFont="1" applyFill="1" applyAlignment="1">
      <alignment/>
    </xf>
    <xf numFmtId="166" fontId="25" fillId="0" borderId="0" xfId="0" applyNumberFormat="1" applyFont="1" applyFill="1" applyAlignment="1">
      <alignment horizontal="right"/>
    </xf>
    <xf numFmtId="169" fontId="25" fillId="0" borderId="0" xfId="0" applyNumberFormat="1" applyFont="1" applyFill="1" applyAlignment="1">
      <alignment horizontal="right"/>
    </xf>
    <xf numFmtId="172" fontId="20" fillId="0" borderId="10" xfId="0" applyNumberFormat="1" applyFont="1" applyFill="1" applyBorder="1" applyAlignment="1">
      <alignment/>
    </xf>
    <xf numFmtId="164" fontId="26" fillId="0" borderId="0" xfId="0" applyFont="1" applyFill="1" applyBorder="1" applyAlignment="1">
      <alignment horizontal="left" wrapText="1"/>
    </xf>
    <xf numFmtId="164" fontId="20" fillId="0" borderId="11" xfId="0" applyFont="1" applyBorder="1" applyAlignment="1">
      <alignment/>
    </xf>
    <xf numFmtId="164" fontId="20" fillId="0" borderId="11" xfId="0" applyFont="1" applyBorder="1" applyAlignment="1">
      <alignment horizontal="right" wrapText="1"/>
    </xf>
    <xf numFmtId="164" fontId="20" fillId="0" borderId="0" xfId="0" applyFont="1" applyBorder="1" applyAlignment="1">
      <alignment horizontal="right" wrapText="1"/>
    </xf>
    <xf numFmtId="166" fontId="20" fillId="0" borderId="0" xfId="0" applyNumberFormat="1" applyFont="1" applyAlignment="1">
      <alignment/>
    </xf>
    <xf numFmtId="166" fontId="24" fillId="0" borderId="10" xfId="0" applyNumberFormat="1" applyFont="1" applyBorder="1" applyAlignment="1">
      <alignment/>
    </xf>
    <xf numFmtId="172" fontId="24" fillId="0" borderId="0" xfId="0" applyNumberFormat="1" applyFont="1" applyAlignment="1">
      <alignment/>
    </xf>
    <xf numFmtId="164" fontId="20" fillId="0" borderId="10" xfId="0" applyFont="1" applyBorder="1" applyAlignment="1">
      <alignment/>
    </xf>
    <xf numFmtId="166" fontId="20" fillId="0" borderId="10" xfId="0" applyNumberFormat="1" applyFont="1" applyBorder="1" applyAlignment="1">
      <alignment/>
    </xf>
    <xf numFmtId="164" fontId="0" fillId="0" borderId="0" xfId="0" applyFont="1" applyAlignment="1">
      <alignment wrapText="1"/>
    </xf>
    <xf numFmtId="164" fontId="20" fillId="0" borderId="12" xfId="0" applyFont="1" applyBorder="1" applyAlignment="1">
      <alignment horizontal="center" wrapText="1"/>
    </xf>
    <xf numFmtId="164" fontId="20" fillId="0" borderId="0" xfId="0" applyFont="1" applyAlignment="1">
      <alignment wrapText="1"/>
    </xf>
    <xf numFmtId="164" fontId="20" fillId="0" borderId="13" xfId="0" applyFont="1" applyBorder="1" applyAlignment="1">
      <alignment horizontal="right" wrapText="1"/>
    </xf>
    <xf numFmtId="164" fontId="20" fillId="0" borderId="0" xfId="0" applyFont="1" applyAlignment="1">
      <alignment horizontal="right" wrapText="1"/>
    </xf>
    <xf numFmtId="168" fontId="20" fillId="0" borderId="0" xfId="0" applyNumberFormat="1" applyFont="1" applyAlignment="1">
      <alignment/>
    </xf>
    <xf numFmtId="168" fontId="24" fillId="0" borderId="0" xfId="0" applyNumberFormat="1" applyFont="1" applyAlignment="1">
      <alignment/>
    </xf>
    <xf numFmtId="168" fontId="24" fillId="0" borderId="10" xfId="0" applyNumberFormat="1" applyFont="1" applyBorder="1" applyAlignment="1">
      <alignment/>
    </xf>
    <xf numFmtId="164" fontId="20" fillId="0" borderId="12" xfId="0" applyFont="1" applyBorder="1" applyAlignment="1">
      <alignment horizontal="right"/>
    </xf>
    <xf numFmtId="164" fontId="24" fillId="0" borderId="0" xfId="0" applyFont="1" applyAlignment="1">
      <alignment horizontal="left"/>
    </xf>
    <xf numFmtId="164" fontId="20" fillId="0" borderId="0" xfId="0" applyFont="1" applyAlignment="1">
      <alignment horizontal="right"/>
    </xf>
    <xf numFmtId="164" fontId="24" fillId="0" borderId="0" xfId="0" applyFont="1" applyAlignment="1">
      <alignment horizontal="right"/>
    </xf>
    <xf numFmtId="166" fontId="24" fillId="0" borderId="10" xfId="0" applyNumberFormat="1" applyFont="1" applyBorder="1" applyAlignment="1">
      <alignment horizontal="right"/>
    </xf>
    <xf numFmtId="164" fontId="24" fillId="0" borderId="0" xfId="0" applyFont="1" applyFill="1" applyAlignment="1">
      <alignment/>
    </xf>
    <xf numFmtId="164" fontId="20" fillId="0" borderId="0" xfId="0" applyFont="1" applyAlignment="1">
      <alignment/>
    </xf>
    <xf numFmtId="168" fontId="24" fillId="0" borderId="10" xfId="0" applyNumberFormat="1" applyFont="1" applyBorder="1" applyAlignment="1">
      <alignment/>
    </xf>
  </cellXfs>
  <cellStyles count="5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Colore 1" xfId="27"/>
    <cellStyle name="40% - Colore 2" xfId="28"/>
    <cellStyle name="40% - Colore 3" xfId="29"/>
    <cellStyle name="40% - Colore 4" xfId="30"/>
    <cellStyle name="40% - Colore 5" xfId="31"/>
    <cellStyle name="40% - Colore 6" xfId="32"/>
    <cellStyle name="60% - Colore 1" xfId="33"/>
    <cellStyle name="60% - Colore 2" xfId="34"/>
    <cellStyle name="60% - Colore 3" xfId="35"/>
    <cellStyle name="60% - Colore 4" xfId="36"/>
    <cellStyle name="60% - Colore 5" xfId="37"/>
    <cellStyle name="60% - Colore 6" xfId="38"/>
    <cellStyle name="Calcolo" xfId="39"/>
    <cellStyle name="Cella collegata" xfId="40"/>
    <cellStyle name="Cella da controllare" xfId="41"/>
    <cellStyle name="Colore 1" xfId="42"/>
    <cellStyle name="Colore 2" xfId="43"/>
    <cellStyle name="Colore 3" xfId="44"/>
    <cellStyle name="Colore 4" xfId="45"/>
    <cellStyle name="Colore 5" xfId="46"/>
    <cellStyle name="Colore 6" xfId="47"/>
    <cellStyle name="Input" xfId="48"/>
    <cellStyle name="Migliaia 2" xfId="49"/>
    <cellStyle name="Neutrale" xfId="50"/>
    <cellStyle name="Normale 2" xfId="51"/>
    <cellStyle name="Normale_TabellaPIC" xfId="52"/>
    <cellStyle name="Nota" xfId="53"/>
    <cellStyle name="Outpu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9.421875" style="1" customWidth="1"/>
    <col min="2" max="9" width="23.28125" style="1" customWidth="1"/>
    <col min="10" max="16384" width="9.140625" style="1" customWidth="1"/>
  </cols>
  <sheetData>
    <row r="1" spans="1:9" ht="19.5" customHeight="1">
      <c r="A1" s="2" t="s">
        <v>0</v>
      </c>
      <c r="B1" s="3"/>
      <c r="C1" s="3"/>
      <c r="D1" s="3"/>
      <c r="E1" s="4"/>
      <c r="F1" s="4"/>
      <c r="G1" s="4"/>
      <c r="H1" s="4"/>
      <c r="I1" s="4"/>
    </row>
    <row r="2" spans="1:9" ht="9.75" customHeight="1">
      <c r="A2" s="5"/>
      <c r="B2" s="3"/>
      <c r="C2" s="3"/>
      <c r="D2" s="3"/>
      <c r="E2" s="4"/>
      <c r="F2" s="4"/>
      <c r="G2" s="4"/>
      <c r="H2" s="4"/>
      <c r="I2" s="4"/>
    </row>
    <row r="3" spans="1:9" ht="27.75" customHeight="1">
      <c r="A3" s="6" t="s">
        <v>1</v>
      </c>
      <c r="B3" s="7" t="s">
        <v>2</v>
      </c>
      <c r="C3" s="7"/>
      <c r="D3" s="7"/>
      <c r="E3" s="8"/>
      <c r="F3" s="8"/>
      <c r="G3" s="8"/>
      <c r="H3" s="8"/>
      <c r="I3" s="8"/>
    </row>
    <row r="4" spans="1:9" ht="27.75" customHeight="1">
      <c r="A4" s="6" t="s">
        <v>3</v>
      </c>
      <c r="B4" s="7" t="s">
        <v>4</v>
      </c>
      <c r="C4" s="7"/>
      <c r="D4" s="7"/>
      <c r="E4" s="8"/>
      <c r="F4" s="8"/>
      <c r="G4" s="8"/>
      <c r="H4" s="8"/>
      <c r="I4" s="8"/>
    </row>
    <row r="5" spans="1:9" ht="27.75" customHeight="1">
      <c r="A5" s="6" t="s">
        <v>5</v>
      </c>
      <c r="B5" s="7" t="s">
        <v>6</v>
      </c>
      <c r="C5" s="7"/>
      <c r="D5" s="7"/>
      <c r="E5" s="8"/>
      <c r="F5" s="8"/>
      <c r="G5" s="8"/>
      <c r="H5" s="8"/>
      <c r="I5" s="8"/>
    </row>
    <row r="6" spans="1:9" ht="27.75" customHeight="1">
      <c r="A6" s="6" t="s">
        <v>7</v>
      </c>
      <c r="B6" s="7" t="s">
        <v>8</v>
      </c>
      <c r="C6" s="7"/>
      <c r="D6" s="7"/>
      <c r="E6" s="8"/>
      <c r="F6" s="8"/>
      <c r="G6" s="8"/>
      <c r="H6" s="8"/>
      <c r="I6" s="8"/>
    </row>
    <row r="7" spans="1:9" ht="27.75" customHeight="1">
      <c r="A7" s="6" t="s">
        <v>9</v>
      </c>
      <c r="B7" s="7" t="s">
        <v>10</v>
      </c>
      <c r="C7" s="7"/>
      <c r="D7" s="7"/>
      <c r="E7" s="9"/>
      <c r="F7" s="9"/>
      <c r="G7" s="9"/>
      <c r="H7" s="9"/>
      <c r="I7" s="9"/>
    </row>
    <row r="8" spans="1:9" ht="27.75" customHeight="1">
      <c r="A8" s="6" t="s">
        <v>11</v>
      </c>
      <c r="B8" s="7" t="s">
        <v>12</v>
      </c>
      <c r="C8" s="7"/>
      <c r="D8" s="7"/>
      <c r="E8" s="8"/>
      <c r="F8" s="8"/>
      <c r="G8" s="8"/>
      <c r="H8" s="8"/>
      <c r="I8" s="8"/>
    </row>
    <row r="9" spans="1:9" ht="27.75" customHeight="1">
      <c r="A9" s="6" t="s">
        <v>13</v>
      </c>
      <c r="B9" s="7" t="s">
        <v>14</v>
      </c>
      <c r="C9" s="7"/>
      <c r="D9" s="7"/>
      <c r="E9" s="8"/>
      <c r="F9" s="8"/>
      <c r="G9" s="8"/>
      <c r="H9" s="8"/>
      <c r="I9" s="8"/>
    </row>
    <row r="10" spans="1:9" ht="27.75" customHeight="1">
      <c r="A10" s="6" t="s">
        <v>15</v>
      </c>
      <c r="B10" s="7" t="s">
        <v>16</v>
      </c>
      <c r="C10" s="7"/>
      <c r="D10" s="7"/>
      <c r="E10" s="8"/>
      <c r="F10" s="8"/>
      <c r="G10" s="8"/>
      <c r="H10" s="8"/>
      <c r="I10" s="8"/>
    </row>
    <row r="11" spans="1:9" ht="27.75" customHeight="1">
      <c r="A11" s="6" t="s">
        <v>17</v>
      </c>
      <c r="B11" s="7" t="s">
        <v>18</v>
      </c>
      <c r="C11" s="7"/>
      <c r="D11" s="7"/>
      <c r="E11" s="8"/>
      <c r="F11" s="8"/>
      <c r="G11" s="8"/>
      <c r="H11" s="8"/>
      <c r="I11" s="8"/>
    </row>
    <row r="12" spans="1:9" ht="27.75" customHeight="1">
      <c r="A12" s="6" t="s">
        <v>19</v>
      </c>
      <c r="B12" s="7" t="s">
        <v>20</v>
      </c>
      <c r="C12" s="7"/>
      <c r="D12" s="7"/>
      <c r="E12" s="8"/>
      <c r="F12" s="8"/>
      <c r="G12" s="8"/>
      <c r="H12" s="8"/>
      <c r="I12" s="8"/>
    </row>
    <row r="13" spans="1:9" ht="27.75" customHeight="1">
      <c r="A13" s="6" t="s">
        <v>21</v>
      </c>
      <c r="B13" s="7" t="s">
        <v>22</v>
      </c>
      <c r="C13" s="7"/>
      <c r="D13" s="7"/>
      <c r="E13" s="8"/>
      <c r="F13" s="8"/>
      <c r="G13" s="8"/>
      <c r="H13" s="8"/>
      <c r="I13" s="8"/>
    </row>
    <row r="14" spans="1:9" ht="27.75" customHeight="1">
      <c r="A14" s="6" t="s">
        <v>23</v>
      </c>
      <c r="B14" s="7" t="s">
        <v>24</v>
      </c>
      <c r="C14" s="7"/>
      <c r="D14" s="7"/>
      <c r="E14" s="8"/>
      <c r="F14" s="8"/>
      <c r="G14" s="8"/>
      <c r="H14" s="8"/>
      <c r="I14" s="8"/>
    </row>
    <row r="15" spans="1:9" ht="27.75" customHeight="1">
      <c r="A15" s="6" t="s">
        <v>25</v>
      </c>
      <c r="B15" s="7" t="s">
        <v>26</v>
      </c>
      <c r="C15" s="7"/>
      <c r="D15" s="7"/>
      <c r="E15" s="8"/>
      <c r="F15" s="8"/>
      <c r="G15" s="8"/>
      <c r="H15" s="8"/>
      <c r="I15" s="8"/>
    </row>
  </sheetData>
  <sheetProtection selectLockedCells="1" selectUnlockedCells="1"/>
  <mergeCells count="13"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H3" sqref="H3"/>
    </sheetView>
  </sheetViews>
  <sheetFormatPr defaultColWidth="9.140625" defaultRowHeight="12.75"/>
  <cols>
    <col min="1" max="1" width="30.00390625" style="69" customWidth="1"/>
    <col min="2" max="2" width="9.8515625" style="69" customWidth="1"/>
    <col min="3" max="3" width="12.28125" style="69" customWidth="1"/>
    <col min="4" max="4" width="11.57421875" style="69" customWidth="1"/>
    <col min="5" max="5" width="13.7109375" style="69" customWidth="1"/>
    <col min="6" max="6" width="14.140625" style="69" customWidth="1"/>
    <col min="7" max="16384" width="9.140625" style="69" customWidth="1"/>
  </cols>
  <sheetData>
    <row r="1" spans="1:6" ht="26.25" customHeight="1">
      <c r="A1" s="99" t="s">
        <v>167</v>
      </c>
      <c r="B1" s="99"/>
      <c r="C1" s="99"/>
      <c r="D1" s="99"/>
      <c r="E1" s="99"/>
      <c r="F1" s="99"/>
    </row>
    <row r="2" spans="1:6" ht="14.25">
      <c r="A2" s="71"/>
      <c r="B2" s="71"/>
      <c r="C2" s="71"/>
      <c r="D2" s="71"/>
      <c r="E2" s="71"/>
      <c r="F2" s="71"/>
    </row>
    <row r="3" spans="1:8" ht="23.25">
      <c r="A3" s="133" t="s">
        <v>168</v>
      </c>
      <c r="B3" s="134" t="s">
        <v>160</v>
      </c>
      <c r="C3" s="134" t="s">
        <v>161</v>
      </c>
      <c r="D3" s="134" t="s">
        <v>162</v>
      </c>
      <c r="E3" s="134" t="s">
        <v>163</v>
      </c>
      <c r="F3" s="134" t="s">
        <v>164</v>
      </c>
      <c r="H3" s="75"/>
    </row>
    <row r="4" spans="1:6" ht="14.25">
      <c r="A4" s="69" t="s">
        <v>169</v>
      </c>
      <c r="B4" s="89">
        <v>70535</v>
      </c>
      <c r="C4" s="89">
        <v>2156717</v>
      </c>
      <c r="D4" s="89">
        <v>1982</v>
      </c>
      <c r="E4" s="89">
        <v>14376253.23</v>
      </c>
      <c r="F4" s="89">
        <v>15553971.16</v>
      </c>
    </row>
    <row r="5" spans="1:6" ht="14.25">
      <c r="A5" s="69" t="s">
        <v>170</v>
      </c>
      <c r="B5" s="89">
        <v>4026</v>
      </c>
      <c r="C5" s="89">
        <v>525166</v>
      </c>
      <c r="D5" s="89">
        <v>12792</v>
      </c>
      <c r="E5" s="89">
        <v>6332279.58</v>
      </c>
      <c r="F5" s="89">
        <v>7827967.34</v>
      </c>
    </row>
    <row r="6" spans="1:6" ht="14.25">
      <c r="A6" s="69" t="s">
        <v>171</v>
      </c>
      <c r="B6" s="89">
        <v>1287</v>
      </c>
      <c r="C6" s="89">
        <v>205823</v>
      </c>
      <c r="D6" s="89">
        <v>9894</v>
      </c>
      <c r="E6" s="89">
        <v>3246710.75</v>
      </c>
      <c r="F6" s="89">
        <v>3738927</v>
      </c>
    </row>
    <row r="7" spans="1:6" ht="14.25">
      <c r="A7" s="69" t="s">
        <v>172</v>
      </c>
      <c r="B7" s="89">
        <v>8080</v>
      </c>
      <c r="C7" s="89">
        <v>697891</v>
      </c>
      <c r="D7" s="89">
        <v>916</v>
      </c>
      <c r="E7" s="89">
        <v>5142727.74</v>
      </c>
      <c r="F7" s="89">
        <v>27600006.54</v>
      </c>
    </row>
    <row r="8" spans="1:6" ht="14.25">
      <c r="A8" s="69" t="s">
        <v>173</v>
      </c>
      <c r="B8" s="89">
        <v>16788</v>
      </c>
      <c r="C8" s="89">
        <v>443431</v>
      </c>
      <c r="D8" s="89">
        <v>882665</v>
      </c>
      <c r="E8" s="89">
        <v>4622472.6</v>
      </c>
      <c r="F8" s="89">
        <v>22349857.64</v>
      </c>
    </row>
    <row r="9" spans="1:6" ht="14.25">
      <c r="A9" s="69" t="s">
        <v>174</v>
      </c>
      <c r="B9" s="89">
        <v>772</v>
      </c>
      <c r="C9" s="89">
        <v>272478</v>
      </c>
      <c r="D9" s="90" t="s">
        <v>51</v>
      </c>
      <c r="E9" s="89">
        <v>4503630.61</v>
      </c>
      <c r="F9" s="89">
        <v>5733376.17</v>
      </c>
    </row>
    <row r="10" spans="1:6" ht="14.25">
      <c r="A10" s="69" t="s">
        <v>175</v>
      </c>
      <c r="B10" s="89">
        <v>2842</v>
      </c>
      <c r="C10" s="89">
        <v>448457</v>
      </c>
      <c r="D10" s="89">
        <v>8304</v>
      </c>
      <c r="E10" s="89">
        <v>4277375.2</v>
      </c>
      <c r="F10" s="89">
        <v>5723761.87</v>
      </c>
    </row>
    <row r="11" spans="1:6" ht="14.25">
      <c r="A11" s="69" t="s">
        <v>176</v>
      </c>
      <c r="B11" s="89">
        <v>736</v>
      </c>
      <c r="C11" s="89">
        <v>371291</v>
      </c>
      <c r="D11" s="89">
        <v>150025</v>
      </c>
      <c r="E11" s="89">
        <v>2141208.52</v>
      </c>
      <c r="F11" s="89">
        <v>3288359.14</v>
      </c>
    </row>
    <row r="12" spans="1:6" s="11" customFormat="1" ht="14.25">
      <c r="A12" s="139" t="s">
        <v>107</v>
      </c>
      <c r="B12" s="140">
        <v>105066</v>
      </c>
      <c r="C12" s="140">
        <v>5121254</v>
      </c>
      <c r="D12" s="140">
        <v>1066578</v>
      </c>
      <c r="E12" s="140">
        <v>44642658.230000004</v>
      </c>
      <c r="F12" s="140">
        <v>91816226.86</v>
      </c>
    </row>
    <row r="13" ht="14.25">
      <c r="A13" s="85" t="s">
        <v>166</v>
      </c>
    </row>
    <row r="14" spans="2:6" ht="14.25">
      <c r="B14" s="136"/>
      <c r="C14" s="136"/>
      <c r="D14" s="136"/>
      <c r="E14" s="136"/>
      <c r="F14" s="136"/>
    </row>
    <row r="17" ht="14.25">
      <c r="A17" s="138"/>
    </row>
    <row r="20" ht="14.25">
      <c r="A20" s="138"/>
    </row>
    <row r="24" ht="14.25">
      <c r="A24" s="141"/>
    </row>
    <row r="30" ht="14.25">
      <c r="A30" s="138"/>
    </row>
  </sheetData>
  <sheetProtection selectLockedCells="1" selectUnlockedCells="1"/>
  <mergeCells count="1">
    <mergeCell ref="A1:F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8"/>
  <sheetViews>
    <sheetView workbookViewId="0" topLeftCell="A1">
      <selection activeCell="R4" sqref="R4"/>
    </sheetView>
  </sheetViews>
  <sheetFormatPr defaultColWidth="9.140625" defaultRowHeight="12.75"/>
  <cols>
    <col min="1" max="1" width="12.421875" style="69" customWidth="1"/>
    <col min="2" max="3" width="6.28125" style="69" customWidth="1"/>
    <col min="4" max="4" width="6.57421875" style="69" customWidth="1"/>
    <col min="5" max="6" width="6.28125" style="69" customWidth="1"/>
    <col min="7" max="7" width="6.57421875" style="69" customWidth="1"/>
    <col min="8" max="9" width="5.140625" style="69" customWidth="1"/>
    <col min="10" max="10" width="6.57421875" style="69" customWidth="1"/>
    <col min="11" max="12" width="6.140625" style="69" customWidth="1"/>
    <col min="13" max="13" width="6.57421875" style="69" customWidth="1"/>
    <col min="14" max="15" width="6.28125" style="69" customWidth="1"/>
    <col min="16" max="16" width="6.57421875" style="69" customWidth="1"/>
    <col min="17" max="16384" width="9.140625" style="69" customWidth="1"/>
  </cols>
  <sheetData>
    <row r="1" spans="1:16" ht="24" customHeigh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2:16" ht="12.75"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6" s="143" customFormat="1" ht="26.25" customHeight="1">
      <c r="A3" s="102" t="s">
        <v>120</v>
      </c>
      <c r="B3" s="142" t="s">
        <v>178</v>
      </c>
      <c r="C3" s="142"/>
      <c r="D3" s="142"/>
      <c r="E3" s="142" t="s">
        <v>179</v>
      </c>
      <c r="F3" s="142"/>
      <c r="G3" s="142"/>
      <c r="H3" s="142" t="s">
        <v>180</v>
      </c>
      <c r="I3" s="142"/>
      <c r="J3" s="142"/>
      <c r="K3" s="142" t="s">
        <v>181</v>
      </c>
      <c r="L3" s="142"/>
      <c r="M3" s="142"/>
      <c r="N3" s="142" t="s">
        <v>182</v>
      </c>
      <c r="O3" s="142"/>
      <c r="P3" s="142"/>
    </row>
    <row r="4" spans="1:18" s="145" customFormat="1" ht="15.75">
      <c r="A4" s="102"/>
      <c r="B4" s="144">
        <v>2018</v>
      </c>
      <c r="C4" s="144">
        <v>2019</v>
      </c>
      <c r="D4" s="144">
        <v>2020</v>
      </c>
      <c r="E4" s="144">
        <v>2018</v>
      </c>
      <c r="F4" s="144">
        <v>2019</v>
      </c>
      <c r="G4" s="144">
        <v>2020</v>
      </c>
      <c r="H4" s="144">
        <v>2018</v>
      </c>
      <c r="I4" s="144">
        <v>2019</v>
      </c>
      <c r="J4" s="144">
        <v>2020</v>
      </c>
      <c r="K4" s="144">
        <v>2018</v>
      </c>
      <c r="L4" s="144">
        <v>2019</v>
      </c>
      <c r="M4" s="144">
        <v>2020</v>
      </c>
      <c r="N4" s="144">
        <v>2018</v>
      </c>
      <c r="O4" s="144">
        <v>2019</v>
      </c>
      <c r="P4" s="144">
        <v>2020</v>
      </c>
      <c r="R4" s="75"/>
    </row>
    <row r="5" spans="1:16" s="11" customFormat="1" ht="13.5">
      <c r="A5" s="11" t="s">
        <v>40</v>
      </c>
      <c r="B5" s="11">
        <v>21</v>
      </c>
      <c r="C5" s="11">
        <v>19.7</v>
      </c>
      <c r="D5" s="11">
        <v>16.2</v>
      </c>
      <c r="E5" s="11">
        <v>51.6</v>
      </c>
      <c r="F5" s="11">
        <v>49.4</v>
      </c>
      <c r="G5" s="11">
        <v>44.4</v>
      </c>
      <c r="H5" s="11">
        <v>10.8</v>
      </c>
      <c r="I5" s="11">
        <v>10.6</v>
      </c>
      <c r="J5" s="11">
        <v>7.1</v>
      </c>
      <c r="K5" s="146">
        <v>21.8</v>
      </c>
      <c r="L5" s="11">
        <v>19.7</v>
      </c>
      <c r="M5" s="11">
        <v>17.1</v>
      </c>
      <c r="N5" s="146">
        <v>24.5</v>
      </c>
      <c r="O5" s="11">
        <v>24.2</v>
      </c>
      <c r="P5" s="11">
        <v>22.8</v>
      </c>
    </row>
    <row r="6" spans="1:16" ht="14.25">
      <c r="A6" s="69" t="s">
        <v>112</v>
      </c>
      <c r="B6" s="69">
        <v>21.6</v>
      </c>
      <c r="C6" s="69">
        <v>22.3</v>
      </c>
      <c r="D6" s="69">
        <v>18.2</v>
      </c>
      <c r="E6" s="69">
        <v>52.6</v>
      </c>
      <c r="F6" s="69">
        <v>51.2</v>
      </c>
      <c r="G6" s="69">
        <v>46.7</v>
      </c>
      <c r="H6" s="69">
        <v>10.4</v>
      </c>
      <c r="I6" s="69">
        <v>10.2</v>
      </c>
      <c r="J6" s="69">
        <v>8.1</v>
      </c>
      <c r="K6" s="147">
        <v>21.7</v>
      </c>
      <c r="L6" s="69">
        <v>20.6</v>
      </c>
      <c r="M6" s="69">
        <v>22.2</v>
      </c>
      <c r="N6" s="147">
        <v>26.3</v>
      </c>
      <c r="O6" s="69">
        <v>24.9</v>
      </c>
      <c r="P6" s="69">
        <v>22.2</v>
      </c>
    </row>
    <row r="7" spans="1:16" ht="14.25">
      <c r="A7" s="71" t="s">
        <v>113</v>
      </c>
      <c r="B7" s="71">
        <v>19.2</v>
      </c>
      <c r="C7" s="71">
        <v>20.3</v>
      </c>
      <c r="D7" s="71">
        <v>15.7</v>
      </c>
      <c r="E7" s="71">
        <v>48.8</v>
      </c>
      <c r="F7" s="71">
        <v>48.5</v>
      </c>
      <c r="G7" s="71">
        <v>45.3</v>
      </c>
      <c r="H7" s="71">
        <v>9.3</v>
      </c>
      <c r="I7" s="71">
        <v>9.9</v>
      </c>
      <c r="J7" s="71">
        <v>7.6</v>
      </c>
      <c r="K7" s="148">
        <v>20</v>
      </c>
      <c r="L7" s="71">
        <v>20.2</v>
      </c>
      <c r="M7" s="71">
        <v>21.7</v>
      </c>
      <c r="N7" s="148">
        <v>25.4</v>
      </c>
      <c r="O7" s="71">
        <v>24.5</v>
      </c>
      <c r="P7" s="71">
        <v>21.7</v>
      </c>
    </row>
    <row r="8" ht="12">
      <c r="A8" s="85" t="s">
        <v>123</v>
      </c>
    </row>
  </sheetData>
  <sheetProtection selectLockedCells="1" selectUnlockedCells="1"/>
  <mergeCells count="7">
    <mergeCell ref="A1:P1"/>
    <mergeCell ref="A3:A4"/>
    <mergeCell ref="B3:D3"/>
    <mergeCell ref="E3:G3"/>
    <mergeCell ref="H3:J3"/>
    <mergeCell ref="K3:M3"/>
    <mergeCell ref="N3:P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A11" sqref="A11"/>
    </sheetView>
  </sheetViews>
  <sheetFormatPr defaultColWidth="9.140625" defaultRowHeight="12.75"/>
  <cols>
    <col min="1" max="1" width="13.140625" style="69" customWidth="1"/>
    <col min="2" max="2" width="10.57421875" style="69" customWidth="1"/>
    <col min="3" max="4" width="10.140625" style="69" customWidth="1"/>
    <col min="5" max="16384" width="9.140625" style="69" customWidth="1"/>
  </cols>
  <sheetData>
    <row r="1" spans="1:5" ht="26.25" customHeight="1">
      <c r="A1" s="99" t="s">
        <v>183</v>
      </c>
      <c r="B1" s="99"/>
      <c r="C1" s="99"/>
      <c r="D1" s="99"/>
      <c r="E1" s="99"/>
    </row>
    <row r="2" spans="1:5" ht="12.75">
      <c r="A2" s="71"/>
      <c r="B2" s="71"/>
      <c r="C2" s="71"/>
      <c r="D2" s="71"/>
      <c r="E2" s="71"/>
    </row>
    <row r="3" spans="1:11" s="11" customFormat="1" ht="23.25">
      <c r="A3" s="102" t="s">
        <v>120</v>
      </c>
      <c r="B3" s="149" t="s">
        <v>184</v>
      </c>
      <c r="C3" s="149" t="s">
        <v>185</v>
      </c>
      <c r="D3" s="149" t="s">
        <v>186</v>
      </c>
      <c r="E3" s="149" t="s">
        <v>107</v>
      </c>
      <c r="F3" s="69"/>
      <c r="G3" s="69"/>
      <c r="H3" s="69"/>
      <c r="I3" s="69"/>
      <c r="K3" s="75"/>
    </row>
    <row r="4" spans="1:9" s="151" customFormat="1" ht="13.5">
      <c r="A4" s="150">
        <v>2017</v>
      </c>
      <c r="B4" s="80">
        <v>46</v>
      </c>
      <c r="C4" s="80">
        <v>207</v>
      </c>
      <c r="D4" s="80">
        <v>2667</v>
      </c>
      <c r="E4" s="80">
        <v>2920</v>
      </c>
      <c r="F4" s="69"/>
      <c r="G4" s="69"/>
      <c r="H4" s="69"/>
      <c r="I4" s="69"/>
    </row>
    <row r="5" spans="1:9" s="151" customFormat="1" ht="13.5">
      <c r="A5" s="150">
        <v>2018</v>
      </c>
      <c r="B5" s="80">
        <v>65</v>
      </c>
      <c r="C5" s="80">
        <v>238</v>
      </c>
      <c r="D5" s="80">
        <v>2929</v>
      </c>
      <c r="E5" s="80">
        <v>3232</v>
      </c>
      <c r="F5" s="69"/>
      <c r="G5" s="69"/>
      <c r="H5" s="69"/>
      <c r="I5" s="69"/>
    </row>
    <row r="6" spans="1:9" s="151" customFormat="1" ht="12">
      <c r="A6" s="104">
        <v>2019</v>
      </c>
      <c r="B6" s="104"/>
      <c r="C6" s="104"/>
      <c r="D6" s="104"/>
      <c r="E6" s="104"/>
      <c r="F6" s="69"/>
      <c r="G6" s="69"/>
      <c r="H6" s="69"/>
      <c r="I6" s="69"/>
    </row>
    <row r="7" spans="1:9" s="151" customFormat="1" ht="13.5">
      <c r="A7" s="11" t="s">
        <v>40</v>
      </c>
      <c r="B7" s="69">
        <v>109</v>
      </c>
      <c r="C7" s="69">
        <v>358</v>
      </c>
      <c r="D7" s="69">
        <v>3003</v>
      </c>
      <c r="E7" s="69">
        <v>3470</v>
      </c>
      <c r="F7" s="69"/>
      <c r="G7" s="69"/>
      <c r="H7" s="69"/>
      <c r="I7" s="69"/>
    </row>
    <row r="8" spans="1:9" s="152" customFormat="1" ht="13.5">
      <c r="A8" s="69" t="s">
        <v>112</v>
      </c>
      <c r="B8" s="90">
        <v>809</v>
      </c>
      <c r="C8" s="80">
        <v>1378</v>
      </c>
      <c r="D8" s="80">
        <v>14120</v>
      </c>
      <c r="E8" s="80">
        <v>16307</v>
      </c>
      <c r="F8" s="69"/>
      <c r="G8" s="69"/>
      <c r="H8" s="69"/>
      <c r="I8" s="69"/>
    </row>
    <row r="9" spans="1:9" s="151" customFormat="1" ht="13.5">
      <c r="A9" s="71" t="s">
        <v>113</v>
      </c>
      <c r="B9" s="153">
        <v>9833</v>
      </c>
      <c r="C9" s="84">
        <v>8667</v>
      </c>
      <c r="D9" s="84">
        <v>67975</v>
      </c>
      <c r="E9" s="84">
        <v>86475</v>
      </c>
      <c r="F9" s="69"/>
      <c r="G9" s="69"/>
      <c r="H9" s="69"/>
      <c r="I9" s="69"/>
    </row>
    <row r="10" spans="1:9" s="151" customFormat="1" ht="12">
      <c r="A10" s="85" t="s">
        <v>187</v>
      </c>
      <c r="B10" s="69"/>
      <c r="C10" s="69"/>
      <c r="D10" s="69"/>
      <c r="E10" s="69"/>
      <c r="F10" s="69"/>
      <c r="G10" s="69"/>
      <c r="H10" s="69"/>
      <c r="I10" s="69"/>
    </row>
    <row r="11" ht="14.25">
      <c r="A11" s="85"/>
    </row>
  </sheetData>
  <sheetProtection selectLockedCells="1" selectUnlockedCells="1"/>
  <mergeCells count="2">
    <mergeCell ref="A1:E1"/>
    <mergeCell ref="A6:E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I3" sqref="I3"/>
    </sheetView>
  </sheetViews>
  <sheetFormatPr defaultColWidth="9.140625" defaultRowHeight="12.75"/>
  <cols>
    <col min="1" max="1" width="13.421875" style="69" customWidth="1"/>
    <col min="2" max="16384" width="9.140625" style="69" customWidth="1"/>
  </cols>
  <sheetData>
    <row r="1" s="154" customFormat="1" ht="12">
      <c r="A1" s="123" t="s">
        <v>188</v>
      </c>
    </row>
    <row r="2" spans="1:7" ht="12.75">
      <c r="A2" s="71"/>
      <c r="B2" s="71"/>
      <c r="C2" s="71"/>
      <c r="D2" s="71"/>
      <c r="E2" s="71"/>
      <c r="F2" s="71"/>
      <c r="G2" s="71"/>
    </row>
    <row r="3" spans="1:9" ht="38.25" customHeight="1">
      <c r="A3" s="102" t="s">
        <v>120</v>
      </c>
      <c r="B3" s="142" t="s">
        <v>189</v>
      </c>
      <c r="C3" s="142"/>
      <c r="D3" s="142"/>
      <c r="E3" s="142" t="s">
        <v>190</v>
      </c>
      <c r="F3" s="142"/>
      <c r="G3" s="142"/>
      <c r="I3" s="75"/>
    </row>
    <row r="4" spans="1:7" s="11" customFormat="1" ht="13.5">
      <c r="A4" s="102"/>
      <c r="B4" s="133">
        <v>2018</v>
      </c>
      <c r="C4" s="133">
        <v>2019</v>
      </c>
      <c r="D4" s="133">
        <v>2020</v>
      </c>
      <c r="E4" s="133">
        <v>2018</v>
      </c>
      <c r="F4" s="133">
        <v>2019</v>
      </c>
      <c r="G4" s="133">
        <v>2020</v>
      </c>
    </row>
    <row r="5" spans="1:7" s="155" customFormat="1" ht="13.5">
      <c r="A5" s="155" t="s">
        <v>40</v>
      </c>
      <c r="B5" s="155">
        <v>48.3</v>
      </c>
      <c r="C5" s="155">
        <v>45.1</v>
      </c>
      <c r="D5" s="155">
        <v>45.4</v>
      </c>
      <c r="E5" s="155">
        <v>41.2</v>
      </c>
      <c r="F5" s="155">
        <v>41.1</v>
      </c>
      <c r="G5" s="155">
        <v>34.5</v>
      </c>
    </row>
    <row r="6" spans="1:7" ht="14.25">
      <c r="A6" s="69" t="s">
        <v>112</v>
      </c>
      <c r="B6" s="69">
        <v>43.5</v>
      </c>
      <c r="C6" s="69">
        <v>42.5</v>
      </c>
      <c r="D6" s="69">
        <v>44.3</v>
      </c>
      <c r="E6" s="69">
        <v>37.3</v>
      </c>
      <c r="F6" s="69">
        <v>35.8</v>
      </c>
      <c r="G6" s="147">
        <v>31</v>
      </c>
    </row>
    <row r="7" spans="1:7" ht="14.25">
      <c r="A7" s="71" t="s">
        <v>113</v>
      </c>
      <c r="B7" s="156">
        <v>40.6</v>
      </c>
      <c r="C7" s="156">
        <v>40</v>
      </c>
      <c r="D7" s="156">
        <v>41.4</v>
      </c>
      <c r="E7" s="156">
        <v>38</v>
      </c>
      <c r="F7" s="156">
        <v>35.4</v>
      </c>
      <c r="G7" s="156">
        <v>32.5</v>
      </c>
    </row>
    <row r="8" ht="12">
      <c r="A8" s="85" t="s">
        <v>123</v>
      </c>
    </row>
  </sheetData>
  <sheetProtection selectLockedCells="1" selectUnlockedCells="1"/>
  <mergeCells count="3">
    <mergeCell ref="A3:A4"/>
    <mergeCell ref="B3:D3"/>
    <mergeCell ref="E3:G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M17" sqref="M17"/>
    </sheetView>
  </sheetViews>
  <sheetFormatPr defaultColWidth="9.140625" defaultRowHeight="12.75"/>
  <cols>
    <col min="1" max="1" width="15.00390625" style="69" customWidth="1"/>
    <col min="2" max="7" width="8.421875" style="69" customWidth="1"/>
    <col min="8" max="16384" width="9.140625" style="69" customWidth="1"/>
  </cols>
  <sheetData>
    <row r="1" spans="1:7" ht="26.25" customHeight="1">
      <c r="A1" s="99" t="s">
        <v>191</v>
      </c>
      <c r="B1" s="99"/>
      <c r="C1" s="99"/>
      <c r="D1" s="99"/>
      <c r="E1" s="99"/>
      <c r="F1" s="99"/>
      <c r="G1" s="99"/>
    </row>
    <row r="2" spans="1:7" ht="12.75">
      <c r="A2" s="71"/>
      <c r="B2" s="71"/>
      <c r="C2" s="71"/>
      <c r="D2" s="71"/>
      <c r="E2" s="71"/>
      <c r="F2" s="71"/>
      <c r="G2" s="71"/>
    </row>
    <row r="3" spans="1:9" ht="27.75" customHeight="1">
      <c r="A3" s="102" t="s">
        <v>120</v>
      </c>
      <c r="B3" s="142" t="s">
        <v>192</v>
      </c>
      <c r="C3" s="142"/>
      <c r="D3" s="142"/>
      <c r="E3" s="142" t="s">
        <v>193</v>
      </c>
      <c r="F3" s="142"/>
      <c r="G3" s="142"/>
      <c r="I3" s="75"/>
    </row>
    <row r="4" spans="1:7" ht="13.5" customHeight="1">
      <c r="A4" s="102"/>
      <c r="B4" s="53">
        <v>2018</v>
      </c>
      <c r="C4" s="53">
        <v>2019</v>
      </c>
      <c r="D4" s="53">
        <v>2020</v>
      </c>
      <c r="E4" s="53">
        <v>2018</v>
      </c>
      <c r="F4" s="53">
        <v>2019</v>
      </c>
      <c r="G4" s="53">
        <v>2020</v>
      </c>
    </row>
    <row r="5" spans="1:7" s="11" customFormat="1" ht="13.5">
      <c r="A5" s="11" t="s">
        <v>40</v>
      </c>
      <c r="B5" s="146">
        <v>92.3</v>
      </c>
      <c r="C5" s="146">
        <v>91.6</v>
      </c>
      <c r="D5" s="146">
        <v>91.7</v>
      </c>
      <c r="E5" s="146">
        <v>59.4</v>
      </c>
      <c r="F5" s="146">
        <v>59.5</v>
      </c>
      <c r="G5" s="146">
        <v>57</v>
      </c>
    </row>
    <row r="6" spans="1:7" ht="14.25">
      <c r="A6" s="69" t="s">
        <v>112</v>
      </c>
      <c r="B6" s="69">
        <v>92.7</v>
      </c>
      <c r="C6" s="69">
        <v>91.6</v>
      </c>
      <c r="D6" s="69">
        <v>91.1</v>
      </c>
      <c r="E6" s="69">
        <v>59.6</v>
      </c>
      <c r="F6" s="69">
        <v>58.7</v>
      </c>
      <c r="G6" s="147">
        <v>56</v>
      </c>
    </row>
    <row r="7" spans="1:7" ht="14.25">
      <c r="A7" s="71" t="s">
        <v>113</v>
      </c>
      <c r="B7" s="148">
        <v>92.4</v>
      </c>
      <c r="C7" s="148">
        <v>91.1</v>
      </c>
      <c r="D7" s="148">
        <v>91</v>
      </c>
      <c r="E7" s="148">
        <v>58.3</v>
      </c>
      <c r="F7" s="148">
        <v>58.8</v>
      </c>
      <c r="G7" s="148">
        <v>56.4</v>
      </c>
    </row>
    <row r="8" ht="12">
      <c r="A8" s="85" t="s">
        <v>123</v>
      </c>
    </row>
  </sheetData>
  <sheetProtection selectLockedCells="1" selectUnlockedCells="1"/>
  <mergeCells count="4">
    <mergeCell ref="A1:G1"/>
    <mergeCell ref="A3:A4"/>
    <mergeCell ref="B3:D3"/>
    <mergeCell ref="E3:G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pane ySplit="5" topLeftCell="A21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30.421875" style="10" customWidth="1"/>
    <col min="2" max="11" width="9.140625" style="10" customWidth="1"/>
    <col min="12" max="12" width="9.140625" style="11" customWidth="1"/>
    <col min="13" max="16384" width="9.140625" style="10" customWidth="1"/>
  </cols>
  <sheetData>
    <row r="1" spans="1:12" ht="14.25" customHeight="1">
      <c r="A1" s="12" t="s">
        <v>27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4.25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1:12" ht="14.25">
      <c r="A3" s="16" t="s">
        <v>28</v>
      </c>
      <c r="B3" s="17" t="s">
        <v>29</v>
      </c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4.25" customHeight="1">
      <c r="A4" s="16"/>
      <c r="B4" s="18" t="s">
        <v>30</v>
      </c>
      <c r="C4" s="18" t="s">
        <v>31</v>
      </c>
      <c r="D4" s="18" t="s">
        <v>32</v>
      </c>
      <c r="E4" s="18" t="s">
        <v>33</v>
      </c>
      <c r="F4" s="18" t="s">
        <v>34</v>
      </c>
      <c r="G4" s="18" t="s">
        <v>35</v>
      </c>
      <c r="H4" s="18" t="s">
        <v>36</v>
      </c>
      <c r="I4" s="18" t="s">
        <v>37</v>
      </c>
      <c r="J4" s="18" t="s">
        <v>38</v>
      </c>
      <c r="K4" s="18" t="s">
        <v>39</v>
      </c>
      <c r="L4" s="18" t="s">
        <v>40</v>
      </c>
    </row>
    <row r="5" spans="1:12" ht="14.25">
      <c r="A5" s="16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2" ht="14.25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1"/>
    </row>
    <row r="7" spans="1:12" ht="14.25">
      <c r="A7" s="22" t="s">
        <v>41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1"/>
    </row>
    <row r="8" spans="1:12" ht="14.25">
      <c r="A8" s="19" t="s">
        <v>42</v>
      </c>
      <c r="B8" s="20">
        <v>29</v>
      </c>
      <c r="C8" s="20">
        <v>67</v>
      </c>
      <c r="D8" s="20">
        <v>57</v>
      </c>
      <c r="E8" s="20">
        <v>205</v>
      </c>
      <c r="F8" s="20">
        <v>56</v>
      </c>
      <c r="G8" s="20">
        <v>81</v>
      </c>
      <c r="H8" s="20">
        <v>78</v>
      </c>
      <c r="I8" s="20">
        <v>112</v>
      </c>
      <c r="J8" s="20">
        <v>63</v>
      </c>
      <c r="K8" s="20">
        <v>24</v>
      </c>
      <c r="L8" s="23">
        <v>772</v>
      </c>
    </row>
    <row r="9" spans="1:12" ht="14.25">
      <c r="A9" s="19" t="s">
        <v>43</v>
      </c>
      <c r="B9" s="24">
        <v>6719.931034482759</v>
      </c>
      <c r="C9" s="24">
        <v>5789.194029850746</v>
      </c>
      <c r="D9" s="24">
        <v>5131.105263157895</v>
      </c>
      <c r="E9" s="24">
        <v>4933.409756097561</v>
      </c>
      <c r="F9" s="24">
        <v>5979.142857142857</v>
      </c>
      <c r="G9" s="24">
        <v>5173.2962962962965</v>
      </c>
      <c r="H9" s="24">
        <v>4393</v>
      </c>
      <c r="I9" s="24">
        <v>2385.6875</v>
      </c>
      <c r="J9" s="24">
        <v>3517.9206349206347</v>
      </c>
      <c r="K9" s="24">
        <v>10738.166666666666</v>
      </c>
      <c r="L9" s="25">
        <v>4831.141191709845</v>
      </c>
    </row>
    <row r="10" spans="1:12" ht="14.25">
      <c r="A10" s="26" t="s">
        <v>44</v>
      </c>
      <c r="B10" s="27">
        <v>93.10344827586206</v>
      </c>
      <c r="C10" s="27">
        <v>94.02985074626866</v>
      </c>
      <c r="D10" s="27">
        <v>91.22807017543859</v>
      </c>
      <c r="E10" s="27">
        <v>94.14634146341463</v>
      </c>
      <c r="F10" s="27">
        <v>98.21428571428571</v>
      </c>
      <c r="G10" s="27">
        <v>93.82716049382715</v>
      </c>
      <c r="H10" s="27">
        <v>97.43589743589743</v>
      </c>
      <c r="I10" s="27">
        <v>95.53571428571429</v>
      </c>
      <c r="J10" s="27">
        <v>88.88888888888889</v>
      </c>
      <c r="K10" s="27">
        <v>91.66666666666666</v>
      </c>
      <c r="L10" s="28">
        <v>94.17098445595855</v>
      </c>
    </row>
    <row r="11" spans="1:12" ht="14.25">
      <c r="A11" s="19" t="s">
        <v>45</v>
      </c>
      <c r="B11" s="29">
        <v>66.66666666666666</v>
      </c>
      <c r="C11" s="29">
        <v>52.38095238095239</v>
      </c>
      <c r="D11" s="29">
        <v>36.53846153846153</v>
      </c>
      <c r="E11" s="29">
        <v>59.067357512953365</v>
      </c>
      <c r="F11" s="29">
        <v>63.63636363636363</v>
      </c>
      <c r="G11" s="29">
        <v>65.78947368421053</v>
      </c>
      <c r="H11" s="29">
        <v>55.26315789473685</v>
      </c>
      <c r="I11" s="29">
        <v>56.074766355140184</v>
      </c>
      <c r="J11" s="29">
        <v>75</v>
      </c>
      <c r="K11" s="29">
        <v>50</v>
      </c>
      <c r="L11" s="30">
        <v>58.32187070151307</v>
      </c>
    </row>
    <row r="12" spans="1:12" ht="14.25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1"/>
    </row>
    <row r="13" spans="1:12" ht="14.25">
      <c r="A13" s="22" t="s">
        <v>46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1"/>
    </row>
    <row r="14" spans="1:12" ht="14.25">
      <c r="A14" s="19" t="s">
        <v>42</v>
      </c>
      <c r="B14" s="20">
        <v>29</v>
      </c>
      <c r="C14" s="20">
        <v>69</v>
      </c>
      <c r="D14" s="20">
        <v>58</v>
      </c>
      <c r="E14" s="20">
        <v>207</v>
      </c>
      <c r="F14" s="20">
        <v>58</v>
      </c>
      <c r="G14" s="20">
        <v>81</v>
      </c>
      <c r="H14" s="20">
        <v>78</v>
      </c>
      <c r="I14" s="20">
        <v>113</v>
      </c>
      <c r="J14" s="20">
        <v>67</v>
      </c>
      <c r="K14" s="20">
        <v>24</v>
      </c>
      <c r="L14" s="23">
        <v>784</v>
      </c>
    </row>
    <row r="15" spans="1:12" ht="14.25">
      <c r="A15" s="19" t="s">
        <v>43</v>
      </c>
      <c r="B15" s="24">
        <v>6687.379310344828</v>
      </c>
      <c r="C15" s="24">
        <v>5633.014492753623</v>
      </c>
      <c r="D15" s="24">
        <v>5052.741379310345</v>
      </c>
      <c r="E15" s="24">
        <v>4851.68115942029</v>
      </c>
      <c r="F15" s="24">
        <v>5750.1551724137935</v>
      </c>
      <c r="G15" s="24">
        <v>5213.7037037037035</v>
      </c>
      <c r="H15" s="24">
        <v>4381.615384615385</v>
      </c>
      <c r="I15" s="24">
        <v>2356.0884955752213</v>
      </c>
      <c r="J15" s="24">
        <v>3295.2985074626868</v>
      </c>
      <c r="K15" s="24">
        <v>10756.333333333334</v>
      </c>
      <c r="L15" s="25">
        <v>4748.378826530612</v>
      </c>
    </row>
    <row r="16" spans="1:12" ht="14.25">
      <c r="A16" s="26" t="s">
        <v>44</v>
      </c>
      <c r="B16" s="27">
        <v>93.10344827586206</v>
      </c>
      <c r="C16" s="27">
        <v>94.20289855072464</v>
      </c>
      <c r="D16" s="27">
        <v>93.10344827586206</v>
      </c>
      <c r="E16" s="27">
        <v>91.30434782608695</v>
      </c>
      <c r="F16" s="27">
        <v>96.55172413793103</v>
      </c>
      <c r="G16" s="27">
        <v>93.82716049382715</v>
      </c>
      <c r="H16" s="27">
        <v>97.43589743589743</v>
      </c>
      <c r="I16" s="27">
        <v>95.57522123893806</v>
      </c>
      <c r="J16" s="27">
        <v>89.55223880597015</v>
      </c>
      <c r="K16" s="27">
        <v>91.66666666666666</v>
      </c>
      <c r="L16" s="28">
        <v>93.49489795918367</v>
      </c>
    </row>
    <row r="17" spans="1:12" ht="14.25">
      <c r="A17" s="19" t="s">
        <v>45</v>
      </c>
      <c r="B17" s="29">
        <v>66.66666666666666</v>
      </c>
      <c r="C17" s="29">
        <v>52.307692307692314</v>
      </c>
      <c r="D17" s="29">
        <v>35.18518518518518</v>
      </c>
      <c r="E17" s="29">
        <v>57.14285714285714</v>
      </c>
      <c r="F17" s="29">
        <v>64.28571428571429</v>
      </c>
      <c r="G17" s="29">
        <v>65.78947368421053</v>
      </c>
      <c r="H17" s="29">
        <v>55.26315789473685</v>
      </c>
      <c r="I17" s="29">
        <v>56.481481481481474</v>
      </c>
      <c r="J17" s="29">
        <v>73.33333333333333</v>
      </c>
      <c r="K17" s="29">
        <v>50</v>
      </c>
      <c r="L17" s="30">
        <v>57.70804911323329</v>
      </c>
    </row>
    <row r="18" spans="1:12" ht="14.25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1"/>
    </row>
    <row r="19" spans="1:12" ht="14.25">
      <c r="A19" s="19"/>
      <c r="B19" s="31" t="s">
        <v>47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</row>
    <row r="20" spans="1:12" ht="14.25">
      <c r="A20" s="19" t="s">
        <v>48</v>
      </c>
      <c r="B20" s="20">
        <v>29</v>
      </c>
      <c r="C20" s="20">
        <v>69</v>
      </c>
      <c r="D20" s="20">
        <v>58</v>
      </c>
      <c r="E20" s="20">
        <v>207</v>
      </c>
      <c r="F20" s="20">
        <v>58</v>
      </c>
      <c r="G20" s="20">
        <v>82</v>
      </c>
      <c r="H20" s="20">
        <v>78</v>
      </c>
      <c r="I20" s="20">
        <v>111</v>
      </c>
      <c r="J20" s="20">
        <v>67</v>
      </c>
      <c r="K20" s="20">
        <v>24</v>
      </c>
      <c r="L20" s="23">
        <v>783</v>
      </c>
    </row>
    <row r="21" spans="1:12" ht="14.25">
      <c r="A21" s="19" t="s">
        <v>43</v>
      </c>
      <c r="B21" s="24">
        <v>6546</v>
      </c>
      <c r="C21" s="24">
        <v>5517</v>
      </c>
      <c r="D21" s="24">
        <v>5014</v>
      </c>
      <c r="E21" s="24">
        <v>4763</v>
      </c>
      <c r="F21" s="24">
        <v>5683</v>
      </c>
      <c r="G21" s="24">
        <v>5078</v>
      </c>
      <c r="H21" s="24">
        <v>4319</v>
      </c>
      <c r="I21" s="24">
        <v>2374</v>
      </c>
      <c r="J21" s="24">
        <v>3262</v>
      </c>
      <c r="K21" s="24">
        <v>10669</v>
      </c>
      <c r="L21" s="25">
        <v>4685</v>
      </c>
    </row>
    <row r="22" spans="1:12" ht="14.25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1"/>
    </row>
    <row r="23" spans="1:12" ht="14.25">
      <c r="A23" s="32" t="s">
        <v>49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1"/>
    </row>
    <row r="24" spans="1:12" ht="14.25">
      <c r="A24" s="33" t="s">
        <v>50</v>
      </c>
      <c r="B24" s="24" t="s">
        <v>51</v>
      </c>
      <c r="C24" s="24">
        <v>2</v>
      </c>
      <c r="D24" s="24">
        <v>4</v>
      </c>
      <c r="E24" s="24">
        <v>30</v>
      </c>
      <c r="F24" s="24">
        <v>3</v>
      </c>
      <c r="G24" s="24">
        <v>3</v>
      </c>
      <c r="H24" s="24">
        <v>8</v>
      </c>
      <c r="I24" s="24">
        <v>8</v>
      </c>
      <c r="J24" s="24">
        <v>3</v>
      </c>
      <c r="K24" s="24">
        <v>2</v>
      </c>
      <c r="L24" s="21">
        <v>63</v>
      </c>
    </row>
    <row r="25" spans="1:12" ht="14.25">
      <c r="A25" s="33" t="s">
        <v>52</v>
      </c>
      <c r="B25" s="24" t="s">
        <v>51</v>
      </c>
      <c r="C25" s="24">
        <v>1</v>
      </c>
      <c r="D25" s="24">
        <v>1</v>
      </c>
      <c r="E25" s="24">
        <v>2</v>
      </c>
      <c r="F25" s="24">
        <v>1</v>
      </c>
      <c r="G25" s="24" t="s">
        <v>51</v>
      </c>
      <c r="H25" s="24">
        <v>1</v>
      </c>
      <c r="I25" s="24" t="s">
        <v>51</v>
      </c>
      <c r="J25" s="24" t="s">
        <v>51</v>
      </c>
      <c r="K25" s="24" t="s">
        <v>51</v>
      </c>
      <c r="L25" s="21">
        <v>6</v>
      </c>
    </row>
    <row r="26" spans="1:12" ht="14.25">
      <c r="A26" s="26" t="s">
        <v>53</v>
      </c>
      <c r="B26" s="24">
        <v>17</v>
      </c>
      <c r="C26" s="24">
        <v>29</v>
      </c>
      <c r="D26" s="24">
        <v>14</v>
      </c>
      <c r="E26" s="24">
        <v>64</v>
      </c>
      <c r="F26" s="24">
        <v>31</v>
      </c>
      <c r="G26" s="24">
        <v>36</v>
      </c>
      <c r="H26" s="24">
        <v>33</v>
      </c>
      <c r="I26" s="24">
        <v>43</v>
      </c>
      <c r="J26" s="24">
        <v>38</v>
      </c>
      <c r="K26" s="24">
        <v>8</v>
      </c>
      <c r="L26" s="21">
        <v>313</v>
      </c>
    </row>
    <row r="27" spans="1:12" ht="14.25">
      <c r="A27" s="26" t="s">
        <v>54</v>
      </c>
      <c r="B27" s="24" t="s">
        <v>51</v>
      </c>
      <c r="C27" s="24" t="s">
        <v>51</v>
      </c>
      <c r="D27" s="24" t="s">
        <v>51</v>
      </c>
      <c r="E27" s="24">
        <v>5</v>
      </c>
      <c r="F27" s="24" t="s">
        <v>51</v>
      </c>
      <c r="G27" s="24">
        <v>9</v>
      </c>
      <c r="H27" s="24" t="s">
        <v>51</v>
      </c>
      <c r="I27" s="24">
        <v>7</v>
      </c>
      <c r="J27" s="24">
        <v>1</v>
      </c>
      <c r="K27" s="24" t="s">
        <v>51</v>
      </c>
      <c r="L27" s="21">
        <v>22</v>
      </c>
    </row>
    <row r="28" spans="1:12" ht="14.25">
      <c r="A28" s="26" t="s">
        <v>55</v>
      </c>
      <c r="B28" s="24">
        <v>1</v>
      </c>
      <c r="C28" s="24">
        <v>2</v>
      </c>
      <c r="D28" s="24" t="s">
        <v>51</v>
      </c>
      <c r="E28" s="24">
        <v>7</v>
      </c>
      <c r="F28" s="24">
        <v>1</v>
      </c>
      <c r="G28" s="24">
        <v>1</v>
      </c>
      <c r="H28" s="24" t="s">
        <v>51</v>
      </c>
      <c r="I28" s="24" t="s">
        <v>51</v>
      </c>
      <c r="J28" s="24">
        <v>2</v>
      </c>
      <c r="K28" s="24">
        <v>1</v>
      </c>
      <c r="L28" s="21">
        <v>15</v>
      </c>
    </row>
    <row r="29" spans="1:12" ht="14.25">
      <c r="A29" s="26" t="s">
        <v>56</v>
      </c>
      <c r="B29" s="34">
        <v>18</v>
      </c>
      <c r="C29" s="34">
        <v>34</v>
      </c>
      <c r="D29" s="34">
        <v>19</v>
      </c>
      <c r="E29" s="34">
        <v>108</v>
      </c>
      <c r="F29" s="34">
        <v>36</v>
      </c>
      <c r="G29" s="34">
        <v>49</v>
      </c>
      <c r="H29" s="34">
        <v>42</v>
      </c>
      <c r="I29" s="34">
        <v>58</v>
      </c>
      <c r="J29" s="34">
        <v>44</v>
      </c>
      <c r="K29" s="34">
        <v>11</v>
      </c>
      <c r="L29" s="21">
        <v>419</v>
      </c>
    </row>
    <row r="30" spans="1:12" ht="14.25">
      <c r="A30" s="35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5"/>
    </row>
    <row r="31" spans="1:12" ht="14.25">
      <c r="A31" s="26" t="s">
        <v>57</v>
      </c>
      <c r="B31" s="34">
        <v>2</v>
      </c>
      <c r="C31" s="34">
        <v>5</v>
      </c>
      <c r="D31" s="34">
        <v>3</v>
      </c>
      <c r="E31" s="34">
        <v>29</v>
      </c>
      <c r="F31" s="34">
        <v>5</v>
      </c>
      <c r="G31" s="34">
        <v>11</v>
      </c>
      <c r="H31" s="34">
        <v>7</v>
      </c>
      <c r="I31" s="34">
        <v>15</v>
      </c>
      <c r="J31" s="34">
        <v>2</v>
      </c>
      <c r="K31" s="34">
        <v>3</v>
      </c>
      <c r="L31" s="21">
        <v>82</v>
      </c>
    </row>
    <row r="32" spans="1:12" ht="14.25">
      <c r="A32" s="26" t="s">
        <v>58</v>
      </c>
      <c r="B32" s="34">
        <v>4</v>
      </c>
      <c r="C32" s="34">
        <v>17</v>
      </c>
      <c r="D32" s="34">
        <v>24</v>
      </c>
      <c r="E32" s="34">
        <v>32</v>
      </c>
      <c r="F32" s="34">
        <v>10</v>
      </c>
      <c r="G32" s="34">
        <v>12</v>
      </c>
      <c r="H32" s="34">
        <v>19</v>
      </c>
      <c r="I32" s="34">
        <v>25</v>
      </c>
      <c r="J32" s="34">
        <v>8</v>
      </c>
      <c r="K32" s="34">
        <v>8</v>
      </c>
      <c r="L32" s="21">
        <v>159</v>
      </c>
    </row>
    <row r="33" spans="1:12" ht="14.25">
      <c r="A33" s="26" t="s">
        <v>59</v>
      </c>
      <c r="B33" s="24">
        <v>3</v>
      </c>
      <c r="C33" s="34">
        <v>9</v>
      </c>
      <c r="D33" s="34">
        <v>8</v>
      </c>
      <c r="E33" s="34">
        <v>20</v>
      </c>
      <c r="F33" s="34">
        <v>5</v>
      </c>
      <c r="G33" s="34">
        <v>4</v>
      </c>
      <c r="H33" s="34">
        <v>8</v>
      </c>
      <c r="I33" s="34">
        <v>7</v>
      </c>
      <c r="J33" s="34">
        <v>6</v>
      </c>
      <c r="K33" s="24" t="s">
        <v>51</v>
      </c>
      <c r="L33" s="21">
        <v>70</v>
      </c>
    </row>
    <row r="34" spans="1:12" ht="14.25">
      <c r="A34" s="26" t="s">
        <v>60</v>
      </c>
      <c r="B34" s="34">
        <v>9</v>
      </c>
      <c r="C34" s="34">
        <v>31</v>
      </c>
      <c r="D34" s="34">
        <v>35</v>
      </c>
      <c r="E34" s="34">
        <v>81</v>
      </c>
      <c r="F34" s="34">
        <v>20</v>
      </c>
      <c r="G34" s="34">
        <v>27</v>
      </c>
      <c r="H34" s="34">
        <v>34</v>
      </c>
      <c r="I34" s="34">
        <v>47</v>
      </c>
      <c r="J34" s="34">
        <v>16</v>
      </c>
      <c r="K34" s="34">
        <v>11</v>
      </c>
      <c r="L34" s="21">
        <v>311</v>
      </c>
    </row>
    <row r="35" spans="1:12" ht="14.25">
      <c r="A35" s="26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25"/>
    </row>
    <row r="36" spans="1:12" ht="14.25">
      <c r="A36" s="26" t="s">
        <v>61</v>
      </c>
      <c r="B36" s="34">
        <v>27</v>
      </c>
      <c r="C36" s="34">
        <v>65</v>
      </c>
      <c r="D36" s="34">
        <v>54</v>
      </c>
      <c r="E36" s="34">
        <v>189</v>
      </c>
      <c r="F36" s="34">
        <v>56</v>
      </c>
      <c r="G36" s="34">
        <v>76</v>
      </c>
      <c r="H36" s="34">
        <v>76</v>
      </c>
      <c r="I36" s="34">
        <v>105</v>
      </c>
      <c r="J36" s="34">
        <v>60</v>
      </c>
      <c r="K36" s="34">
        <v>22</v>
      </c>
      <c r="L36" s="23">
        <v>730</v>
      </c>
    </row>
    <row r="37" spans="1:12" ht="14.25">
      <c r="A37" s="26" t="s">
        <v>44</v>
      </c>
      <c r="B37" s="27">
        <v>93.10344827586206</v>
      </c>
      <c r="C37" s="27">
        <v>94.20289855072464</v>
      </c>
      <c r="D37" s="27">
        <v>93.10344827586206</v>
      </c>
      <c r="E37" s="27">
        <v>91.30434782608695</v>
      </c>
      <c r="F37" s="27">
        <v>96.55172413793103</v>
      </c>
      <c r="G37" s="27">
        <v>92.7</v>
      </c>
      <c r="H37" s="27">
        <v>97.43589743589743</v>
      </c>
      <c r="I37" s="27">
        <v>94.6</v>
      </c>
      <c r="J37" s="27">
        <v>89.55223880597015</v>
      </c>
      <c r="K37" s="27">
        <v>91.66666666666666</v>
      </c>
      <c r="L37" s="28">
        <v>93.2</v>
      </c>
    </row>
    <row r="38" spans="1:12" ht="14.25">
      <c r="A38" s="15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</row>
    <row r="39" spans="1:12" ht="14.25">
      <c r="A39" s="37" t="s">
        <v>62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9"/>
    </row>
    <row r="40" spans="1:12" ht="14.25">
      <c r="A40" s="40" t="s">
        <v>63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1"/>
    </row>
  </sheetData>
  <sheetProtection selectLockedCells="1" selectUnlockedCells="1"/>
  <mergeCells count="15">
    <mergeCell ref="A1:L1"/>
    <mergeCell ref="A3:A5"/>
    <mergeCell ref="B3:L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B19:L19"/>
  </mergeCells>
  <printOptions/>
  <pageMargins left="0.7875" right="0.7875" top="0.7402777777777778" bottom="0.5798611111111112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P7" sqref="P7"/>
    </sheetView>
  </sheetViews>
  <sheetFormatPr defaultColWidth="9.140625" defaultRowHeight="12.75"/>
  <cols>
    <col min="1" max="1" width="23.8515625" style="10" customWidth="1"/>
    <col min="2" max="2" width="7.7109375" style="10" customWidth="1"/>
    <col min="3" max="3" width="6.140625" style="10" customWidth="1"/>
    <col min="4" max="4" width="6.7109375" style="10" customWidth="1"/>
    <col min="5" max="5" width="7.00390625" style="10" customWidth="1"/>
    <col min="6" max="6" width="7.7109375" style="10" customWidth="1"/>
    <col min="7" max="7" width="4.7109375" style="10" customWidth="1"/>
    <col min="8" max="8" width="7.7109375" style="10" customWidth="1"/>
    <col min="9" max="9" width="5.7109375" style="10" customWidth="1"/>
    <col min="10" max="10" width="8.28125" style="10" customWidth="1"/>
    <col min="11" max="11" width="5.57421875" style="10" customWidth="1"/>
    <col min="12" max="12" width="9.00390625" style="10" customWidth="1"/>
    <col min="13" max="13" width="7.28125" style="10" customWidth="1"/>
    <col min="14" max="17" width="9.140625" style="10" customWidth="1"/>
    <col min="18" max="18" width="21.8515625" style="10" customWidth="1"/>
    <col min="19" max="16384" width="9.140625" style="10" customWidth="1"/>
  </cols>
  <sheetData>
    <row r="1" spans="1:13" ht="14.25">
      <c r="A1" s="42" t="s">
        <v>64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ht="14.25"/>
    <row r="3" spans="1:13" ht="14.25" customHeight="1">
      <c r="A3" s="43" t="s">
        <v>65</v>
      </c>
      <c r="B3" s="17" t="s">
        <v>29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44" t="s">
        <v>66</v>
      </c>
    </row>
    <row r="4" spans="1:13" ht="14.25" customHeight="1">
      <c r="A4" s="43"/>
      <c r="B4" s="18" t="s">
        <v>30</v>
      </c>
      <c r="C4" s="18" t="s">
        <v>31</v>
      </c>
      <c r="D4" s="18" t="s">
        <v>32</v>
      </c>
      <c r="E4" s="18" t="s">
        <v>33</v>
      </c>
      <c r="F4" s="18" t="s">
        <v>34</v>
      </c>
      <c r="G4" s="18" t="s">
        <v>35</v>
      </c>
      <c r="H4" s="18" t="s">
        <v>36</v>
      </c>
      <c r="I4" s="18" t="s">
        <v>37</v>
      </c>
      <c r="J4" s="18" t="s">
        <v>38</v>
      </c>
      <c r="K4" s="18" t="s">
        <v>39</v>
      </c>
      <c r="L4" s="18" t="s">
        <v>40</v>
      </c>
      <c r="M4" s="44"/>
    </row>
    <row r="5" spans="1:13" ht="14.25">
      <c r="A5" s="43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44"/>
    </row>
    <row r="6" spans="1:13" ht="14.25">
      <c r="A6" s="33" t="s">
        <v>67</v>
      </c>
      <c r="B6" s="24">
        <v>19</v>
      </c>
      <c r="C6" s="24">
        <v>45</v>
      </c>
      <c r="D6" s="24">
        <v>33</v>
      </c>
      <c r="E6" s="24">
        <v>137</v>
      </c>
      <c r="F6" s="24">
        <v>44</v>
      </c>
      <c r="G6" s="24">
        <v>54</v>
      </c>
      <c r="H6" s="24">
        <v>54</v>
      </c>
      <c r="I6" s="24">
        <v>77</v>
      </c>
      <c r="J6" s="24">
        <v>43</v>
      </c>
      <c r="K6" s="24">
        <v>16</v>
      </c>
      <c r="L6" s="25">
        <v>522</v>
      </c>
      <c r="M6" s="27">
        <f aca="true" t="shared" si="0" ref="M6:M14">L6/$L$15*100</f>
        <v>71.5068493150685</v>
      </c>
    </row>
    <row r="7" spans="1:13" ht="14.25">
      <c r="A7" s="33" t="s">
        <v>68</v>
      </c>
      <c r="B7" s="24" t="s">
        <v>51</v>
      </c>
      <c r="C7" s="24" t="s">
        <v>51</v>
      </c>
      <c r="D7" s="24">
        <v>10</v>
      </c>
      <c r="E7" s="24" t="s">
        <v>51</v>
      </c>
      <c r="F7" s="24" t="s">
        <v>51</v>
      </c>
      <c r="G7" s="24">
        <v>1</v>
      </c>
      <c r="H7" s="24">
        <v>12</v>
      </c>
      <c r="I7" s="24" t="s">
        <v>51</v>
      </c>
      <c r="J7" s="24" t="s">
        <v>51</v>
      </c>
      <c r="K7" s="24" t="s">
        <v>51</v>
      </c>
      <c r="L7" s="25">
        <v>23</v>
      </c>
      <c r="M7" s="27">
        <f t="shared" si="0"/>
        <v>3.1506849315068495</v>
      </c>
    </row>
    <row r="8" spans="1:13" ht="14.25">
      <c r="A8" s="33" t="s">
        <v>69</v>
      </c>
      <c r="B8" s="24">
        <v>1</v>
      </c>
      <c r="C8" s="24">
        <v>3</v>
      </c>
      <c r="D8" s="24" t="s">
        <v>51</v>
      </c>
      <c r="E8" s="24">
        <v>3</v>
      </c>
      <c r="F8" s="24">
        <v>6</v>
      </c>
      <c r="G8" s="24">
        <v>2</v>
      </c>
      <c r="H8" s="24">
        <v>2</v>
      </c>
      <c r="I8" s="24">
        <v>6</v>
      </c>
      <c r="J8" s="24">
        <v>5</v>
      </c>
      <c r="K8" s="24">
        <v>1</v>
      </c>
      <c r="L8" s="25">
        <v>29</v>
      </c>
      <c r="M8" s="27">
        <f t="shared" si="0"/>
        <v>3.9726027397260277</v>
      </c>
    </row>
    <row r="9" spans="1:13" ht="14.25">
      <c r="A9" s="26" t="s">
        <v>70</v>
      </c>
      <c r="B9" s="24">
        <v>1</v>
      </c>
      <c r="C9" s="24">
        <v>3</v>
      </c>
      <c r="D9" s="24">
        <v>2</v>
      </c>
      <c r="E9" s="24">
        <v>18</v>
      </c>
      <c r="F9" s="24" t="s">
        <v>51</v>
      </c>
      <c r="G9" s="24">
        <v>7</v>
      </c>
      <c r="H9" s="24">
        <v>3</v>
      </c>
      <c r="I9" s="24">
        <v>10</v>
      </c>
      <c r="J9" s="24">
        <v>2</v>
      </c>
      <c r="K9" s="24" t="s">
        <v>51</v>
      </c>
      <c r="L9" s="25">
        <v>46</v>
      </c>
      <c r="M9" s="27">
        <f t="shared" si="0"/>
        <v>6.301369863013699</v>
      </c>
    </row>
    <row r="10" spans="1:13" ht="14.25">
      <c r="A10" s="26" t="s">
        <v>71</v>
      </c>
      <c r="B10" s="24" t="s">
        <v>51</v>
      </c>
      <c r="C10" s="24">
        <v>4</v>
      </c>
      <c r="D10" s="24">
        <v>1</v>
      </c>
      <c r="E10" s="24">
        <v>6</v>
      </c>
      <c r="F10" s="24" t="s">
        <v>51</v>
      </c>
      <c r="G10" s="24">
        <v>2</v>
      </c>
      <c r="H10" s="24" t="s">
        <v>51</v>
      </c>
      <c r="I10" s="24">
        <v>2</v>
      </c>
      <c r="J10" s="24">
        <v>1</v>
      </c>
      <c r="K10" s="24">
        <v>2</v>
      </c>
      <c r="L10" s="25">
        <v>18</v>
      </c>
      <c r="M10" s="27">
        <f t="shared" si="0"/>
        <v>2.4657534246575343</v>
      </c>
    </row>
    <row r="11" spans="1:13" ht="14.25">
      <c r="A11" s="26" t="s">
        <v>72</v>
      </c>
      <c r="B11" s="24" t="s">
        <v>51</v>
      </c>
      <c r="C11" s="24" t="s">
        <v>51</v>
      </c>
      <c r="D11" s="24">
        <v>2</v>
      </c>
      <c r="E11" s="24">
        <v>10</v>
      </c>
      <c r="F11" s="24" t="s">
        <v>51</v>
      </c>
      <c r="G11" s="24" t="s">
        <v>51</v>
      </c>
      <c r="H11" s="24" t="s">
        <v>51</v>
      </c>
      <c r="I11" s="24">
        <v>2</v>
      </c>
      <c r="J11" s="24">
        <v>2</v>
      </c>
      <c r="K11" s="24">
        <v>1</v>
      </c>
      <c r="L11" s="25">
        <v>17</v>
      </c>
      <c r="M11" s="27">
        <f t="shared" si="0"/>
        <v>2.328767123287671</v>
      </c>
    </row>
    <row r="12" spans="1:13" ht="14.25">
      <c r="A12" s="26" t="s">
        <v>73</v>
      </c>
      <c r="B12" s="24">
        <v>3</v>
      </c>
      <c r="C12" s="24">
        <v>3</v>
      </c>
      <c r="D12" s="24">
        <v>2</v>
      </c>
      <c r="E12" s="24">
        <v>3</v>
      </c>
      <c r="F12" s="24">
        <v>4</v>
      </c>
      <c r="G12" s="24">
        <v>7</v>
      </c>
      <c r="H12" s="24">
        <v>5</v>
      </c>
      <c r="I12" s="24">
        <v>4</v>
      </c>
      <c r="J12" s="24">
        <v>2</v>
      </c>
      <c r="K12" s="24">
        <v>1</v>
      </c>
      <c r="L12" s="25">
        <v>34</v>
      </c>
      <c r="M12" s="27">
        <f t="shared" si="0"/>
        <v>4.657534246575342</v>
      </c>
    </row>
    <row r="13" spans="1:13" ht="14.25">
      <c r="A13" s="26" t="s">
        <v>74</v>
      </c>
      <c r="B13" s="24">
        <v>3</v>
      </c>
      <c r="C13" s="24">
        <v>3</v>
      </c>
      <c r="D13" s="24">
        <v>3</v>
      </c>
      <c r="E13" s="24">
        <v>5</v>
      </c>
      <c r="F13" s="24">
        <v>1</v>
      </c>
      <c r="G13" s="24">
        <v>1</v>
      </c>
      <c r="H13" s="24" t="s">
        <v>51</v>
      </c>
      <c r="I13" s="24">
        <v>3</v>
      </c>
      <c r="J13" s="24">
        <v>4</v>
      </c>
      <c r="K13" s="24" t="s">
        <v>51</v>
      </c>
      <c r="L13" s="25">
        <v>23</v>
      </c>
      <c r="M13" s="27">
        <f t="shared" si="0"/>
        <v>3.1506849315068495</v>
      </c>
    </row>
    <row r="14" spans="1:13" ht="14.25">
      <c r="A14" s="26" t="s">
        <v>75</v>
      </c>
      <c r="B14" s="24" t="s">
        <v>51</v>
      </c>
      <c r="C14" s="24">
        <v>4</v>
      </c>
      <c r="D14" s="24">
        <v>1</v>
      </c>
      <c r="E14" s="24">
        <v>7</v>
      </c>
      <c r="F14" s="24">
        <v>1</v>
      </c>
      <c r="G14" s="24">
        <v>2</v>
      </c>
      <c r="H14" s="24" t="s">
        <v>51</v>
      </c>
      <c r="I14" s="24">
        <v>1</v>
      </c>
      <c r="J14" s="24">
        <v>1</v>
      </c>
      <c r="K14" s="24">
        <v>1</v>
      </c>
      <c r="L14" s="25">
        <v>18</v>
      </c>
      <c r="M14" s="27">
        <f t="shared" si="0"/>
        <v>2.4657534246575343</v>
      </c>
    </row>
    <row r="15" spans="1:13" ht="14.25">
      <c r="A15" s="35" t="s">
        <v>61</v>
      </c>
      <c r="B15" s="23">
        <v>27</v>
      </c>
      <c r="C15" s="23">
        <v>65</v>
      </c>
      <c r="D15" s="23">
        <v>54</v>
      </c>
      <c r="E15" s="23">
        <v>189</v>
      </c>
      <c r="F15" s="23">
        <v>56</v>
      </c>
      <c r="G15" s="23">
        <v>76</v>
      </c>
      <c r="H15" s="23">
        <v>76</v>
      </c>
      <c r="I15" s="23">
        <v>105</v>
      </c>
      <c r="J15" s="23">
        <v>60</v>
      </c>
      <c r="K15" s="23">
        <v>22</v>
      </c>
      <c r="L15" s="23">
        <v>730</v>
      </c>
      <c r="M15" s="28">
        <v>100</v>
      </c>
    </row>
    <row r="16" spans="1:13" ht="14.25">
      <c r="A16" s="26" t="s">
        <v>76</v>
      </c>
      <c r="B16" s="27">
        <f>B15/$L$15*100</f>
        <v>3.6986301369863015</v>
      </c>
      <c r="C16" s="27">
        <f>C15/$L$15*100</f>
        <v>8.904109589041095</v>
      </c>
      <c r="D16" s="27">
        <f>D15/$L$15*100</f>
        <v>7.397260273972603</v>
      </c>
      <c r="E16" s="27">
        <f>E15/$L$15*100</f>
        <v>25.89041095890411</v>
      </c>
      <c r="F16" s="27">
        <f>F15/$L$15*100</f>
        <v>7.671232876712329</v>
      </c>
      <c r="G16" s="27">
        <f>G15/$L$15*100</f>
        <v>10.41095890410959</v>
      </c>
      <c r="H16" s="27">
        <f>H15/$L$15*100</f>
        <v>10.41095890410959</v>
      </c>
      <c r="I16" s="27">
        <f>I15/$L$15*100</f>
        <v>14.383561643835616</v>
      </c>
      <c r="J16" s="27">
        <f>J15/$L$15*100</f>
        <v>8.21917808219178</v>
      </c>
      <c r="K16" s="27">
        <f>K15/$L$15*100</f>
        <v>3.0136986301369864</v>
      </c>
      <c r="L16" s="27">
        <f>L15/$L$15*100</f>
        <v>100</v>
      </c>
      <c r="M16" s="20" t="s">
        <v>51</v>
      </c>
    </row>
    <row r="17" spans="1:13" ht="14.25">
      <c r="A17" s="26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27"/>
      <c r="M17" s="26"/>
    </row>
    <row r="18" spans="1:13" ht="14.25">
      <c r="A18" s="26" t="s">
        <v>77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27"/>
      <c r="M18" s="26"/>
    </row>
    <row r="19" spans="1:13" ht="14.25">
      <c r="A19" s="33" t="s">
        <v>78</v>
      </c>
      <c r="B19" s="24">
        <v>4</v>
      </c>
      <c r="C19" s="24">
        <v>9</v>
      </c>
      <c r="D19" s="24">
        <v>14</v>
      </c>
      <c r="E19" s="24">
        <v>66</v>
      </c>
      <c r="F19" s="24">
        <v>15</v>
      </c>
      <c r="G19" s="24">
        <v>17</v>
      </c>
      <c r="H19" s="24">
        <v>26</v>
      </c>
      <c r="I19" s="24">
        <v>26</v>
      </c>
      <c r="J19" s="24">
        <v>7</v>
      </c>
      <c r="K19" s="24">
        <v>6</v>
      </c>
      <c r="L19" s="25">
        <v>190</v>
      </c>
      <c r="M19" s="27">
        <v>36.38095238095238</v>
      </c>
    </row>
    <row r="20" spans="1:13" ht="14.25">
      <c r="A20" s="33" t="s">
        <v>79</v>
      </c>
      <c r="B20" s="24">
        <v>2</v>
      </c>
      <c r="C20" s="24" t="s">
        <v>51</v>
      </c>
      <c r="D20" s="24">
        <v>3</v>
      </c>
      <c r="E20" s="24" t="s">
        <v>51</v>
      </c>
      <c r="F20" s="24" t="s">
        <v>51</v>
      </c>
      <c r="G20" s="24" t="s">
        <v>51</v>
      </c>
      <c r="H20" s="24">
        <v>3</v>
      </c>
      <c r="I20" s="24">
        <v>2</v>
      </c>
      <c r="J20" s="24">
        <v>1</v>
      </c>
      <c r="K20" s="24">
        <v>1</v>
      </c>
      <c r="L20" s="25">
        <v>12</v>
      </c>
      <c r="M20" s="27">
        <v>2.2857142857142856</v>
      </c>
    </row>
    <row r="21" spans="1:13" ht="14.25">
      <c r="A21" s="33" t="s">
        <v>80</v>
      </c>
      <c r="B21" s="24">
        <v>1</v>
      </c>
      <c r="C21" s="24">
        <v>5</v>
      </c>
      <c r="D21" s="24">
        <v>2</v>
      </c>
      <c r="E21" s="24">
        <v>11</v>
      </c>
      <c r="F21" s="24">
        <v>10</v>
      </c>
      <c r="G21" s="24">
        <v>13</v>
      </c>
      <c r="H21" s="24">
        <v>7</v>
      </c>
      <c r="I21" s="24">
        <v>10</v>
      </c>
      <c r="J21" s="24">
        <v>14</v>
      </c>
      <c r="K21" s="24">
        <v>1</v>
      </c>
      <c r="L21" s="25">
        <v>74</v>
      </c>
      <c r="M21" s="27">
        <v>14.095238095238095</v>
      </c>
    </row>
    <row r="22" spans="1:13" ht="14.25">
      <c r="A22" s="26" t="s">
        <v>81</v>
      </c>
      <c r="B22" s="24">
        <v>7</v>
      </c>
      <c r="C22" s="24">
        <v>12</v>
      </c>
      <c r="D22" s="24">
        <v>2</v>
      </c>
      <c r="E22" s="24">
        <v>9</v>
      </c>
      <c r="F22" s="24">
        <v>7</v>
      </c>
      <c r="G22" s="24">
        <v>3</v>
      </c>
      <c r="H22" s="24">
        <v>4</v>
      </c>
      <c r="I22" s="24">
        <v>15</v>
      </c>
      <c r="J22" s="24">
        <v>3</v>
      </c>
      <c r="K22" s="24">
        <v>2</v>
      </c>
      <c r="L22" s="25">
        <v>64</v>
      </c>
      <c r="M22" s="27">
        <v>12.380952380952381</v>
      </c>
    </row>
    <row r="23" spans="1:13" ht="14.25">
      <c r="A23" s="26" t="s">
        <v>82</v>
      </c>
      <c r="B23" s="24" t="s">
        <v>51</v>
      </c>
      <c r="C23" s="24">
        <v>3</v>
      </c>
      <c r="D23" s="24" t="s">
        <v>51</v>
      </c>
      <c r="E23" s="24">
        <v>5</v>
      </c>
      <c r="F23" s="24">
        <v>7</v>
      </c>
      <c r="G23" s="24">
        <v>5</v>
      </c>
      <c r="H23" s="24">
        <v>2</v>
      </c>
      <c r="I23" s="24">
        <v>4</v>
      </c>
      <c r="J23" s="24">
        <v>3</v>
      </c>
      <c r="K23" s="24">
        <v>1</v>
      </c>
      <c r="L23" s="25">
        <v>30</v>
      </c>
      <c r="M23" s="27">
        <v>5.714285714285714</v>
      </c>
    </row>
    <row r="24" spans="1:13" ht="14.25">
      <c r="A24" s="26" t="s">
        <v>83</v>
      </c>
      <c r="B24" s="24" t="s">
        <v>51</v>
      </c>
      <c r="C24" s="24">
        <v>2</v>
      </c>
      <c r="D24" s="24" t="s">
        <v>51</v>
      </c>
      <c r="E24" s="24">
        <v>8</v>
      </c>
      <c r="F24" s="24" t="s">
        <v>51</v>
      </c>
      <c r="G24" s="24">
        <v>4</v>
      </c>
      <c r="H24" s="24">
        <v>1</v>
      </c>
      <c r="I24" s="24">
        <v>4</v>
      </c>
      <c r="J24" s="24" t="s">
        <v>51</v>
      </c>
      <c r="K24" s="24">
        <v>1</v>
      </c>
      <c r="L24" s="25">
        <v>20</v>
      </c>
      <c r="M24" s="27">
        <v>4</v>
      </c>
    </row>
    <row r="25" spans="1:13" ht="14.25">
      <c r="A25" s="26" t="s">
        <v>84</v>
      </c>
      <c r="B25" s="24">
        <v>4</v>
      </c>
      <c r="C25" s="24">
        <v>9</v>
      </c>
      <c r="D25" s="24">
        <v>4</v>
      </c>
      <c r="E25" s="24">
        <v>12</v>
      </c>
      <c r="F25" s="24">
        <v>2</v>
      </c>
      <c r="G25" s="24">
        <v>4</v>
      </c>
      <c r="H25" s="24">
        <v>2</v>
      </c>
      <c r="I25" s="24">
        <v>5</v>
      </c>
      <c r="J25" s="24">
        <v>4</v>
      </c>
      <c r="K25" s="24" t="s">
        <v>51</v>
      </c>
      <c r="L25" s="25">
        <v>46</v>
      </c>
      <c r="M25" s="27">
        <v>8.761904761904763</v>
      </c>
    </row>
    <row r="26" spans="1:13" ht="14.25">
      <c r="A26" s="26" t="s">
        <v>85</v>
      </c>
      <c r="B26" s="24" t="s">
        <v>51</v>
      </c>
      <c r="C26" s="24">
        <v>2</v>
      </c>
      <c r="D26" s="24">
        <v>2</v>
      </c>
      <c r="E26" s="24">
        <v>2</v>
      </c>
      <c r="F26" s="24">
        <v>2</v>
      </c>
      <c r="G26" s="24">
        <v>1</v>
      </c>
      <c r="H26" s="24">
        <v>2</v>
      </c>
      <c r="I26" s="24" t="s">
        <v>51</v>
      </c>
      <c r="J26" s="24">
        <v>2</v>
      </c>
      <c r="K26" s="24" t="s">
        <v>51</v>
      </c>
      <c r="L26" s="25">
        <v>13</v>
      </c>
      <c r="M26" s="27">
        <v>2.4761904761904763</v>
      </c>
    </row>
    <row r="27" spans="1:13" ht="14.25">
      <c r="A27" s="26" t="s">
        <v>86</v>
      </c>
      <c r="B27" s="24">
        <v>1</v>
      </c>
      <c r="C27" s="24">
        <v>3</v>
      </c>
      <c r="D27" s="24">
        <v>6</v>
      </c>
      <c r="E27" s="24">
        <v>24</v>
      </c>
      <c r="F27" s="24">
        <v>1</v>
      </c>
      <c r="G27" s="24">
        <v>7</v>
      </c>
      <c r="H27" s="24">
        <v>7</v>
      </c>
      <c r="I27" s="24">
        <v>11</v>
      </c>
      <c r="J27" s="24">
        <v>9</v>
      </c>
      <c r="K27" s="24">
        <v>4</v>
      </c>
      <c r="L27" s="25">
        <v>73</v>
      </c>
      <c r="M27" s="27">
        <v>13.904761904761905</v>
      </c>
    </row>
    <row r="28" spans="1:13" ht="14.25">
      <c r="A28" s="35" t="s">
        <v>87</v>
      </c>
      <c r="B28" s="23">
        <v>19</v>
      </c>
      <c r="C28" s="23">
        <v>45</v>
      </c>
      <c r="D28" s="23">
        <v>33</v>
      </c>
      <c r="E28" s="23">
        <v>137</v>
      </c>
      <c r="F28" s="23">
        <v>44</v>
      </c>
      <c r="G28" s="23">
        <v>54</v>
      </c>
      <c r="H28" s="23">
        <v>54</v>
      </c>
      <c r="I28" s="23">
        <v>77</v>
      </c>
      <c r="J28" s="23">
        <v>43</v>
      </c>
      <c r="K28" s="23">
        <v>16</v>
      </c>
      <c r="L28" s="23">
        <v>522</v>
      </c>
      <c r="M28" s="28">
        <v>100</v>
      </c>
    </row>
    <row r="29" spans="1:13" ht="14.25">
      <c r="A29" s="14" t="s">
        <v>76</v>
      </c>
      <c r="B29" s="46">
        <f>B28/$L$28*100</f>
        <v>3.6398467432950192</v>
      </c>
      <c r="C29" s="46">
        <f>C28/$L$28*100</f>
        <v>8.620689655172415</v>
      </c>
      <c r="D29" s="46">
        <f>D28/$L$28*100</f>
        <v>6.321839080459771</v>
      </c>
      <c r="E29" s="46">
        <f>E28/$L$28*100</f>
        <v>26.245210727969347</v>
      </c>
      <c r="F29" s="46">
        <f>F28/$L$28*100</f>
        <v>8.42911877394636</v>
      </c>
      <c r="G29" s="46">
        <f>G28/$L$28*100</f>
        <v>10.344827586206897</v>
      </c>
      <c r="H29" s="46">
        <f>H28/$L$28*100</f>
        <v>10.344827586206897</v>
      </c>
      <c r="I29" s="46">
        <f>I28/$L$28*100</f>
        <v>14.75095785440613</v>
      </c>
      <c r="J29" s="46">
        <f>J28/$L$28*100</f>
        <v>8.237547892720306</v>
      </c>
      <c r="K29" s="46">
        <f>K28/$L$28*100</f>
        <v>3.065134099616858</v>
      </c>
      <c r="L29" s="46">
        <f>L28/$L$28*100</f>
        <v>100</v>
      </c>
      <c r="M29" s="47" t="s">
        <v>51</v>
      </c>
    </row>
    <row r="30" spans="1:13" ht="14.25">
      <c r="A30" s="48" t="s">
        <v>62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</row>
  </sheetData>
  <sheetProtection selectLockedCells="1" selectUnlockedCells="1"/>
  <mergeCells count="15">
    <mergeCell ref="A1:M1"/>
    <mergeCell ref="A3:A5"/>
    <mergeCell ref="B3:L3"/>
    <mergeCell ref="M3:M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/>
  <pageMargins left="0.7875" right="0.7875" top="0.4" bottom="0.4097222222222222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F9" sqref="F9"/>
    </sheetView>
  </sheetViews>
  <sheetFormatPr defaultColWidth="9.140625" defaultRowHeight="12.75"/>
  <cols>
    <col min="1" max="1" width="23.421875" style="49" customWidth="1"/>
    <col min="2" max="4" width="19.28125" style="49" customWidth="1"/>
    <col min="5" max="6" width="9.140625" style="49" customWidth="1"/>
    <col min="7" max="7" width="3.421875" style="49" customWidth="1"/>
    <col min="8" max="16384" width="9.140625" style="49" customWidth="1"/>
  </cols>
  <sheetData>
    <row r="1" spans="1:4" ht="23.25" customHeight="1">
      <c r="A1" s="12" t="s">
        <v>88</v>
      </c>
      <c r="B1" s="12"/>
      <c r="C1" s="12"/>
      <c r="D1" s="12"/>
    </row>
    <row r="2" spans="1:4" ht="14.25">
      <c r="A2" s="50"/>
      <c r="B2" s="51"/>
      <c r="C2" s="51"/>
      <c r="D2" s="51"/>
    </row>
    <row r="3" spans="1:4" ht="24.75" customHeight="1">
      <c r="A3" s="52" t="s">
        <v>89</v>
      </c>
      <c r="B3" s="53">
        <v>2018</v>
      </c>
      <c r="C3" s="53">
        <v>2019</v>
      </c>
      <c r="D3" s="53">
        <v>2020</v>
      </c>
    </row>
    <row r="4" spans="1:4" ht="14.25">
      <c r="A4" s="54" t="s">
        <v>90</v>
      </c>
      <c r="B4" s="55">
        <v>4532298</v>
      </c>
      <c r="C4" s="55">
        <v>4683501</v>
      </c>
      <c r="D4" s="55">
        <v>1553678</v>
      </c>
    </row>
    <row r="5" spans="1:4" ht="14.25">
      <c r="A5" s="56" t="s">
        <v>67</v>
      </c>
      <c r="B5" s="55">
        <v>10896029</v>
      </c>
      <c r="C5" s="55">
        <v>11221839</v>
      </c>
      <c r="D5" s="55">
        <v>3167103</v>
      </c>
    </row>
    <row r="6" spans="1:4" ht="14.25">
      <c r="A6" s="56" t="s">
        <v>68</v>
      </c>
      <c r="B6" s="55">
        <v>32411</v>
      </c>
      <c r="C6" s="55">
        <v>34094</v>
      </c>
      <c r="D6" s="55">
        <v>9204</v>
      </c>
    </row>
    <row r="7" spans="1:4" ht="14.25">
      <c r="A7" s="56" t="s">
        <v>69</v>
      </c>
      <c r="B7" s="57">
        <v>270674</v>
      </c>
      <c r="C7" s="57">
        <v>267857</v>
      </c>
      <c r="D7" s="57">
        <v>126003</v>
      </c>
    </row>
    <row r="8" spans="1:4" ht="14.25">
      <c r="A8" s="58" t="s">
        <v>70</v>
      </c>
      <c r="B8" s="55">
        <v>7662537</v>
      </c>
      <c r="C8" s="55">
        <v>7671853</v>
      </c>
      <c r="D8" s="55">
        <v>1513748</v>
      </c>
    </row>
    <row r="9" spans="1:4" ht="14.25">
      <c r="A9" s="58" t="s">
        <v>71</v>
      </c>
      <c r="B9" s="55">
        <v>263969</v>
      </c>
      <c r="C9" s="55">
        <v>270962</v>
      </c>
      <c r="D9" s="55">
        <v>77712</v>
      </c>
    </row>
    <row r="10" spans="1:4" ht="14.25">
      <c r="A10" s="58" t="s">
        <v>72</v>
      </c>
      <c r="B10" s="55">
        <v>266060</v>
      </c>
      <c r="C10" s="55">
        <v>276672</v>
      </c>
      <c r="D10" s="55">
        <v>162141</v>
      </c>
    </row>
    <row r="11" spans="1:4" ht="14.25">
      <c r="A11" s="58" t="s">
        <v>73</v>
      </c>
      <c r="B11" s="55">
        <v>1735404</v>
      </c>
      <c r="C11" s="55">
        <v>1720307</v>
      </c>
      <c r="D11" s="55">
        <v>461525</v>
      </c>
    </row>
    <row r="12" spans="1:4" ht="14.25">
      <c r="A12" s="58" t="s">
        <v>91</v>
      </c>
      <c r="B12" s="55">
        <v>239303</v>
      </c>
      <c r="C12" s="55">
        <v>182523</v>
      </c>
      <c r="D12" s="55">
        <v>46143</v>
      </c>
    </row>
    <row r="13" spans="1:4" ht="14.25">
      <c r="A13" s="58"/>
      <c r="B13" s="55"/>
      <c r="C13" s="55"/>
      <c r="D13" s="55"/>
    </row>
    <row r="14" spans="1:4" ht="14.25">
      <c r="A14" s="59" t="s">
        <v>92</v>
      </c>
      <c r="B14" s="60">
        <v>25898685</v>
      </c>
      <c r="C14" s="60">
        <v>26329608</v>
      </c>
      <c r="D14" s="60">
        <v>7117257</v>
      </c>
    </row>
    <row r="15" spans="1:4" ht="14.25">
      <c r="A15" s="59" t="s">
        <v>93</v>
      </c>
      <c r="B15" s="61">
        <v>3.3085134326834122</v>
      </c>
      <c r="C15" s="61">
        <v>1.6638798456369415</v>
      </c>
      <c r="D15" s="61">
        <v>-73</v>
      </c>
    </row>
    <row r="16" spans="1:4" ht="14.25">
      <c r="A16" s="62" t="s">
        <v>94</v>
      </c>
      <c r="B16" s="63">
        <v>760</v>
      </c>
      <c r="C16" s="63">
        <v>772</v>
      </c>
      <c r="D16" s="63">
        <v>784</v>
      </c>
    </row>
    <row r="17" spans="1:4" ht="14.25">
      <c r="A17" s="62" t="s">
        <v>95</v>
      </c>
      <c r="B17" s="63">
        <v>716</v>
      </c>
      <c r="C17" s="63">
        <v>727</v>
      </c>
      <c r="D17" s="63">
        <v>733</v>
      </c>
    </row>
    <row r="18" spans="1:4" ht="14.25">
      <c r="A18" s="62" t="s">
        <v>96</v>
      </c>
      <c r="B18" s="63">
        <v>548</v>
      </c>
      <c r="C18" s="63">
        <v>570</v>
      </c>
      <c r="D18" s="63">
        <v>582</v>
      </c>
    </row>
    <row r="19" spans="1:4" ht="14.25">
      <c r="A19" s="64" t="s">
        <v>97</v>
      </c>
      <c r="B19" s="65">
        <v>76.53631284916202</v>
      </c>
      <c r="C19" s="65">
        <v>78.40440165061898</v>
      </c>
      <c r="D19" s="65">
        <v>79.4</v>
      </c>
    </row>
    <row r="20" spans="1:4" ht="14.25">
      <c r="A20" s="66" t="s">
        <v>98</v>
      </c>
      <c r="B20" s="67"/>
      <c r="C20" s="67"/>
      <c r="D20" s="40"/>
    </row>
    <row r="21" spans="1:4" ht="29.25" customHeight="1">
      <c r="A21" s="68" t="s">
        <v>99</v>
      </c>
      <c r="B21" s="68"/>
      <c r="C21" s="68"/>
      <c r="D21" s="68"/>
    </row>
    <row r="23" ht="36.75" customHeight="1"/>
  </sheetData>
  <sheetProtection selectLockedCells="1" selectUnlockedCells="1"/>
  <mergeCells count="2">
    <mergeCell ref="A1:D1"/>
    <mergeCell ref="A21:D21"/>
  </mergeCells>
  <printOptions/>
  <pageMargins left="0.7479166666666667" right="0.7479166666666667" top="0.5902777777777778" bottom="0.5097222222222222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L3" sqref="L3"/>
    </sheetView>
  </sheetViews>
  <sheetFormatPr defaultColWidth="9.140625" defaultRowHeight="12.75"/>
  <cols>
    <col min="1" max="1" width="14.421875" style="69" customWidth="1"/>
    <col min="2" max="2" width="11.57421875" style="69" customWidth="1"/>
    <col min="3" max="3" width="7.00390625" style="69" customWidth="1"/>
    <col min="4" max="4" width="6.140625" style="69" customWidth="1"/>
    <col min="5" max="5" width="11.28125" style="69" customWidth="1"/>
    <col min="6" max="6" width="11.140625" style="69" customWidth="1"/>
    <col min="7" max="7" width="11.28125" style="69" customWidth="1"/>
    <col min="8" max="8" width="12.140625" style="69" customWidth="1"/>
    <col min="9" max="9" width="11.28125" style="69" customWidth="1"/>
    <col min="10" max="10" width="12.7109375" style="69" customWidth="1"/>
    <col min="11" max="16384" width="9.140625" style="69" customWidth="1"/>
  </cols>
  <sheetData>
    <row r="1" spans="1:10" ht="12" customHeight="1">
      <c r="A1" s="70" t="s">
        <v>100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2.75">
      <c r="A2" s="71"/>
      <c r="B2" s="71"/>
      <c r="C2" s="71"/>
      <c r="D2" s="71"/>
      <c r="E2" s="71"/>
      <c r="F2" s="71"/>
      <c r="G2" s="71"/>
      <c r="H2" s="71"/>
      <c r="I2" s="71"/>
      <c r="J2" s="71"/>
    </row>
    <row r="3" spans="1:12" ht="12.75" customHeight="1">
      <c r="A3" s="72" t="s">
        <v>101</v>
      </c>
      <c r="B3" s="73" t="s">
        <v>102</v>
      </c>
      <c r="C3" s="73"/>
      <c r="D3" s="73"/>
      <c r="E3" s="73" t="s">
        <v>103</v>
      </c>
      <c r="F3" s="73"/>
      <c r="G3" s="73"/>
      <c r="H3" s="73"/>
      <c r="I3" s="73"/>
      <c r="J3" s="74" t="s">
        <v>104</v>
      </c>
      <c r="K3" s="11"/>
      <c r="L3" s="75"/>
    </row>
    <row r="4" spans="1:11" ht="12" customHeight="1">
      <c r="A4" s="72"/>
      <c r="B4" s="76" t="s">
        <v>105</v>
      </c>
      <c r="C4" s="76" t="s">
        <v>106</v>
      </c>
      <c r="D4" s="76" t="s">
        <v>107</v>
      </c>
      <c r="E4" s="77" t="s">
        <v>108</v>
      </c>
      <c r="F4" s="77"/>
      <c r="G4" s="77"/>
      <c r="H4" s="78" t="s">
        <v>109</v>
      </c>
      <c r="I4" s="78" t="s">
        <v>107</v>
      </c>
      <c r="J4" s="74"/>
      <c r="K4" s="11"/>
    </row>
    <row r="5" spans="1:11" ht="12">
      <c r="A5" s="72"/>
      <c r="B5" s="76"/>
      <c r="C5" s="76"/>
      <c r="D5" s="76"/>
      <c r="E5" s="76" t="s">
        <v>110</v>
      </c>
      <c r="F5" s="76" t="s">
        <v>111</v>
      </c>
      <c r="G5" s="76" t="s">
        <v>107</v>
      </c>
      <c r="H5" s="78"/>
      <c r="I5" s="78"/>
      <c r="J5" s="78"/>
      <c r="K5" s="11"/>
    </row>
    <row r="6" spans="1:11" ht="14.25">
      <c r="A6" s="79">
        <v>2018</v>
      </c>
      <c r="B6" s="80">
        <v>25</v>
      </c>
      <c r="C6" s="80">
        <v>13</v>
      </c>
      <c r="D6" s="80">
        <v>38</v>
      </c>
      <c r="E6" s="80">
        <v>3564324</v>
      </c>
      <c r="F6" s="80">
        <v>1208628</v>
      </c>
      <c r="G6" s="80">
        <v>4772952</v>
      </c>
      <c r="H6" s="80">
        <v>288607</v>
      </c>
      <c r="I6" s="80">
        <v>5061559</v>
      </c>
      <c r="J6" s="80">
        <v>34244234</v>
      </c>
      <c r="K6" s="11"/>
    </row>
    <row r="7" spans="1:11" ht="14.25">
      <c r="A7" s="79">
        <v>2019</v>
      </c>
      <c r="B7" s="80">
        <v>25</v>
      </c>
      <c r="C7" s="80">
        <v>13</v>
      </c>
      <c r="D7" s="80">
        <v>38</v>
      </c>
      <c r="E7" s="80">
        <v>3530638</v>
      </c>
      <c r="F7" s="80">
        <v>1300118</v>
      </c>
      <c r="G7" s="80">
        <v>4830756</v>
      </c>
      <c r="H7" s="80">
        <v>284373</v>
      </c>
      <c r="I7" s="80">
        <v>5115129</v>
      </c>
      <c r="J7" s="80">
        <v>40730811.7</v>
      </c>
      <c r="K7" s="11"/>
    </row>
    <row r="8" spans="1:11" ht="7.5" customHeight="1">
      <c r="A8" s="81"/>
      <c r="B8" s="80"/>
      <c r="C8" s="80"/>
      <c r="D8" s="80"/>
      <c r="E8" s="80"/>
      <c r="F8" s="80"/>
      <c r="G8" s="80"/>
      <c r="H8" s="80"/>
      <c r="I8" s="80"/>
      <c r="J8" s="80"/>
      <c r="K8" s="11"/>
    </row>
    <row r="9" spans="1:11" ht="12" customHeight="1">
      <c r="A9" s="81"/>
      <c r="B9" s="82">
        <v>2020</v>
      </c>
      <c r="C9" s="82"/>
      <c r="D9" s="82"/>
      <c r="E9" s="82"/>
      <c r="F9" s="82"/>
      <c r="G9" s="82"/>
      <c r="H9" s="82"/>
      <c r="I9" s="82"/>
      <c r="J9" s="82"/>
      <c r="K9" s="11"/>
    </row>
    <row r="10" spans="1:10" ht="14.25">
      <c r="A10" s="69" t="s">
        <v>36</v>
      </c>
      <c r="B10" s="80">
        <v>3</v>
      </c>
      <c r="C10" s="80">
        <v>2</v>
      </c>
      <c r="D10" s="80">
        <v>5</v>
      </c>
      <c r="E10" s="80">
        <v>3358</v>
      </c>
      <c r="F10" s="80">
        <v>2589</v>
      </c>
      <c r="G10" s="80">
        <v>5947</v>
      </c>
      <c r="H10" s="80">
        <v>1451</v>
      </c>
      <c r="I10" s="80">
        <v>7398</v>
      </c>
      <c r="J10" s="80">
        <v>14240</v>
      </c>
    </row>
    <row r="11" spans="1:10" ht="14.25">
      <c r="A11" s="69" t="s">
        <v>33</v>
      </c>
      <c r="B11" s="80">
        <v>14</v>
      </c>
      <c r="C11" s="80">
        <v>7</v>
      </c>
      <c r="D11" s="80">
        <v>21</v>
      </c>
      <c r="E11" s="80">
        <v>912479</v>
      </c>
      <c r="F11" s="80">
        <v>316841</v>
      </c>
      <c r="G11" s="80">
        <v>1229320</v>
      </c>
      <c r="H11" s="80">
        <v>17679</v>
      </c>
      <c r="I11" s="80">
        <v>1246999</v>
      </c>
      <c r="J11" s="80">
        <v>9014699.9</v>
      </c>
    </row>
    <row r="12" spans="1:10" ht="14.25">
      <c r="A12" s="69" t="s">
        <v>38</v>
      </c>
      <c r="B12" s="80">
        <v>1</v>
      </c>
      <c r="C12" s="80" t="s">
        <v>51</v>
      </c>
      <c r="D12" s="80">
        <v>1</v>
      </c>
      <c r="E12" s="80">
        <v>2388</v>
      </c>
      <c r="F12" s="80">
        <v>9008</v>
      </c>
      <c r="G12" s="80">
        <v>11396</v>
      </c>
      <c r="H12" s="80">
        <v>0</v>
      </c>
      <c r="I12" s="80">
        <v>11396</v>
      </c>
      <c r="J12" s="80">
        <v>4768</v>
      </c>
    </row>
    <row r="13" spans="1:10" ht="14.25">
      <c r="A13" s="69" t="s">
        <v>34</v>
      </c>
      <c r="B13" s="80">
        <v>2</v>
      </c>
      <c r="C13" s="80">
        <v>1</v>
      </c>
      <c r="D13" s="80">
        <v>3</v>
      </c>
      <c r="E13" s="80">
        <v>15978</v>
      </c>
      <c r="F13" s="80">
        <v>2138</v>
      </c>
      <c r="G13" s="80">
        <v>18116</v>
      </c>
      <c r="H13" s="80">
        <v>307</v>
      </c>
      <c r="I13" s="80">
        <v>18423</v>
      </c>
      <c r="J13" s="80">
        <v>77277</v>
      </c>
    </row>
    <row r="14" spans="1:10" ht="14.25">
      <c r="A14" s="69" t="s">
        <v>31</v>
      </c>
      <c r="B14" s="80">
        <v>2</v>
      </c>
      <c r="C14" s="80" t="s">
        <v>51</v>
      </c>
      <c r="D14" s="80">
        <v>2</v>
      </c>
      <c r="E14" s="80">
        <v>2438</v>
      </c>
      <c r="F14" s="80">
        <v>1262</v>
      </c>
      <c r="G14" s="80">
        <v>3700</v>
      </c>
      <c r="H14" s="80" t="s">
        <v>51</v>
      </c>
      <c r="I14" s="80">
        <v>3700</v>
      </c>
      <c r="J14" s="80">
        <v>8892</v>
      </c>
    </row>
    <row r="15" spans="1:10" ht="14.25">
      <c r="A15" s="69" t="s">
        <v>35</v>
      </c>
      <c r="B15" s="80">
        <v>2</v>
      </c>
      <c r="C15" s="80" t="s">
        <v>51</v>
      </c>
      <c r="D15" s="80">
        <v>2</v>
      </c>
      <c r="E15" s="80">
        <v>1119</v>
      </c>
      <c r="F15" s="80">
        <v>1240</v>
      </c>
      <c r="G15" s="80">
        <v>2359</v>
      </c>
      <c r="H15" s="80" t="s">
        <v>51</v>
      </c>
      <c r="I15" s="80">
        <v>2359</v>
      </c>
      <c r="J15" s="80">
        <v>5047</v>
      </c>
    </row>
    <row r="16" spans="1:10" ht="14.25">
      <c r="A16" s="69" t="s">
        <v>32</v>
      </c>
      <c r="B16" s="80" t="s">
        <v>51</v>
      </c>
      <c r="C16" s="80">
        <v>1</v>
      </c>
      <c r="D16" s="80">
        <v>1</v>
      </c>
      <c r="E16" s="80" t="s">
        <v>51</v>
      </c>
      <c r="F16" s="80" t="s">
        <v>51</v>
      </c>
      <c r="G16" s="80" t="s">
        <v>51</v>
      </c>
      <c r="H16" s="80">
        <v>706</v>
      </c>
      <c r="I16" s="80">
        <v>706</v>
      </c>
      <c r="J16" s="80">
        <v>0</v>
      </c>
    </row>
    <row r="17" spans="1:10" ht="14.25">
      <c r="A17" s="69" t="s">
        <v>39</v>
      </c>
      <c r="B17" s="80" t="s">
        <v>51</v>
      </c>
      <c r="C17" s="80">
        <v>1</v>
      </c>
      <c r="D17" s="80">
        <v>1</v>
      </c>
      <c r="E17" s="80" t="s">
        <v>51</v>
      </c>
      <c r="F17" s="80" t="s">
        <v>51</v>
      </c>
      <c r="G17" s="80" t="s">
        <v>51</v>
      </c>
      <c r="H17" s="80">
        <v>8823</v>
      </c>
      <c r="I17" s="80">
        <v>8823</v>
      </c>
      <c r="J17" s="80">
        <v>0</v>
      </c>
    </row>
    <row r="18" spans="1:10" ht="14.25">
      <c r="A18" s="69" t="s">
        <v>37</v>
      </c>
      <c r="B18" s="80">
        <v>2</v>
      </c>
      <c r="C18" s="80">
        <v>1</v>
      </c>
      <c r="D18" s="80">
        <v>3</v>
      </c>
      <c r="E18" s="80">
        <v>7981</v>
      </c>
      <c r="F18" s="80">
        <v>5701</v>
      </c>
      <c r="G18" s="80">
        <v>13682</v>
      </c>
      <c r="H18" s="80">
        <v>15535</v>
      </c>
      <c r="I18" s="80">
        <v>29217</v>
      </c>
      <c r="J18" s="80">
        <v>49242</v>
      </c>
    </row>
    <row r="19" spans="1:10" s="11" customFormat="1" ht="13.5">
      <c r="A19" s="11" t="s">
        <v>40</v>
      </c>
      <c r="B19" s="83">
        <v>26</v>
      </c>
      <c r="C19" s="83">
        <v>13</v>
      </c>
      <c r="D19" s="83">
        <v>39</v>
      </c>
      <c r="E19" s="83">
        <v>945741</v>
      </c>
      <c r="F19" s="83">
        <v>338779</v>
      </c>
      <c r="G19" s="83">
        <v>1284520</v>
      </c>
      <c r="H19" s="83">
        <v>44501</v>
      </c>
      <c r="I19" s="83">
        <v>1329021</v>
      </c>
      <c r="J19" s="83">
        <v>9174165.9</v>
      </c>
    </row>
    <row r="20" spans="1:10" s="11" customFormat="1" ht="13.5">
      <c r="A20" s="69" t="s">
        <v>112</v>
      </c>
      <c r="B20" s="80">
        <v>60</v>
      </c>
      <c r="C20" s="80">
        <v>27</v>
      </c>
      <c r="D20" s="80">
        <v>87</v>
      </c>
      <c r="E20" s="80">
        <v>1418520</v>
      </c>
      <c r="F20" s="80">
        <v>605086</v>
      </c>
      <c r="G20" s="80">
        <v>2023606</v>
      </c>
      <c r="H20" s="80">
        <v>92169</v>
      </c>
      <c r="I20" s="80">
        <v>2115775</v>
      </c>
      <c r="J20" s="80">
        <v>13276403.77</v>
      </c>
    </row>
    <row r="21" spans="1:10" ht="14.25">
      <c r="A21" s="71" t="s">
        <v>113</v>
      </c>
      <c r="B21" s="84">
        <v>155</v>
      </c>
      <c r="C21" s="84">
        <v>56</v>
      </c>
      <c r="D21" s="84">
        <v>211</v>
      </c>
      <c r="E21" s="84">
        <v>2778982</v>
      </c>
      <c r="F21" s="84">
        <v>1482350</v>
      </c>
      <c r="G21" s="84">
        <v>4261332</v>
      </c>
      <c r="H21" s="84">
        <v>174919</v>
      </c>
      <c r="I21" s="84">
        <v>4436251</v>
      </c>
      <c r="J21" s="84">
        <v>24463857.25</v>
      </c>
    </row>
    <row r="22" ht="12">
      <c r="A22" s="85" t="s">
        <v>114</v>
      </c>
    </row>
    <row r="23" ht="12">
      <c r="A23" s="85" t="s">
        <v>115</v>
      </c>
    </row>
    <row r="24" ht="12">
      <c r="A24" s="86" t="s">
        <v>116</v>
      </c>
    </row>
  </sheetData>
  <sheetProtection selectLockedCells="1" selectUnlockedCells="1"/>
  <mergeCells count="12">
    <mergeCell ref="A1:J1"/>
    <mergeCell ref="A3:A5"/>
    <mergeCell ref="B3:D3"/>
    <mergeCell ref="E3:I3"/>
    <mergeCell ref="J3:J5"/>
    <mergeCell ref="B4:B5"/>
    <mergeCell ref="C4:C5"/>
    <mergeCell ref="D4:D5"/>
    <mergeCell ref="E4:G4"/>
    <mergeCell ref="H4:H5"/>
    <mergeCell ref="I4:I5"/>
    <mergeCell ref="B9:J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L3" sqref="L3"/>
    </sheetView>
  </sheetViews>
  <sheetFormatPr defaultColWidth="9.140625" defaultRowHeight="12.75"/>
  <cols>
    <col min="1" max="1" width="11.8515625" style="69" customWidth="1"/>
    <col min="2" max="2" width="11.421875" style="69" customWidth="1"/>
    <col min="3" max="3" width="6.8515625" style="69" customWidth="1"/>
    <col min="4" max="4" width="6.00390625" style="69" customWidth="1"/>
    <col min="5" max="5" width="9.8515625" style="69" customWidth="1"/>
    <col min="6" max="6" width="9.421875" style="69" customWidth="1"/>
    <col min="7" max="9" width="9.8515625" style="69" customWidth="1"/>
    <col min="10" max="10" width="10.8515625" style="87" customWidth="1"/>
    <col min="11" max="16384" width="9.140625" style="69" customWidth="1"/>
  </cols>
  <sheetData>
    <row r="1" spans="1:10" ht="27.75" customHeight="1">
      <c r="A1" s="70" t="s">
        <v>117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2.75">
      <c r="A2" s="71"/>
      <c r="B2" s="71"/>
      <c r="C2" s="71"/>
      <c r="D2" s="71"/>
      <c r="E2" s="71"/>
      <c r="F2" s="71"/>
      <c r="G2" s="71"/>
      <c r="H2" s="71"/>
      <c r="I2" s="71"/>
      <c r="J2" s="88"/>
    </row>
    <row r="3" spans="1:12" ht="12.75" customHeight="1">
      <c r="A3" s="72" t="s">
        <v>118</v>
      </c>
      <c r="B3" s="73" t="s">
        <v>102</v>
      </c>
      <c r="C3" s="73"/>
      <c r="D3" s="73"/>
      <c r="E3" s="73" t="s">
        <v>103</v>
      </c>
      <c r="F3" s="73"/>
      <c r="G3" s="73"/>
      <c r="H3" s="73"/>
      <c r="I3" s="73"/>
      <c r="J3" s="74" t="s">
        <v>104</v>
      </c>
      <c r="K3" s="11"/>
      <c r="L3" s="75"/>
    </row>
    <row r="4" spans="1:11" ht="12" customHeight="1">
      <c r="A4" s="72"/>
      <c r="B4" s="76" t="s">
        <v>105</v>
      </c>
      <c r="C4" s="76" t="s">
        <v>106</v>
      </c>
      <c r="D4" s="76" t="s">
        <v>107</v>
      </c>
      <c r="E4" s="77" t="s">
        <v>108</v>
      </c>
      <c r="F4" s="77"/>
      <c r="G4" s="77"/>
      <c r="H4" s="78" t="s">
        <v>109</v>
      </c>
      <c r="I4" s="78" t="s">
        <v>107</v>
      </c>
      <c r="J4" s="74"/>
      <c r="K4" s="11"/>
    </row>
    <row r="5" spans="1:11" ht="24">
      <c r="A5" s="72"/>
      <c r="B5" s="76"/>
      <c r="C5" s="76"/>
      <c r="D5" s="76"/>
      <c r="E5" s="76" t="s">
        <v>110</v>
      </c>
      <c r="F5" s="76" t="s">
        <v>111</v>
      </c>
      <c r="G5" s="76" t="s">
        <v>107</v>
      </c>
      <c r="H5" s="78"/>
      <c r="I5" s="78"/>
      <c r="J5" s="78"/>
      <c r="K5" s="11"/>
    </row>
    <row r="6" spans="1:11" ht="14.25">
      <c r="A6" s="79">
        <v>2018</v>
      </c>
      <c r="B6" s="89">
        <v>6</v>
      </c>
      <c r="C6" s="89">
        <v>20</v>
      </c>
      <c r="D6" s="89">
        <v>26</v>
      </c>
      <c r="E6" s="89">
        <v>74856</v>
      </c>
      <c r="F6" s="89">
        <v>44086</v>
      </c>
      <c r="G6" s="89">
        <v>118942</v>
      </c>
      <c r="H6" s="89">
        <v>214789</v>
      </c>
      <c r="I6" s="89">
        <v>333731</v>
      </c>
      <c r="J6" s="90">
        <v>400748</v>
      </c>
      <c r="K6" s="11"/>
    </row>
    <row r="7" spans="1:11" ht="14.25">
      <c r="A7" s="79">
        <v>2019</v>
      </c>
      <c r="B7" s="89">
        <v>6</v>
      </c>
      <c r="C7" s="89">
        <v>18</v>
      </c>
      <c r="D7" s="89">
        <v>24</v>
      </c>
      <c r="E7" s="89">
        <v>71941</v>
      </c>
      <c r="F7" s="89">
        <v>47798</v>
      </c>
      <c r="G7" s="89">
        <v>119739</v>
      </c>
      <c r="H7" s="89">
        <v>207815</v>
      </c>
      <c r="I7" s="89">
        <v>327554</v>
      </c>
      <c r="J7" s="90">
        <v>384034.5</v>
      </c>
      <c r="K7" s="11"/>
    </row>
    <row r="8" ht="12">
      <c r="K8" s="11"/>
    </row>
    <row r="9" spans="1:11" ht="12" customHeight="1">
      <c r="A9" s="91"/>
      <c r="B9" s="92">
        <v>2020</v>
      </c>
      <c r="C9" s="92"/>
      <c r="D9" s="92"/>
      <c r="E9" s="92"/>
      <c r="F9" s="92"/>
      <c r="G9" s="92"/>
      <c r="H9" s="92"/>
      <c r="I9" s="92"/>
      <c r="J9" s="92"/>
      <c r="K9" s="11"/>
    </row>
    <row r="10" spans="1:11" ht="14.25">
      <c r="A10" s="93" t="s">
        <v>36</v>
      </c>
      <c r="B10" s="94">
        <v>2</v>
      </c>
      <c r="C10" s="94">
        <v>1</v>
      </c>
      <c r="D10" s="94">
        <v>3</v>
      </c>
      <c r="E10" s="94">
        <v>15433</v>
      </c>
      <c r="F10" s="94">
        <v>5534</v>
      </c>
      <c r="G10" s="94">
        <v>20967</v>
      </c>
      <c r="H10" s="94">
        <v>374</v>
      </c>
      <c r="I10" s="94">
        <v>21341</v>
      </c>
      <c r="J10" s="94">
        <v>86888</v>
      </c>
      <c r="K10" s="11"/>
    </row>
    <row r="11" spans="1:10" ht="14.25">
      <c r="A11" s="93" t="s">
        <v>33</v>
      </c>
      <c r="B11" s="94">
        <v>2</v>
      </c>
      <c r="C11" s="94">
        <v>7</v>
      </c>
      <c r="D11" s="94">
        <v>9</v>
      </c>
      <c r="E11" s="94">
        <v>213306</v>
      </c>
      <c r="F11" s="94">
        <v>71573</v>
      </c>
      <c r="G11" s="94">
        <v>284879</v>
      </c>
      <c r="H11" s="94">
        <v>63231</v>
      </c>
      <c r="I11" s="94">
        <v>348110</v>
      </c>
      <c r="J11" s="94">
        <v>1278955</v>
      </c>
    </row>
    <row r="12" spans="1:10" ht="14.25">
      <c r="A12" s="93" t="s">
        <v>38</v>
      </c>
      <c r="B12" s="94">
        <v>1</v>
      </c>
      <c r="C12" s="94">
        <v>1</v>
      </c>
      <c r="D12" s="94">
        <v>2</v>
      </c>
      <c r="E12" s="94">
        <v>5474</v>
      </c>
      <c r="F12" s="94">
        <v>4523</v>
      </c>
      <c r="G12" s="94">
        <v>9997</v>
      </c>
      <c r="H12" s="94">
        <v>3621</v>
      </c>
      <c r="I12" s="94">
        <v>13618</v>
      </c>
      <c r="J12" s="94">
        <v>21358</v>
      </c>
    </row>
    <row r="13" spans="1:10" ht="14.25">
      <c r="A13" s="93" t="s">
        <v>35</v>
      </c>
      <c r="B13" s="94">
        <v>1</v>
      </c>
      <c r="C13" s="94" t="s">
        <v>51</v>
      </c>
      <c r="D13" s="94">
        <v>1</v>
      </c>
      <c r="E13" s="94">
        <v>4282</v>
      </c>
      <c r="F13" s="94">
        <v>2069</v>
      </c>
      <c r="G13" s="94">
        <v>6351</v>
      </c>
      <c r="H13" s="94" t="s">
        <v>51</v>
      </c>
      <c r="I13" s="94">
        <v>6351</v>
      </c>
      <c r="J13" s="94">
        <v>20753</v>
      </c>
    </row>
    <row r="14" spans="1:10" ht="14.25">
      <c r="A14" s="93" t="s">
        <v>32</v>
      </c>
      <c r="B14" s="94" t="s">
        <v>51</v>
      </c>
      <c r="C14" s="94">
        <v>3</v>
      </c>
      <c r="D14" s="94">
        <v>3</v>
      </c>
      <c r="E14" s="94" t="s">
        <v>51</v>
      </c>
      <c r="F14" s="94" t="s">
        <v>51</v>
      </c>
      <c r="G14" s="94" t="s">
        <v>51</v>
      </c>
      <c r="H14" s="94">
        <v>4186</v>
      </c>
      <c r="I14" s="94">
        <v>4186</v>
      </c>
      <c r="J14" s="94">
        <v>0</v>
      </c>
    </row>
    <row r="15" spans="1:10" ht="14.25">
      <c r="A15" s="93" t="s">
        <v>39</v>
      </c>
      <c r="B15" s="94" t="s">
        <v>51</v>
      </c>
      <c r="C15" s="94">
        <v>1</v>
      </c>
      <c r="D15" s="94">
        <v>1</v>
      </c>
      <c r="E15" s="94" t="s">
        <v>51</v>
      </c>
      <c r="F15" s="94" t="s">
        <v>51</v>
      </c>
      <c r="G15" s="94" t="s">
        <v>51</v>
      </c>
      <c r="H15" s="94">
        <v>771</v>
      </c>
      <c r="I15" s="94">
        <v>771</v>
      </c>
      <c r="J15" s="94">
        <v>0</v>
      </c>
    </row>
    <row r="16" spans="1:10" ht="14.25">
      <c r="A16" s="93" t="s">
        <v>37</v>
      </c>
      <c r="B16" s="94" t="s">
        <v>51</v>
      </c>
      <c r="C16" s="94">
        <v>4</v>
      </c>
      <c r="D16" s="94">
        <v>4</v>
      </c>
      <c r="E16" s="94" t="s">
        <v>51</v>
      </c>
      <c r="F16" s="94" t="s">
        <v>51</v>
      </c>
      <c r="G16" s="94" t="s">
        <v>51</v>
      </c>
      <c r="H16" s="94">
        <v>982</v>
      </c>
      <c r="I16" s="94">
        <v>982</v>
      </c>
      <c r="J16" s="94">
        <v>0</v>
      </c>
    </row>
    <row r="17" spans="1:10" ht="14.25">
      <c r="A17" s="95" t="s">
        <v>40</v>
      </c>
      <c r="B17" s="96">
        <v>6</v>
      </c>
      <c r="C17" s="96">
        <v>17</v>
      </c>
      <c r="D17" s="96">
        <v>23</v>
      </c>
      <c r="E17" s="96">
        <v>238495</v>
      </c>
      <c r="F17" s="96">
        <v>83699</v>
      </c>
      <c r="G17" s="96">
        <v>322194</v>
      </c>
      <c r="H17" s="96">
        <v>73165</v>
      </c>
      <c r="I17" s="96">
        <v>395359</v>
      </c>
      <c r="J17" s="96">
        <v>1407954</v>
      </c>
    </row>
    <row r="18" spans="1:10" s="11" customFormat="1" ht="13.5">
      <c r="A18" s="93" t="s">
        <v>112</v>
      </c>
      <c r="B18" s="94">
        <v>37</v>
      </c>
      <c r="C18" s="94">
        <v>64</v>
      </c>
      <c r="D18" s="94">
        <v>101</v>
      </c>
      <c r="E18" s="94">
        <v>773003</v>
      </c>
      <c r="F18" s="94">
        <v>336742</v>
      </c>
      <c r="G18" s="94">
        <v>1109745</v>
      </c>
      <c r="H18" s="94">
        <v>2706517</v>
      </c>
      <c r="I18" s="94">
        <v>3816262</v>
      </c>
      <c r="J18" s="94">
        <v>6364062.36</v>
      </c>
    </row>
    <row r="19" spans="1:10" ht="14.25">
      <c r="A19" s="97" t="s">
        <v>113</v>
      </c>
      <c r="B19" s="98">
        <v>114</v>
      </c>
      <c r="C19" s="98">
        <v>154</v>
      </c>
      <c r="D19" s="98">
        <v>268</v>
      </c>
      <c r="E19" s="98">
        <v>2017683</v>
      </c>
      <c r="F19" s="98">
        <v>772107</v>
      </c>
      <c r="G19" s="98">
        <v>2789790</v>
      </c>
      <c r="H19" s="98">
        <v>4774413</v>
      </c>
      <c r="I19" s="98">
        <v>7564203</v>
      </c>
      <c r="J19" s="98">
        <v>17535122.05</v>
      </c>
    </row>
    <row r="20" ht="12">
      <c r="A20" s="85" t="s">
        <v>114</v>
      </c>
    </row>
    <row r="21" ht="12">
      <c r="A21" s="85" t="s">
        <v>115</v>
      </c>
    </row>
    <row r="22" ht="12">
      <c r="A22" s="86" t="s">
        <v>116</v>
      </c>
    </row>
  </sheetData>
  <sheetProtection selectLockedCells="1" selectUnlockedCells="1"/>
  <mergeCells count="12">
    <mergeCell ref="A1:J1"/>
    <mergeCell ref="A3:A5"/>
    <mergeCell ref="B3:D3"/>
    <mergeCell ref="E3:I3"/>
    <mergeCell ref="J3:J5"/>
    <mergeCell ref="B4:B5"/>
    <mergeCell ref="C4:C5"/>
    <mergeCell ref="D4:D5"/>
    <mergeCell ref="E4:G4"/>
    <mergeCell ref="H4:H5"/>
    <mergeCell ref="I4:I5"/>
    <mergeCell ref="B9:J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C6" sqref="C6"/>
    </sheetView>
  </sheetViews>
  <sheetFormatPr defaultColWidth="9.140625" defaultRowHeight="12.75"/>
  <cols>
    <col min="1" max="1" width="16.00390625" style="69" customWidth="1"/>
    <col min="2" max="4" width="9.140625" style="69" customWidth="1"/>
    <col min="5" max="5" width="2.140625" style="69" customWidth="1"/>
    <col min="6" max="6" width="11.57421875" style="69" customWidth="1"/>
    <col min="7" max="9" width="9.140625" style="69" customWidth="1"/>
    <col min="10" max="10" width="7.57421875" style="69" customWidth="1"/>
    <col min="11" max="16384" width="9.140625" style="69" customWidth="1"/>
  </cols>
  <sheetData>
    <row r="1" spans="1:9" ht="38.25" customHeight="1">
      <c r="A1" s="99" t="s">
        <v>119</v>
      </c>
      <c r="B1" s="99"/>
      <c r="C1" s="99"/>
      <c r="D1" s="99"/>
      <c r="E1" s="99"/>
      <c r="F1" s="99"/>
      <c r="G1" s="99"/>
      <c r="H1" s="99"/>
      <c r="I1" s="100"/>
    </row>
    <row r="2" spans="1:9" ht="12.75">
      <c r="A2" s="71"/>
      <c r="B2" s="71"/>
      <c r="C2" s="71"/>
      <c r="D2" s="71"/>
      <c r="E2" s="71"/>
      <c r="F2" s="71"/>
      <c r="G2" s="71"/>
      <c r="H2" s="71"/>
      <c r="I2" s="101"/>
    </row>
    <row r="3" spans="1:11" s="11" customFormat="1" ht="12.75" customHeight="1">
      <c r="A3" s="102" t="s">
        <v>120</v>
      </c>
      <c r="B3" s="103" t="s">
        <v>121</v>
      </c>
      <c r="C3" s="103"/>
      <c r="D3" s="103"/>
      <c r="E3" s="104"/>
      <c r="F3" s="103" t="s">
        <v>122</v>
      </c>
      <c r="G3" s="103"/>
      <c r="H3" s="103"/>
      <c r="I3" s="104"/>
      <c r="K3" s="75"/>
    </row>
    <row r="4" spans="1:9" s="11" customFormat="1" ht="13.5">
      <c r="A4" s="102"/>
      <c r="B4" s="53">
        <v>2018</v>
      </c>
      <c r="C4" s="53">
        <v>2019</v>
      </c>
      <c r="D4" s="53">
        <v>2020</v>
      </c>
      <c r="E4" s="53"/>
      <c r="F4" s="53">
        <v>2018</v>
      </c>
      <c r="G4" s="53">
        <v>2019</v>
      </c>
      <c r="H4" s="53">
        <v>2020</v>
      </c>
      <c r="I4" s="105"/>
    </row>
    <row r="5" spans="1:9" s="11" customFormat="1" ht="13.5">
      <c r="A5" s="11" t="s">
        <v>40</v>
      </c>
      <c r="B5" s="11">
        <v>39.4</v>
      </c>
      <c r="C5" s="11">
        <v>35.8</v>
      </c>
      <c r="D5" s="11">
        <v>30.3</v>
      </c>
      <c r="E5" s="106"/>
      <c r="F5" s="11">
        <v>33.4</v>
      </c>
      <c r="G5" s="11">
        <v>30.2</v>
      </c>
      <c r="H5" s="11">
        <v>28.3</v>
      </c>
      <c r="I5" s="30"/>
    </row>
    <row r="6" spans="1:9" ht="14.25">
      <c r="A6" s="69" t="s">
        <v>112</v>
      </c>
      <c r="B6" s="69">
        <v>35.3</v>
      </c>
      <c r="C6" s="69">
        <v>33.9</v>
      </c>
      <c r="D6" s="69">
        <v>30.5</v>
      </c>
      <c r="E6" s="107"/>
      <c r="F6" s="69">
        <v>32.3</v>
      </c>
      <c r="G6" s="69">
        <v>30.8</v>
      </c>
      <c r="H6" s="69">
        <v>29.7</v>
      </c>
      <c r="I6" s="108"/>
    </row>
    <row r="7" spans="1:9" ht="14.25">
      <c r="A7" s="71" t="s">
        <v>113</v>
      </c>
      <c r="B7" s="109">
        <v>31.7</v>
      </c>
      <c r="C7" s="109">
        <v>31.8</v>
      </c>
      <c r="D7" s="109">
        <v>27.3</v>
      </c>
      <c r="E7" s="109"/>
      <c r="F7" s="109">
        <v>27.4</v>
      </c>
      <c r="G7" s="109">
        <v>27.4</v>
      </c>
      <c r="H7" s="109">
        <v>25.3</v>
      </c>
      <c r="I7" s="108"/>
    </row>
    <row r="8" ht="12">
      <c r="A8" s="85" t="s">
        <v>123</v>
      </c>
    </row>
    <row r="15" spans="1:11" ht="14.25">
      <c r="A15"/>
      <c r="B15"/>
      <c r="C15"/>
      <c r="D15"/>
      <c r="E15"/>
      <c r="F15"/>
      <c r="G15"/>
      <c r="H15"/>
      <c r="I15"/>
      <c r="J15"/>
      <c r="K15"/>
    </row>
    <row r="16" spans="1:11" ht="14.25">
      <c r="A16"/>
      <c r="B16"/>
      <c r="C16"/>
      <c r="D16"/>
      <c r="E16"/>
      <c r="F16"/>
      <c r="G16"/>
      <c r="H16"/>
      <c r="I16"/>
      <c r="J16"/>
      <c r="K16"/>
    </row>
    <row r="17" spans="1:11" ht="14.25">
      <c r="A17"/>
      <c r="B17"/>
      <c r="C17"/>
      <c r="D17"/>
      <c r="E17"/>
      <c r="F17"/>
      <c r="G17"/>
      <c r="H17"/>
      <c r="I17"/>
      <c r="J17"/>
      <c r="K17"/>
    </row>
    <row r="18" spans="1:11" ht="14.25">
      <c r="A18"/>
      <c r="B18"/>
      <c r="C18"/>
      <c r="D18"/>
      <c r="E18"/>
      <c r="F18"/>
      <c r="G18"/>
      <c r="H18"/>
      <c r="I18"/>
      <c r="J18"/>
      <c r="K18"/>
    </row>
    <row r="19" spans="1:11" ht="14.25">
      <c r="A19"/>
      <c r="B19"/>
      <c r="C19"/>
      <c r="D19"/>
      <c r="E19"/>
      <c r="F19"/>
      <c r="G19"/>
      <c r="H19"/>
      <c r="I19"/>
      <c r="J19"/>
      <c r="K19"/>
    </row>
    <row r="20" spans="1:11" ht="14.25">
      <c r="A20"/>
      <c r="B20"/>
      <c r="C20"/>
      <c r="D20"/>
      <c r="E20"/>
      <c r="F20"/>
      <c r="G20"/>
      <c r="H20"/>
      <c r="I20"/>
      <c r="J20"/>
      <c r="K20"/>
    </row>
  </sheetData>
  <sheetProtection selectLockedCells="1" selectUnlockedCells="1"/>
  <mergeCells count="4">
    <mergeCell ref="A1:H1"/>
    <mergeCell ref="A3:A4"/>
    <mergeCell ref="B3:D3"/>
    <mergeCell ref="F3:H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7">
      <selection activeCell="P17" sqref="P17"/>
    </sheetView>
  </sheetViews>
  <sheetFormatPr defaultColWidth="9.140625" defaultRowHeight="12.75"/>
  <cols>
    <col min="1" max="1" width="16.421875" style="110" customWidth="1"/>
    <col min="2" max="2" width="5.8515625" style="110" customWidth="1"/>
    <col min="3" max="3" width="7.00390625" style="110" customWidth="1"/>
    <col min="4" max="4" width="9.00390625" style="110" customWidth="1"/>
    <col min="5" max="5" width="8.8515625" style="110" customWidth="1"/>
    <col min="6" max="6" width="9.7109375" style="110" customWidth="1"/>
    <col min="7" max="8" width="7.00390625" style="110" customWidth="1"/>
    <col min="9" max="9" width="14.57421875" style="110" customWidth="1"/>
    <col min="10" max="10" width="9.28125" style="110" customWidth="1"/>
    <col min="11" max="11" width="9.00390625" style="110" customWidth="1"/>
    <col min="12" max="13" width="13.8515625" style="110" customWidth="1"/>
    <col min="14" max="14" width="3.7109375" style="110" customWidth="1"/>
    <col min="15" max="16384" width="9.140625" style="110" customWidth="1"/>
  </cols>
  <sheetData>
    <row r="1" spans="1:13" ht="23.25" customHeight="1">
      <c r="A1" s="99" t="s">
        <v>124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9" ht="14.25">
      <c r="A2" s="111"/>
      <c r="B2" s="111"/>
      <c r="C2" s="111"/>
      <c r="D2" s="111"/>
      <c r="E2" s="111"/>
      <c r="F2" s="111"/>
      <c r="G2" s="112"/>
      <c r="H2" s="112"/>
      <c r="I2" s="112"/>
    </row>
    <row r="3" spans="1:13" ht="23.25" customHeight="1">
      <c r="A3" s="113" t="s">
        <v>125</v>
      </c>
      <c r="B3" s="114" t="s">
        <v>126</v>
      </c>
      <c r="C3" s="114"/>
      <c r="D3" s="115" t="s">
        <v>127</v>
      </c>
      <c r="E3" s="115"/>
      <c r="F3" s="116" t="s">
        <v>128</v>
      </c>
      <c r="G3" s="117" t="s">
        <v>129</v>
      </c>
      <c r="H3" s="117"/>
      <c r="I3" s="118" t="s">
        <v>130</v>
      </c>
      <c r="J3" s="17" t="s">
        <v>131</v>
      </c>
      <c r="K3" s="17"/>
      <c r="L3" s="17"/>
      <c r="M3" s="17"/>
    </row>
    <row r="4" spans="1:13" ht="14.25" customHeight="1">
      <c r="A4" s="113"/>
      <c r="B4" s="119" t="s">
        <v>132</v>
      </c>
      <c r="C4" s="119" t="s">
        <v>133</v>
      </c>
      <c r="D4" s="120" t="s">
        <v>107</v>
      </c>
      <c r="E4" s="120" t="s">
        <v>134</v>
      </c>
      <c r="F4" s="116"/>
      <c r="G4" s="120" t="s">
        <v>107</v>
      </c>
      <c r="H4" s="120" t="s">
        <v>135</v>
      </c>
      <c r="I4" s="118"/>
      <c r="J4" s="18" t="s">
        <v>107</v>
      </c>
      <c r="K4" s="18" t="s">
        <v>136</v>
      </c>
      <c r="L4" s="18" t="s">
        <v>137</v>
      </c>
      <c r="M4" s="18" t="s">
        <v>138</v>
      </c>
    </row>
    <row r="5" spans="1:13" ht="14.25">
      <c r="A5" s="113"/>
      <c r="B5" s="119"/>
      <c r="C5" s="119"/>
      <c r="D5" s="119"/>
      <c r="E5" s="120"/>
      <c r="F5" s="116"/>
      <c r="G5" s="116"/>
      <c r="H5" s="116"/>
      <c r="I5" s="116"/>
      <c r="J5" s="18"/>
      <c r="K5" s="18"/>
      <c r="L5" s="18"/>
      <c r="M5" s="18"/>
    </row>
    <row r="6" spans="1:13" ht="14.25">
      <c r="A6" s="121">
        <v>2018</v>
      </c>
      <c r="B6" s="34">
        <v>261</v>
      </c>
      <c r="C6" s="34">
        <v>232</v>
      </c>
      <c r="D6" s="34">
        <v>8817325</v>
      </c>
      <c r="E6" s="34">
        <v>6833365</v>
      </c>
      <c r="F6" s="34">
        <v>8821</v>
      </c>
      <c r="G6" s="34">
        <v>1106</v>
      </c>
      <c r="H6" s="122">
        <v>726.01</v>
      </c>
      <c r="I6" s="34">
        <v>33773468</v>
      </c>
      <c r="J6" s="34">
        <v>2652097</v>
      </c>
      <c r="K6" s="34">
        <v>2266956</v>
      </c>
      <c r="L6" s="34">
        <v>196928</v>
      </c>
      <c r="M6" s="34">
        <v>188213</v>
      </c>
    </row>
    <row r="7" spans="1:13" ht="14.25">
      <c r="A7" s="121">
        <v>2019</v>
      </c>
      <c r="B7" s="34">
        <v>262</v>
      </c>
      <c r="C7" s="34">
        <v>237</v>
      </c>
      <c r="D7" s="34">
        <v>9082824</v>
      </c>
      <c r="E7" s="34">
        <v>6973335</v>
      </c>
      <c r="F7" s="34">
        <v>6221</v>
      </c>
      <c r="G7" s="34">
        <v>1149</v>
      </c>
      <c r="H7" s="122">
        <v>743.435</v>
      </c>
      <c r="I7" s="34">
        <v>33879083</v>
      </c>
      <c r="J7" s="34">
        <v>2716994</v>
      </c>
      <c r="K7" s="34">
        <v>2304261</v>
      </c>
      <c r="L7" s="34">
        <v>208321</v>
      </c>
      <c r="M7" s="34">
        <v>204412</v>
      </c>
    </row>
    <row r="8" spans="1:13" ht="14.25">
      <c r="A8" s="123"/>
      <c r="B8" s="31">
        <v>2020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  <row r="9" spans="1:13" ht="14.25">
      <c r="A9" s="110" t="s">
        <v>30</v>
      </c>
      <c r="B9" s="124">
        <v>14</v>
      </c>
      <c r="C9" s="124">
        <v>6</v>
      </c>
      <c r="D9" s="124">
        <v>368611</v>
      </c>
      <c r="E9" s="124">
        <v>263943</v>
      </c>
      <c r="F9" s="124">
        <v>101</v>
      </c>
      <c r="G9" s="124">
        <v>57</v>
      </c>
      <c r="H9" s="125">
        <v>33.77</v>
      </c>
      <c r="I9" s="124">
        <v>1359889</v>
      </c>
      <c r="J9" s="124">
        <f>K9+L9+M9</f>
        <v>27477</v>
      </c>
      <c r="K9" s="124">
        <v>26201</v>
      </c>
      <c r="L9" s="124">
        <v>638</v>
      </c>
      <c r="M9" s="124">
        <v>638</v>
      </c>
    </row>
    <row r="10" spans="1:13" ht="14.25">
      <c r="A10" s="110" t="s">
        <v>31</v>
      </c>
      <c r="B10" s="124">
        <v>32</v>
      </c>
      <c r="C10" s="124">
        <v>27</v>
      </c>
      <c r="D10" s="124">
        <f>D11</f>
        <v>708105</v>
      </c>
      <c r="E10" s="124">
        <f>E11</f>
        <v>583917</v>
      </c>
      <c r="F10" s="124">
        <f>F11</f>
        <v>44497</v>
      </c>
      <c r="G10" s="124">
        <f>G11</f>
        <v>149</v>
      </c>
      <c r="H10" s="125">
        <f>H11</f>
        <v>72.69</v>
      </c>
      <c r="I10" s="124">
        <f>I11</f>
        <v>2048666</v>
      </c>
      <c r="J10" s="124">
        <f>J11</f>
        <v>58129</v>
      </c>
      <c r="K10" s="124">
        <f>K11</f>
        <v>56983</v>
      </c>
      <c r="L10" s="124">
        <f>L11</f>
        <v>655</v>
      </c>
      <c r="M10" s="124">
        <f>M11</f>
        <v>491</v>
      </c>
    </row>
    <row r="11" spans="1:13" s="126" customFormat="1" ht="13.5">
      <c r="A11" s="126" t="s">
        <v>139</v>
      </c>
      <c r="B11" s="127">
        <v>29</v>
      </c>
      <c r="C11" s="127">
        <v>27</v>
      </c>
      <c r="D11" s="127">
        <v>708105</v>
      </c>
      <c r="E11" s="127">
        <v>583917</v>
      </c>
      <c r="F11" s="127">
        <v>44497</v>
      </c>
      <c r="G11" s="127">
        <v>149</v>
      </c>
      <c r="H11" s="128">
        <v>72.69</v>
      </c>
      <c r="I11" s="127">
        <v>2048666</v>
      </c>
      <c r="J11" s="127">
        <f>K11+L11+M11</f>
        <v>58129</v>
      </c>
      <c r="K11" s="127">
        <v>56983</v>
      </c>
      <c r="L11" s="127">
        <v>655</v>
      </c>
      <c r="M11" s="127">
        <v>491</v>
      </c>
    </row>
    <row r="12" spans="1:13" s="126" customFormat="1" ht="13.5">
      <c r="A12" s="126" t="s">
        <v>140</v>
      </c>
      <c r="B12" s="127">
        <v>3</v>
      </c>
      <c r="C12" s="127">
        <v>0</v>
      </c>
      <c r="D12" s="129" t="s">
        <v>51</v>
      </c>
      <c r="E12" s="129" t="s">
        <v>51</v>
      </c>
      <c r="F12" s="129" t="s">
        <v>51</v>
      </c>
      <c r="G12" s="129" t="s">
        <v>51</v>
      </c>
      <c r="H12" s="130" t="s">
        <v>51</v>
      </c>
      <c r="I12" s="129" t="s">
        <v>51</v>
      </c>
      <c r="J12" s="129" t="s">
        <v>51</v>
      </c>
      <c r="K12" s="129" t="s">
        <v>51</v>
      </c>
      <c r="L12" s="129" t="s">
        <v>51</v>
      </c>
      <c r="M12" s="129" t="s">
        <v>51</v>
      </c>
    </row>
    <row r="13" spans="1:13" ht="14.25">
      <c r="A13" s="110" t="s">
        <v>32</v>
      </c>
      <c r="B13" s="124">
        <v>19</v>
      </c>
      <c r="C13" s="124">
        <v>16</v>
      </c>
      <c r="D13" s="124">
        <v>796258</v>
      </c>
      <c r="E13" s="124">
        <v>576560</v>
      </c>
      <c r="F13" s="124">
        <v>496</v>
      </c>
      <c r="G13" s="124">
        <v>97</v>
      </c>
      <c r="H13" s="125">
        <v>67.7</v>
      </c>
      <c r="I13" s="124">
        <v>3363636</v>
      </c>
      <c r="J13" s="124">
        <f aca="true" t="shared" si="0" ref="J13:J21">K13+L13+M13</f>
        <v>180498</v>
      </c>
      <c r="K13" s="124">
        <v>122368</v>
      </c>
      <c r="L13" s="124">
        <v>28308</v>
      </c>
      <c r="M13" s="124">
        <v>29822</v>
      </c>
    </row>
    <row r="14" spans="1:13" ht="14.25">
      <c r="A14" s="110" t="s">
        <v>33</v>
      </c>
      <c r="B14" s="124">
        <v>56</v>
      </c>
      <c r="C14" s="124">
        <v>56</v>
      </c>
      <c r="D14" s="124">
        <f>D15+D16+D17</f>
        <v>2385022</v>
      </c>
      <c r="E14" s="124">
        <f>E15+E16+E17</f>
        <v>2054403</v>
      </c>
      <c r="F14" s="124">
        <f>F15+F16+F17</f>
        <v>1134</v>
      </c>
      <c r="G14" s="124">
        <f>G15+G16+G17</f>
        <v>655</v>
      </c>
      <c r="H14" s="125">
        <f>H15+H16+H17</f>
        <v>276.93</v>
      </c>
      <c r="I14" s="124">
        <f>I15+I16+I17</f>
        <v>11621616</v>
      </c>
      <c r="J14" s="124">
        <f t="shared" si="0"/>
        <v>553221</v>
      </c>
      <c r="K14" s="124">
        <f>K15+K16+K17</f>
        <v>443416</v>
      </c>
      <c r="L14" s="124">
        <f>L15+L16+L17</f>
        <v>55421</v>
      </c>
      <c r="M14" s="124">
        <f>M15+M16+M17</f>
        <v>54384</v>
      </c>
    </row>
    <row r="15" spans="1:13" s="126" customFormat="1" ht="13.5">
      <c r="A15" s="126" t="s">
        <v>141</v>
      </c>
      <c r="B15" s="127">
        <v>13</v>
      </c>
      <c r="C15" s="127">
        <v>13</v>
      </c>
      <c r="D15" s="127">
        <v>645159</v>
      </c>
      <c r="E15" s="127">
        <v>502607</v>
      </c>
      <c r="F15" s="127">
        <v>308</v>
      </c>
      <c r="G15" s="127">
        <v>104</v>
      </c>
      <c r="H15" s="128">
        <v>49.19</v>
      </c>
      <c r="I15" s="127">
        <v>2572408</v>
      </c>
      <c r="J15" s="127">
        <f t="shared" si="0"/>
        <v>123487</v>
      </c>
      <c r="K15" s="127">
        <v>84079</v>
      </c>
      <c r="L15" s="127">
        <v>19734</v>
      </c>
      <c r="M15" s="127">
        <v>19674</v>
      </c>
    </row>
    <row r="16" spans="1:13" s="126" customFormat="1" ht="13.5">
      <c r="A16" s="126" t="s">
        <v>142</v>
      </c>
      <c r="B16" s="127">
        <v>29</v>
      </c>
      <c r="C16" s="127">
        <v>28</v>
      </c>
      <c r="D16" s="127">
        <v>1321908</v>
      </c>
      <c r="E16" s="127">
        <v>1163892</v>
      </c>
      <c r="F16" s="127">
        <v>735</v>
      </c>
      <c r="G16" s="127">
        <v>443</v>
      </c>
      <c r="H16" s="128">
        <v>187.04</v>
      </c>
      <c r="I16" s="127">
        <v>8178694</v>
      </c>
      <c r="J16" s="127">
        <f t="shared" si="0"/>
        <v>347446</v>
      </c>
      <c r="K16" s="127">
        <v>293787</v>
      </c>
      <c r="L16" s="127">
        <v>27425</v>
      </c>
      <c r="M16" s="127">
        <v>26234</v>
      </c>
    </row>
    <row r="17" spans="1:13" s="126" customFormat="1" ht="13.5">
      <c r="A17" s="126" t="s">
        <v>143</v>
      </c>
      <c r="B17" s="127">
        <v>14</v>
      </c>
      <c r="C17" s="127">
        <v>14</v>
      </c>
      <c r="D17" s="127">
        <v>417955</v>
      </c>
      <c r="E17" s="127">
        <v>387904</v>
      </c>
      <c r="F17" s="127">
        <v>91</v>
      </c>
      <c r="G17" s="127">
        <v>108</v>
      </c>
      <c r="H17" s="128">
        <v>40.7</v>
      </c>
      <c r="I17" s="127">
        <v>870514</v>
      </c>
      <c r="J17" s="127">
        <f t="shared" si="0"/>
        <v>82288</v>
      </c>
      <c r="K17" s="127">
        <v>65550</v>
      </c>
      <c r="L17" s="127">
        <v>8262</v>
      </c>
      <c r="M17" s="127">
        <v>8476</v>
      </c>
    </row>
    <row r="18" spans="1:13" ht="14.25">
      <c r="A18" s="110" t="s">
        <v>34</v>
      </c>
      <c r="B18" s="124">
        <v>16</v>
      </c>
      <c r="C18" s="124">
        <v>16</v>
      </c>
      <c r="D18" s="124">
        <v>1014351</v>
      </c>
      <c r="E18" s="124">
        <v>709443</v>
      </c>
      <c r="F18" s="124">
        <v>536</v>
      </c>
      <c r="G18" s="124">
        <v>133</v>
      </c>
      <c r="H18" s="125">
        <v>71.49</v>
      </c>
      <c r="I18" s="124">
        <v>2742941</v>
      </c>
      <c r="J18" s="124">
        <f t="shared" si="0"/>
        <v>72713</v>
      </c>
      <c r="K18" s="124">
        <v>69454</v>
      </c>
      <c r="L18" s="124">
        <v>1764</v>
      </c>
      <c r="M18" s="124">
        <v>1495</v>
      </c>
    </row>
    <row r="19" spans="1:13" ht="14.25">
      <c r="A19" s="110" t="s">
        <v>35</v>
      </c>
      <c r="B19" s="124">
        <v>34</v>
      </c>
      <c r="C19" s="124">
        <v>32</v>
      </c>
      <c r="D19" s="124">
        <f>D20+D21</f>
        <v>558247</v>
      </c>
      <c r="E19" s="124">
        <f>E20+E21</f>
        <v>499122</v>
      </c>
      <c r="F19" s="124">
        <f>F20+F21</f>
        <v>122</v>
      </c>
      <c r="G19" s="124">
        <f>G20+G21</f>
        <v>180</v>
      </c>
      <c r="H19" s="125">
        <f>H20+H21</f>
        <v>58.88</v>
      </c>
      <c r="I19" s="124">
        <f>I20+I21</f>
        <v>2171303</v>
      </c>
      <c r="J19" s="124">
        <f t="shared" si="0"/>
        <v>202862</v>
      </c>
      <c r="K19" s="124">
        <f>K20+K21</f>
        <v>120782</v>
      </c>
      <c r="L19" s="124">
        <f>L20+L21</f>
        <v>42829</v>
      </c>
      <c r="M19" s="124">
        <f>M20+M21</f>
        <v>39251</v>
      </c>
    </row>
    <row r="20" spans="1:13" s="126" customFormat="1" ht="13.5">
      <c r="A20" s="126" t="s">
        <v>144</v>
      </c>
      <c r="B20" s="127">
        <v>27</v>
      </c>
      <c r="C20" s="127">
        <v>27</v>
      </c>
      <c r="D20" s="127">
        <v>542137</v>
      </c>
      <c r="E20" s="127">
        <v>483012</v>
      </c>
      <c r="F20" s="127">
        <v>122</v>
      </c>
      <c r="G20" s="127">
        <v>177</v>
      </c>
      <c r="H20" s="128">
        <v>57.95</v>
      </c>
      <c r="I20" s="127">
        <v>2153603</v>
      </c>
      <c r="J20" s="127">
        <f t="shared" si="0"/>
        <v>200353</v>
      </c>
      <c r="K20" s="127">
        <v>118982</v>
      </c>
      <c r="L20" s="127">
        <v>42451</v>
      </c>
      <c r="M20" s="127">
        <v>38920</v>
      </c>
    </row>
    <row r="21" spans="1:13" s="126" customFormat="1" ht="13.5">
      <c r="A21" s="126" t="s">
        <v>145</v>
      </c>
      <c r="B21" s="127">
        <v>7</v>
      </c>
      <c r="C21" s="127">
        <v>5</v>
      </c>
      <c r="D21" s="127">
        <v>16110</v>
      </c>
      <c r="E21" s="127">
        <v>16110</v>
      </c>
      <c r="F21" s="127">
        <v>0</v>
      </c>
      <c r="G21" s="127">
        <v>3</v>
      </c>
      <c r="H21" s="128">
        <v>0.93</v>
      </c>
      <c r="I21" s="129">
        <v>17700</v>
      </c>
      <c r="J21" s="127">
        <f t="shared" si="0"/>
        <v>2509</v>
      </c>
      <c r="K21" s="127">
        <v>1800</v>
      </c>
      <c r="L21" s="127">
        <v>378</v>
      </c>
      <c r="M21" s="127">
        <v>331</v>
      </c>
    </row>
    <row r="22" spans="1:13" ht="14.25">
      <c r="A22" s="110" t="s">
        <v>36</v>
      </c>
      <c r="B22" s="124">
        <v>37</v>
      </c>
      <c r="C22" s="124">
        <v>31</v>
      </c>
      <c r="D22" s="124">
        <f>D23</f>
        <v>927001</v>
      </c>
      <c r="E22" s="124">
        <f>E23</f>
        <v>691954</v>
      </c>
      <c r="F22" s="124">
        <f>F23</f>
        <v>166</v>
      </c>
      <c r="G22" s="124">
        <f>G23+G24</f>
        <v>124</v>
      </c>
      <c r="H22" s="125">
        <f>H23+H24</f>
        <v>64.57000000000001</v>
      </c>
      <c r="I22" s="124">
        <f>I23</f>
        <v>2030514</v>
      </c>
      <c r="J22" s="124">
        <f>J23+J24</f>
        <v>64257</v>
      </c>
      <c r="K22" s="124">
        <f>K23+K24</f>
        <v>60063</v>
      </c>
      <c r="L22" s="124">
        <f>L23+L24</f>
        <v>2345</v>
      </c>
      <c r="M22" s="124">
        <f>M23+M24</f>
        <v>1849</v>
      </c>
    </row>
    <row r="23" spans="1:13" s="126" customFormat="1" ht="13.5">
      <c r="A23" s="126" t="s">
        <v>146</v>
      </c>
      <c r="B23" s="127">
        <v>24</v>
      </c>
      <c r="C23" s="127">
        <v>23</v>
      </c>
      <c r="D23" s="127">
        <v>927001</v>
      </c>
      <c r="E23" s="127">
        <v>691954</v>
      </c>
      <c r="F23" s="127">
        <v>166</v>
      </c>
      <c r="G23" s="127">
        <v>119</v>
      </c>
      <c r="H23" s="128">
        <v>61.59</v>
      </c>
      <c r="I23" s="127">
        <v>2030514</v>
      </c>
      <c r="J23" s="127">
        <f aca="true" t="shared" si="1" ref="J23:J26">K23+L23+M23</f>
        <v>62089</v>
      </c>
      <c r="K23" s="127">
        <v>57934</v>
      </c>
      <c r="L23" s="127">
        <v>2309</v>
      </c>
      <c r="M23" s="127">
        <v>1846</v>
      </c>
    </row>
    <row r="24" spans="1:13" s="126" customFormat="1" ht="13.5">
      <c r="A24" s="126" t="s">
        <v>147</v>
      </c>
      <c r="B24" s="127">
        <v>13</v>
      </c>
      <c r="C24" s="127">
        <v>8</v>
      </c>
      <c r="D24" s="129" t="s">
        <v>51</v>
      </c>
      <c r="E24" s="129" t="s">
        <v>51</v>
      </c>
      <c r="F24" s="129" t="s">
        <v>51</v>
      </c>
      <c r="G24" s="127">
        <v>5</v>
      </c>
      <c r="H24" s="128">
        <v>2.98</v>
      </c>
      <c r="I24" s="129" t="s">
        <v>51</v>
      </c>
      <c r="J24" s="127">
        <f t="shared" si="1"/>
        <v>2168</v>
      </c>
      <c r="K24" s="127">
        <v>2129</v>
      </c>
      <c r="L24" s="127">
        <v>36</v>
      </c>
      <c r="M24" s="127">
        <v>3</v>
      </c>
    </row>
    <row r="25" spans="1:13" ht="14.25">
      <c r="A25" s="110" t="s">
        <v>37</v>
      </c>
      <c r="B25" s="124">
        <v>34</v>
      </c>
      <c r="C25" s="124">
        <v>31</v>
      </c>
      <c r="D25" s="124">
        <f>D26</f>
        <v>1393436</v>
      </c>
      <c r="E25" s="124">
        <f>E26</f>
        <v>782166</v>
      </c>
      <c r="F25" s="124">
        <f>F26</f>
        <v>1343</v>
      </c>
      <c r="G25" s="124">
        <f>G26</f>
        <v>222</v>
      </c>
      <c r="H25" s="125">
        <f>H26</f>
        <v>84.16</v>
      </c>
      <c r="I25" s="124">
        <f>I26</f>
        <v>1828033</v>
      </c>
      <c r="J25" s="124">
        <f t="shared" si="1"/>
        <v>70511</v>
      </c>
      <c r="K25" s="124">
        <f>K26</f>
        <v>69138</v>
      </c>
      <c r="L25" s="124">
        <f>L26</f>
        <v>625</v>
      </c>
      <c r="M25" s="124">
        <f>M26</f>
        <v>748</v>
      </c>
    </row>
    <row r="26" spans="1:13" ht="14.25">
      <c r="A26" s="126" t="s">
        <v>148</v>
      </c>
      <c r="B26" s="127">
        <v>33</v>
      </c>
      <c r="C26" s="127">
        <v>31</v>
      </c>
      <c r="D26" s="127">
        <v>1393436</v>
      </c>
      <c r="E26" s="127">
        <v>782166</v>
      </c>
      <c r="F26" s="127">
        <v>1343</v>
      </c>
      <c r="G26" s="127">
        <v>222</v>
      </c>
      <c r="H26" s="128">
        <v>84.16</v>
      </c>
      <c r="I26" s="127">
        <v>1828033</v>
      </c>
      <c r="J26" s="127">
        <f t="shared" si="1"/>
        <v>70511</v>
      </c>
      <c r="K26" s="127">
        <v>69138</v>
      </c>
      <c r="L26" s="127">
        <v>625</v>
      </c>
      <c r="M26" s="127">
        <v>748</v>
      </c>
    </row>
    <row r="27" spans="1:13" s="126" customFormat="1" ht="13.5">
      <c r="A27" s="126" t="s">
        <v>149</v>
      </c>
      <c r="B27" s="127">
        <v>1</v>
      </c>
      <c r="C27" s="127">
        <v>0</v>
      </c>
      <c r="D27" s="129" t="s">
        <v>51</v>
      </c>
      <c r="E27" s="129" t="s">
        <v>51</v>
      </c>
      <c r="F27" s="129" t="s">
        <v>51</v>
      </c>
      <c r="G27" s="129" t="s">
        <v>51</v>
      </c>
      <c r="H27" s="130" t="s">
        <v>51</v>
      </c>
      <c r="I27" s="129" t="s">
        <v>51</v>
      </c>
      <c r="J27" s="129" t="s">
        <v>51</v>
      </c>
      <c r="K27" s="129" t="s">
        <v>51</v>
      </c>
      <c r="L27" s="129" t="s">
        <v>51</v>
      </c>
      <c r="M27" s="129" t="s">
        <v>51</v>
      </c>
    </row>
    <row r="28" spans="1:13" s="126" customFormat="1" ht="13.5">
      <c r="A28" s="110" t="s">
        <v>38</v>
      </c>
      <c r="B28" s="124">
        <v>16</v>
      </c>
      <c r="C28" s="124">
        <v>15</v>
      </c>
      <c r="D28" s="124">
        <f>D29</f>
        <v>518912</v>
      </c>
      <c r="E28" s="124">
        <f>E29</f>
        <v>468612</v>
      </c>
      <c r="F28" s="124">
        <f>F29</f>
        <v>91</v>
      </c>
      <c r="G28" s="124">
        <f>G29</f>
        <v>53</v>
      </c>
      <c r="H28" s="125">
        <f>H29</f>
        <v>33.2</v>
      </c>
      <c r="I28" s="124">
        <f>I29</f>
        <v>2744420</v>
      </c>
      <c r="J28" s="124">
        <f aca="true" t="shared" si="2" ref="J28:J29">K28+L28+M28</f>
        <v>58841</v>
      </c>
      <c r="K28" s="124">
        <f>K29</f>
        <v>52587</v>
      </c>
      <c r="L28" s="124">
        <f>L29</f>
        <v>3185</v>
      </c>
      <c r="M28" s="124">
        <f>M29</f>
        <v>3069</v>
      </c>
    </row>
    <row r="29" spans="1:13" ht="14.25">
      <c r="A29" s="126" t="s">
        <v>150</v>
      </c>
      <c r="B29" s="127">
        <v>14</v>
      </c>
      <c r="C29" s="127">
        <v>14</v>
      </c>
      <c r="D29" s="127">
        <v>518912</v>
      </c>
      <c r="E29" s="127">
        <v>468612</v>
      </c>
      <c r="F29" s="127">
        <v>91</v>
      </c>
      <c r="G29" s="127">
        <v>53</v>
      </c>
      <c r="H29" s="128">
        <v>33.2</v>
      </c>
      <c r="I29" s="127">
        <v>2744420</v>
      </c>
      <c r="J29" s="127">
        <f t="shared" si="2"/>
        <v>58841</v>
      </c>
      <c r="K29" s="127">
        <v>52587</v>
      </c>
      <c r="L29" s="127">
        <v>3185</v>
      </c>
      <c r="M29" s="127">
        <v>3069</v>
      </c>
    </row>
    <row r="30" spans="1:13" s="123" customFormat="1" ht="13.5">
      <c r="A30" s="126" t="s">
        <v>151</v>
      </c>
      <c r="B30" s="127">
        <v>2</v>
      </c>
      <c r="C30" s="127">
        <v>1</v>
      </c>
      <c r="D30" s="129" t="s">
        <v>152</v>
      </c>
      <c r="E30" s="129" t="s">
        <v>152</v>
      </c>
      <c r="F30" s="129" t="s">
        <v>152</v>
      </c>
      <c r="G30" s="129" t="s">
        <v>152</v>
      </c>
      <c r="H30" s="130" t="s">
        <v>152</v>
      </c>
      <c r="I30" s="129" t="s">
        <v>152</v>
      </c>
      <c r="J30" s="129" t="s">
        <v>152</v>
      </c>
      <c r="K30" s="129" t="s">
        <v>152</v>
      </c>
      <c r="L30" s="129" t="s">
        <v>152</v>
      </c>
      <c r="M30" s="129" t="s">
        <v>152</v>
      </c>
    </row>
    <row r="31" spans="1:13" ht="14.25">
      <c r="A31" s="110" t="s">
        <v>39</v>
      </c>
      <c r="B31" s="124">
        <v>5</v>
      </c>
      <c r="C31" s="124">
        <v>5</v>
      </c>
      <c r="D31" s="124">
        <v>441132</v>
      </c>
      <c r="E31" s="124">
        <v>334473</v>
      </c>
      <c r="F31" s="124">
        <v>414</v>
      </c>
      <c r="G31" s="124">
        <v>110</v>
      </c>
      <c r="H31" s="125">
        <v>56.77</v>
      </c>
      <c r="I31" s="124">
        <v>2042217</v>
      </c>
      <c r="J31" s="124">
        <f>K31+L31+M31</f>
        <v>136054</v>
      </c>
      <c r="K31" s="124">
        <v>125911</v>
      </c>
      <c r="L31" s="124">
        <v>4725</v>
      </c>
      <c r="M31" s="124">
        <v>5418</v>
      </c>
    </row>
    <row r="32" spans="1:13" ht="14.25">
      <c r="A32" s="15" t="s">
        <v>40</v>
      </c>
      <c r="B32" s="36">
        <v>262</v>
      </c>
      <c r="C32" s="36">
        <v>237</v>
      </c>
      <c r="D32" s="36">
        <f>D9+D10+D13+D14+D18+D19+D22+D25+D28+D31</f>
        <v>9111075</v>
      </c>
      <c r="E32" s="36">
        <f>E9+E10+E13+E14+E18+E19+E22+E25+E28+E31</f>
        <v>6964593</v>
      </c>
      <c r="F32" s="36">
        <f>F9+F10+F13+F14+F18+F19+F22+F25+F28+F31</f>
        <v>48900</v>
      </c>
      <c r="G32" s="36">
        <f>G9+G10+G13+G14+G18+G19+G22+G25+G28+G31</f>
        <v>1780</v>
      </c>
      <c r="H32" s="131">
        <f>H9+H10+H13+H14+H18+H19+H22+H25+H28+H31</f>
        <v>820.1600000000001</v>
      </c>
      <c r="I32" s="36">
        <f>I9+I10+I13+I14+I18+I19+I22+I25+I28+I31</f>
        <v>31953235</v>
      </c>
      <c r="J32" s="36">
        <f>J9+J10+J13+J14+J18+J19+J22+J25+J28+J31</f>
        <v>1424563</v>
      </c>
      <c r="K32" s="36">
        <f>K9+K10+K13+K14+K18+K19+K22+K25+K28+K31</f>
        <v>1146903</v>
      </c>
      <c r="L32" s="36">
        <f>L9+L10+L13+L14+L18+L19+L22+L25+L28+L31</f>
        <v>140495</v>
      </c>
      <c r="M32" s="36">
        <f>M9+M10+M13+M14+M18+M19+M22+M25+M28+M31</f>
        <v>137165</v>
      </c>
    </row>
    <row r="33" spans="1:13" ht="14.25">
      <c r="A33" s="40" t="s">
        <v>62</v>
      </c>
      <c r="B33" s="38"/>
      <c r="C33" s="38"/>
      <c r="D33" s="38"/>
      <c r="E33" s="38"/>
      <c r="F33" s="38"/>
      <c r="G33" s="38"/>
      <c r="H33" s="38"/>
      <c r="I33" s="38"/>
      <c r="J33" s="40"/>
      <c r="K33" s="40"/>
      <c r="L33" s="40"/>
      <c r="M33" s="40"/>
    </row>
    <row r="34" spans="1:13" ht="14.25">
      <c r="A34" s="40" t="s">
        <v>153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</row>
    <row r="35" spans="1:13" ht="14.25">
      <c r="A35" s="40" t="s">
        <v>154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</row>
    <row r="36" spans="1:13" ht="14.25">
      <c r="A36" s="40" t="s">
        <v>155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</row>
    <row r="37" spans="1:13" ht="20.25" customHeight="1">
      <c r="A37" s="132" t="s">
        <v>156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</row>
    <row r="38" spans="1:13" ht="20.25" customHeight="1">
      <c r="A38" s="132" t="s">
        <v>157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</row>
  </sheetData>
  <sheetProtection selectLockedCells="1" selectUnlockedCells="1"/>
  <mergeCells count="21">
    <mergeCell ref="A1:M1"/>
    <mergeCell ref="A3:A5"/>
    <mergeCell ref="B3:C3"/>
    <mergeCell ref="D3:E3"/>
    <mergeCell ref="F3:F5"/>
    <mergeCell ref="G3:H3"/>
    <mergeCell ref="I3:I5"/>
    <mergeCell ref="J3:M3"/>
    <mergeCell ref="B4:B5"/>
    <mergeCell ref="C4:C5"/>
    <mergeCell ref="D4:D5"/>
    <mergeCell ref="E4:E5"/>
    <mergeCell ref="G4:G5"/>
    <mergeCell ref="H4:H5"/>
    <mergeCell ref="J4:J5"/>
    <mergeCell ref="K4:K5"/>
    <mergeCell ref="L4:L5"/>
    <mergeCell ref="M4:M5"/>
    <mergeCell ref="B8:M8"/>
    <mergeCell ref="A37:M37"/>
    <mergeCell ref="A38:M38"/>
  </mergeCells>
  <printOptions/>
  <pageMargins left="0.5902777777777778" right="0.4798611111111111" top="0.7701388888888889" bottom="0.7798611111111111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4"/>
  <sheetViews>
    <sheetView zoomScaleSheetLayoutView="100" workbookViewId="0" topLeftCell="A1">
      <selection activeCell="H3" sqref="H3"/>
    </sheetView>
  </sheetViews>
  <sheetFormatPr defaultColWidth="9.140625" defaultRowHeight="12.75"/>
  <cols>
    <col min="1" max="1" width="12.8515625" style="69" customWidth="1"/>
    <col min="2" max="2" width="14.8515625" style="69" customWidth="1"/>
    <col min="3" max="3" width="11.00390625" style="69" customWidth="1"/>
    <col min="4" max="4" width="10.00390625" style="69" customWidth="1"/>
    <col min="5" max="5" width="14.421875" style="69" customWidth="1"/>
    <col min="6" max="6" width="12.28125" style="69" customWidth="1"/>
    <col min="7" max="16384" width="9.140625" style="69" customWidth="1"/>
  </cols>
  <sheetData>
    <row r="1" spans="1:6" ht="27.75" customHeight="1">
      <c r="A1" s="99" t="s">
        <v>158</v>
      </c>
      <c r="B1" s="99"/>
      <c r="C1" s="99"/>
      <c r="D1" s="99"/>
      <c r="E1" s="99"/>
      <c r="F1" s="99"/>
    </row>
    <row r="2" spans="1:6" ht="14.25">
      <c r="A2" s="71"/>
      <c r="B2" s="71"/>
      <c r="C2" s="71"/>
      <c r="D2" s="71"/>
      <c r="E2" s="71"/>
      <c r="F2" s="71"/>
    </row>
    <row r="3" spans="1:8" s="11" customFormat="1" ht="23.25">
      <c r="A3" s="133" t="s">
        <v>159</v>
      </c>
      <c r="B3" s="134" t="s">
        <v>160</v>
      </c>
      <c r="C3" s="134" t="s">
        <v>161</v>
      </c>
      <c r="D3" s="134" t="s">
        <v>162</v>
      </c>
      <c r="E3" s="134" t="s">
        <v>163</v>
      </c>
      <c r="F3" s="134" t="s">
        <v>164</v>
      </c>
      <c r="H3" s="75"/>
    </row>
    <row r="4" spans="1:8" s="11" customFormat="1" ht="15.75">
      <c r="A4" s="59"/>
      <c r="B4" s="135"/>
      <c r="C4" s="135"/>
      <c r="D4" s="135"/>
      <c r="E4" s="135"/>
      <c r="F4" s="135"/>
      <c r="H4" s="75"/>
    </row>
    <row r="5" spans="1:6" ht="14.25">
      <c r="A5" s="69" t="s">
        <v>36</v>
      </c>
      <c r="B5" s="89">
        <v>8484</v>
      </c>
      <c r="C5" s="89">
        <v>349676</v>
      </c>
      <c r="D5" s="89">
        <v>53726</v>
      </c>
      <c r="E5" s="89">
        <v>2507902.84</v>
      </c>
      <c r="F5" s="89">
        <v>4032385.78</v>
      </c>
    </row>
    <row r="6" spans="1:6" ht="14.25">
      <c r="A6" s="69" t="s">
        <v>33</v>
      </c>
      <c r="B6" s="89">
        <v>35068</v>
      </c>
      <c r="C6" s="89">
        <v>1796945</v>
      </c>
      <c r="D6" s="89">
        <v>295877</v>
      </c>
      <c r="E6" s="89">
        <v>17381200.12</v>
      </c>
      <c r="F6" s="89">
        <v>35496232.41</v>
      </c>
    </row>
    <row r="7" spans="1:6" ht="14.25">
      <c r="A7" s="69" t="s">
        <v>38</v>
      </c>
      <c r="B7" s="89">
        <v>8560</v>
      </c>
      <c r="C7" s="89">
        <v>293213</v>
      </c>
      <c r="D7" s="89">
        <v>69027</v>
      </c>
      <c r="E7" s="89">
        <v>2275105.58</v>
      </c>
      <c r="F7" s="89">
        <v>4344410.23</v>
      </c>
    </row>
    <row r="8" spans="1:6" ht="14.25">
      <c r="A8" s="69" t="s">
        <v>34</v>
      </c>
      <c r="B8" s="89">
        <v>9590</v>
      </c>
      <c r="C8" s="89">
        <v>610221</v>
      </c>
      <c r="D8" s="89">
        <v>132941</v>
      </c>
      <c r="E8" s="89">
        <v>7377507.17</v>
      </c>
      <c r="F8" s="89">
        <v>13013610.33</v>
      </c>
    </row>
    <row r="9" spans="1:6" ht="14.25">
      <c r="A9" s="69" t="s">
        <v>31</v>
      </c>
      <c r="B9" s="89">
        <v>7653</v>
      </c>
      <c r="C9" s="89">
        <v>658095</v>
      </c>
      <c r="D9" s="89">
        <v>275136</v>
      </c>
      <c r="E9" s="89">
        <v>5067742.29</v>
      </c>
      <c r="F9" s="89">
        <v>11877394.94</v>
      </c>
    </row>
    <row r="10" spans="1:6" ht="14.25">
      <c r="A10" s="69" t="s">
        <v>165</v>
      </c>
      <c r="B10" s="89">
        <v>2976</v>
      </c>
      <c r="C10" s="89">
        <v>141522</v>
      </c>
      <c r="D10" s="89">
        <v>22623</v>
      </c>
      <c r="E10" s="89">
        <v>1035601.4</v>
      </c>
      <c r="F10" s="89">
        <v>3216790.79</v>
      </c>
    </row>
    <row r="11" spans="1:6" ht="14.25">
      <c r="A11" s="69" t="s">
        <v>35</v>
      </c>
      <c r="B11" s="89">
        <v>11424</v>
      </c>
      <c r="C11" s="89">
        <v>538470</v>
      </c>
      <c r="D11" s="89">
        <v>124218</v>
      </c>
      <c r="E11" s="89">
        <v>3721001.55</v>
      </c>
      <c r="F11" s="89">
        <v>10314596.67</v>
      </c>
    </row>
    <row r="12" spans="1:6" ht="14.25">
      <c r="A12" s="69" t="s">
        <v>32</v>
      </c>
      <c r="B12" s="89">
        <v>5056</v>
      </c>
      <c r="C12" s="89">
        <v>186188</v>
      </c>
      <c r="D12" s="89">
        <v>33676</v>
      </c>
      <c r="E12" s="89">
        <v>1609528.87</v>
      </c>
      <c r="F12" s="89">
        <v>3738754.33</v>
      </c>
    </row>
    <row r="13" spans="1:6" ht="14.25">
      <c r="A13" s="69" t="s">
        <v>39</v>
      </c>
      <c r="B13" s="89">
        <v>7425</v>
      </c>
      <c r="C13" s="89">
        <v>240297</v>
      </c>
      <c r="D13" s="89">
        <v>26928</v>
      </c>
      <c r="E13" s="89">
        <v>1703923.65</v>
      </c>
      <c r="F13" s="89">
        <v>2200237.94</v>
      </c>
    </row>
    <row r="14" spans="1:6" ht="14.25">
      <c r="A14" s="69" t="s">
        <v>37</v>
      </c>
      <c r="B14" s="89">
        <v>8830</v>
      </c>
      <c r="C14" s="89">
        <v>306627</v>
      </c>
      <c r="D14" s="89">
        <v>32426</v>
      </c>
      <c r="E14" s="89">
        <v>1963144.76</v>
      </c>
      <c r="F14" s="89">
        <v>3581813.44</v>
      </c>
    </row>
    <row r="15" spans="1:6" s="11" customFormat="1" ht="14.25">
      <c r="A15" s="11" t="s">
        <v>40</v>
      </c>
      <c r="B15" s="136">
        <f>SUM(B5:B14)</f>
        <v>105066</v>
      </c>
      <c r="C15" s="136">
        <f>SUM(C5:C14)</f>
        <v>5121254</v>
      </c>
      <c r="D15" s="136">
        <f>SUM(D5:D14)</f>
        <v>1066578</v>
      </c>
      <c r="E15" s="136">
        <f>SUM(E5:E14)</f>
        <v>44642658.230000004</v>
      </c>
      <c r="F15" s="136">
        <f>SUM(F5:F14)</f>
        <v>91816226.86</v>
      </c>
    </row>
    <row r="16" spans="1:6" ht="14.25">
      <c r="A16" s="69" t="s">
        <v>112</v>
      </c>
      <c r="B16" s="89">
        <v>334358</v>
      </c>
      <c r="C16" s="89">
        <v>1567007</v>
      </c>
      <c r="D16" s="89">
        <v>2512154</v>
      </c>
      <c r="E16" s="89">
        <v>149171960.42</v>
      </c>
      <c r="F16" s="89">
        <v>241773162.01</v>
      </c>
    </row>
    <row r="17" spans="1:6" ht="14.25">
      <c r="A17" s="71" t="s">
        <v>113</v>
      </c>
      <c r="B17" s="137">
        <v>1335481</v>
      </c>
      <c r="C17" s="137">
        <v>67245105</v>
      </c>
      <c r="D17" s="137">
        <v>13250367</v>
      </c>
      <c r="E17" s="137">
        <v>628714267.22</v>
      </c>
      <c r="F17" s="137">
        <v>1180628183.08</v>
      </c>
    </row>
    <row r="18" ht="14.25">
      <c r="A18" s="85" t="s">
        <v>166</v>
      </c>
    </row>
    <row r="23" ht="14.25">
      <c r="B23" s="138"/>
    </row>
    <row r="24" ht="14.25">
      <c r="B24" s="138"/>
    </row>
  </sheetData>
  <sheetProtection selectLockedCells="1" selectUnlockedCells="1"/>
  <mergeCells count="1">
    <mergeCell ref="A1:F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UserRegTosc</dc:creator>
  <cp:keywords/>
  <dc:description/>
  <cp:lastModifiedBy/>
  <cp:lastPrinted>2014-12-17T17:17:53Z</cp:lastPrinted>
  <dcterms:created xsi:type="dcterms:W3CDTF">2013-10-30T10:34:20Z</dcterms:created>
  <dcterms:modified xsi:type="dcterms:W3CDTF">2021-12-13T08:11:22Z</dcterms:modified>
  <cp:category/>
  <cp:version/>
  <cp:contentType/>
  <cp:contentStatus/>
  <cp:revision>25</cp:revision>
</cp:coreProperties>
</file>