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9210" tabRatio="704"/>
  </bookViews>
  <sheets>
    <sheet name="INDICE" sheetId="1" r:id="rId1"/>
    <sheet name="Tavola1" sheetId="2" r:id="rId2"/>
    <sheet name="Tavola2" sheetId="4" r:id="rId3"/>
    <sheet name="Tavola2A" sheetId="5" r:id="rId4"/>
    <sheet name="Tavola3" sheetId="6" r:id="rId5"/>
    <sheet name="Tavola3A" sheetId="7" r:id="rId6"/>
    <sheet name="Tavola4" sheetId="8" r:id="rId7"/>
    <sheet name="Tavola4A" sheetId="9" r:id="rId8"/>
    <sheet name="Tavola5" sheetId="10" r:id="rId9"/>
    <sheet name="Tavola5A" sheetId="11" r:id="rId10"/>
    <sheet name="Tavola6" sheetId="12" r:id="rId11"/>
    <sheet name="Tavola6A" sheetId="13" r:id="rId12"/>
    <sheet name="Tavola7" sheetId="14" r:id="rId13"/>
    <sheet name="Tavola7A" sheetId="15" r:id="rId14"/>
    <sheet name="Tavola8" sheetId="16" r:id="rId15"/>
    <sheet name="Tavola8A" sheetId="17" r:id="rId16"/>
    <sheet name="Tavola9" sheetId="18" r:id="rId17"/>
    <sheet name="Tavola9A" sheetId="19" r:id="rId18"/>
    <sheet name="Tavola10" sheetId="20" r:id="rId19"/>
    <sheet name="Tavola10A" sheetId="21" r:id="rId20"/>
    <sheet name="Tavola11" sheetId="22" r:id="rId21"/>
    <sheet name="Tavola11A" sheetId="23" r:id="rId22"/>
    <sheet name="Tavola12" sheetId="24" r:id="rId23"/>
    <sheet name="Tavola12A" sheetId="25" r:id="rId24"/>
    <sheet name="Tavola13" sheetId="26" r:id="rId25"/>
    <sheet name="Tavola13A" sheetId="27" r:id="rId26"/>
    <sheet name="Tavola14" sheetId="28" r:id="rId27"/>
    <sheet name="Tavola14A" sheetId="29" r:id="rId28"/>
    <sheet name="Tavola15" sheetId="30" r:id="rId29"/>
    <sheet name="Tavola15A" sheetId="31" r:id="rId30"/>
    <sheet name="Tavola16" sheetId="32" r:id="rId31"/>
    <sheet name="Tavola16A" sheetId="33" r:id="rId32"/>
    <sheet name="Tavola17" sheetId="34" r:id="rId33"/>
    <sheet name="Tavola17A" sheetId="35" r:id="rId34"/>
    <sheet name="Tavola18" sheetId="36" r:id="rId35"/>
    <sheet name="Tavola18A" sheetId="37" r:id="rId36"/>
    <sheet name="Tavola19" sheetId="38" r:id="rId37"/>
    <sheet name="Tavola19A" sheetId="39" r:id="rId38"/>
    <sheet name="Tavola20" sheetId="40" r:id="rId39"/>
    <sheet name="Tavola20A" sheetId="41" r:id="rId40"/>
    <sheet name="Tavola21" sheetId="42" r:id="rId41"/>
    <sheet name="Tavola21A" sheetId="43" r:id="rId42"/>
    <sheet name="Tavola22" sheetId="44" r:id="rId43"/>
    <sheet name="Tavola22A" sheetId="45" r:id="rId44"/>
    <sheet name="Tavola23" sheetId="46" r:id="rId45"/>
    <sheet name="Tavola23A" sheetId="47" r:id="rId46"/>
    <sheet name="Tavola24" sheetId="48" r:id="rId47"/>
    <sheet name="Tavola24A" sheetId="49" r:id="rId48"/>
    <sheet name="Tavola25" sheetId="50" r:id="rId49"/>
    <sheet name="Tavola25A" sheetId="51" r:id="rId50"/>
    <sheet name="Tavola26" sheetId="52" r:id="rId51"/>
    <sheet name="Tavola26A" sheetId="53" r:id="rId52"/>
    <sheet name="Tavola27" sheetId="54" r:id="rId53"/>
    <sheet name="Tavola27A" sheetId="55" r:id="rId54"/>
    <sheet name="Tavola28" sheetId="56" r:id="rId55"/>
    <sheet name="Tavola28A" sheetId="57" r:id="rId56"/>
    <sheet name="Tavola29" sheetId="58" r:id="rId57"/>
    <sheet name="Tavola29A" sheetId="59" r:id="rId58"/>
    <sheet name="Tavola30" sheetId="60" r:id="rId59"/>
    <sheet name="Tavola30A" sheetId="61" r:id="rId60"/>
    <sheet name="Tavola31" sheetId="62" r:id="rId61"/>
    <sheet name="Tavola31A" sheetId="63" r:id="rId62"/>
    <sheet name="Tavola32" sheetId="64" r:id="rId63"/>
    <sheet name="Tavola32A" sheetId="65" r:id="rId64"/>
    <sheet name="Tavola33" sheetId="66" r:id="rId65"/>
    <sheet name="Tavola33A" sheetId="67" r:id="rId66"/>
    <sheet name="Tavola34" sheetId="68" r:id="rId67"/>
    <sheet name="Tavola34A" sheetId="69" r:id="rId68"/>
    <sheet name="Tavola35" sheetId="70" r:id="rId69"/>
    <sheet name="Tavola35A" sheetId="71" r:id="rId70"/>
    <sheet name="Tavola36" sheetId="72" r:id="rId71"/>
    <sheet name="Tavola36A" sheetId="73" r:id="rId72"/>
    <sheet name="Tavola37" sheetId="74" r:id="rId73"/>
    <sheet name="Tavola37A" sheetId="75" r:id="rId74"/>
    <sheet name="Tavola38" sheetId="76" r:id="rId75"/>
    <sheet name="Tavola38A" sheetId="77" r:id="rId76"/>
    <sheet name="Tavola39" sheetId="78" r:id="rId77"/>
    <sheet name="Tavola39A" sheetId="79" r:id="rId78"/>
    <sheet name="Tavola40" sheetId="80" r:id="rId79"/>
    <sheet name="Tavola40A" sheetId="81" r:id="rId80"/>
    <sheet name="Tavola41" sheetId="82" r:id="rId81"/>
    <sheet name="Tavola41A" sheetId="83" r:id="rId82"/>
    <sheet name="Tavola42" sheetId="84" r:id="rId83"/>
    <sheet name="Tavola42A" sheetId="85" r:id="rId84"/>
    <sheet name="Tavola43" sheetId="86" r:id="rId85"/>
    <sheet name="Tavola43A" sheetId="87" r:id="rId86"/>
    <sheet name="Tavola44" sheetId="88" r:id="rId87"/>
    <sheet name="Tavola44A" sheetId="89" r:id="rId88"/>
    <sheet name="Tavola45" sheetId="90" r:id="rId89"/>
    <sheet name="Tavola45A" sheetId="91" r:id="rId90"/>
    <sheet name="Tavola46" sheetId="92" r:id="rId91"/>
    <sheet name="Tavola46A" sheetId="93" r:id="rId92"/>
    <sheet name="Tavola47" sheetId="94" r:id="rId93"/>
    <sheet name="Tavola47A" sheetId="95" r:id="rId94"/>
    <sheet name="Tavola48" sheetId="96" r:id="rId95"/>
    <sheet name="Tavola48A" sheetId="97" r:id="rId96"/>
    <sheet name="Tavola49" sheetId="98" r:id="rId97"/>
    <sheet name="Tavola49A" sheetId="99" r:id="rId98"/>
    <sheet name="Tavola50" sheetId="100" r:id="rId99"/>
    <sheet name="Tavola50A" sheetId="101" r:id="rId100"/>
    <sheet name="Tavola51" sheetId="102" r:id="rId101"/>
    <sheet name="Tavola51A" sheetId="103" r:id="rId102"/>
    <sheet name="Tavola52" sheetId="104" r:id="rId103"/>
    <sheet name="Tavola52A" sheetId="105" r:id="rId104"/>
  </sheets>
  <externalReferences>
    <externalReference r:id="rId105"/>
    <externalReference r:id="rId106"/>
  </externalReferences>
  <definedNames>
    <definedName name="_xlnm.Print_Area" localSheetId="0">INDICE!$A$1:$B$67</definedName>
    <definedName name="_xlnm.Print_Area" localSheetId="1">Tavola1!$A$1:$L$31</definedName>
    <definedName name="_xlnm.Print_Area" localSheetId="18">Tavola10!$A$1:$L$33</definedName>
    <definedName name="_xlnm.Print_Area" localSheetId="19">Tavola10A!$A$1:$L$34</definedName>
    <definedName name="_xlnm.Print_Area" localSheetId="20">Tavola11!$A$1:$L$49</definedName>
    <definedName name="_xlnm.Print_Area" localSheetId="21">Tavola11A!$A$1:$L$50</definedName>
    <definedName name="_xlnm.Print_Area" localSheetId="22">Tavola12!$A$1:$L$49</definedName>
    <definedName name="_xlnm.Print_Area" localSheetId="23">Tavola12A!$A$1:$L$50</definedName>
    <definedName name="_xlnm.Print_Area" localSheetId="24">Tavola13!$A$1:$L$49</definedName>
    <definedName name="_xlnm.Print_Area" localSheetId="25">Tavola13A!$A$1:$L$6</definedName>
    <definedName name="_xlnm.Print_Area" localSheetId="26">Tavola14!$A$1:$L$49</definedName>
    <definedName name="_xlnm.Print_Area" localSheetId="27">Tavola14A!$A$1:$L$50</definedName>
    <definedName name="_xlnm.Print_Area" localSheetId="28">Tavola15!$A$1:$L$49</definedName>
    <definedName name="_xlnm.Print_Area" localSheetId="29">Tavola15A!$A$1:$L$50</definedName>
    <definedName name="_xlnm.Print_Area" localSheetId="30">Tavola16!$A$1:$L$49</definedName>
    <definedName name="_xlnm.Print_Area" localSheetId="31">Tavola16A!$A$1:$L$50</definedName>
    <definedName name="_xlnm.Print_Area" localSheetId="32">Tavola17!$A$1:$L$43</definedName>
    <definedName name="_xlnm.Print_Area" localSheetId="33">Tavola17A!$A$1:$L$50</definedName>
    <definedName name="_xlnm.Print_Area" localSheetId="34">Tavola18!$A$1:$L$49</definedName>
    <definedName name="_xlnm.Print_Area" localSheetId="35">Tavola18A!$A$1:$L$50</definedName>
    <definedName name="_xlnm.Print_Area" localSheetId="36">Tavola19!$A$1:$L$49</definedName>
    <definedName name="_xlnm.Print_Area" localSheetId="37">Tavola19A!$A$1:$L$50</definedName>
    <definedName name="_xlnm.Print_Area" localSheetId="2">Tavola2!$A$1:$L$125</definedName>
    <definedName name="_xlnm.Print_Area" localSheetId="38">Tavola20!$A$1:$L$49</definedName>
    <definedName name="_xlnm.Print_Area" localSheetId="39">Tavola20A!$A$1:$L$50</definedName>
    <definedName name="_xlnm.Print_Area" localSheetId="40">Tavola21!$A$1:$L$49</definedName>
    <definedName name="_xlnm.Print_Area" localSheetId="41">Tavola21A!$A$1:$L$50</definedName>
    <definedName name="_xlnm.Print_Area" localSheetId="42">Tavola22!$A$1:$L$49</definedName>
    <definedName name="_xlnm.Print_Area" localSheetId="43">Tavola22A!$A$1:$L$50</definedName>
    <definedName name="_xlnm.Print_Area" localSheetId="44">Tavola23!$A$1:$L$49</definedName>
    <definedName name="_xlnm.Print_Area" localSheetId="45">Tavola23A!$A$1:$L$50</definedName>
    <definedName name="_xlnm.Print_Area" localSheetId="46">Tavola24!$A$1:$L$49</definedName>
    <definedName name="_xlnm.Print_Area" localSheetId="47">Tavola24A!$A$1:$L$50</definedName>
    <definedName name="_xlnm.Print_Area" localSheetId="48">Tavola25!$A$1:$L$44</definedName>
    <definedName name="_xlnm.Print_Area" localSheetId="49">Tavola25A!$A$1:$L$6</definedName>
    <definedName name="_xlnm.Print_Area" localSheetId="50">Tavola26!$A$1:$L$49</definedName>
    <definedName name="_xlnm.Print_Area" localSheetId="51">Tavola26A!$A$1:$L$50</definedName>
    <definedName name="_xlnm.Print_Area" localSheetId="52">Tavola27!$A$1:$L$49</definedName>
    <definedName name="_xlnm.Print_Area" localSheetId="53">Tavola27A!$A$1:$L$50</definedName>
    <definedName name="_xlnm.Print_Area" localSheetId="54">Tavola28!$A$1:$L$49</definedName>
    <definedName name="_xlnm.Print_Area" localSheetId="55">Tavola28A!$A$1:$L$50</definedName>
    <definedName name="_xlnm.Print_Area" localSheetId="56">Tavola29!$A$1:$L$49</definedName>
    <definedName name="_xlnm.Print_Area" localSheetId="57">Tavola29A!$A$1:$L$50</definedName>
    <definedName name="_xlnm.Print_Area" localSheetId="3">Tavola2A!$A$1:$L$126</definedName>
    <definedName name="_xlnm.Print_Area" localSheetId="4">Tavola3!$A$1:$L$40</definedName>
    <definedName name="_xlnm.Print_Area" localSheetId="58">Tavola30!$A$1:$L$6</definedName>
    <definedName name="_xlnm.Print_Area" localSheetId="59">Tavola30A!$A$1:$L$6</definedName>
    <definedName name="_xlnm.Print_Area" localSheetId="60">Tavola31!$A$1:$L$49</definedName>
    <definedName name="_xlnm.Print_Area" localSheetId="61">Tavola31A!$A$1:$L$50</definedName>
    <definedName name="_xlnm.Print_Area" localSheetId="62">Tavola32!$A$1:$L$49</definedName>
    <definedName name="_xlnm.Print_Area" localSheetId="63">Tavola32A!$A$1:$L$50</definedName>
    <definedName name="_xlnm.Print_Area" localSheetId="64">Tavola33!$A$1:$L$49</definedName>
    <definedName name="_xlnm.Print_Area" localSheetId="65">Tavola33A!$A$1:$L$50</definedName>
    <definedName name="_xlnm.Print_Area" localSheetId="66">Tavola34!$A$1:$L$49</definedName>
    <definedName name="_xlnm.Print_Area" localSheetId="67">Tavola34A!$A$1:$L$50</definedName>
    <definedName name="_xlnm.Print_Area" localSheetId="68">Tavola35!$A$1:$L$49</definedName>
    <definedName name="_xlnm.Print_Area" localSheetId="69">Tavola35A!$A$1:$L$50</definedName>
    <definedName name="_xlnm.Print_Area" localSheetId="70">Tavola36!$A$1:$L$6</definedName>
    <definedName name="_xlnm.Print_Area" localSheetId="71">Tavola36A!$A$1:$L$6</definedName>
    <definedName name="_xlnm.Print_Area" localSheetId="72">Tavola37!$A$1:$L$49</definedName>
    <definedName name="_xlnm.Print_Area" localSheetId="73">Tavola37A!$A$1:$L$50</definedName>
    <definedName name="_xlnm.Print_Area" localSheetId="74">Tavola38!$A$1:$L$49</definedName>
    <definedName name="_xlnm.Print_Area" localSheetId="75">Tavola38A!$A$1:$L$50</definedName>
    <definedName name="_xlnm.Print_Area" localSheetId="76">Tavola39!$A$1:$L$49</definedName>
    <definedName name="_xlnm.Print_Area" localSheetId="77">Tavola39A!$A$1:$L$50</definedName>
    <definedName name="_xlnm.Print_Area" localSheetId="5">Tavola3A!$A$1:$L$41</definedName>
    <definedName name="_xlnm.Print_Area" localSheetId="78">Tavola40!$A$1:$L$49</definedName>
    <definedName name="_xlnm.Print_Area" localSheetId="79">Tavola40A!$A$1:$L$50</definedName>
    <definedName name="_xlnm.Print_Area" localSheetId="80">Tavola41!$A$1:$L$6</definedName>
    <definedName name="_xlnm.Print_Area" localSheetId="81">Tavola41A!$A$1:$L$6</definedName>
    <definedName name="_xlnm.Print_Area" localSheetId="82">Tavola42!$A$1:$L$49</definedName>
    <definedName name="_xlnm.Print_Area" localSheetId="83">Tavola42A!$A$1:$L$50</definedName>
    <definedName name="_xlnm.Print_Area" localSheetId="84">Tavola43!$A$1:$L$49</definedName>
    <definedName name="_xlnm.Print_Area" localSheetId="85">Tavola43A!$A$1:$L$50</definedName>
    <definedName name="_xlnm.Print_Area" localSheetId="86">Tavola44!$A$1:$L$49</definedName>
    <definedName name="_xlnm.Print_Area" localSheetId="87">Tavola44A!$A$1:$L$50</definedName>
    <definedName name="_xlnm.Print_Area" localSheetId="88">Tavola45!$A$1:$L$49</definedName>
    <definedName name="_xlnm.Print_Area" localSheetId="89">Tavola45A!$A$1:$L$50</definedName>
    <definedName name="_xlnm.Print_Area" localSheetId="90">Tavola46!$A$1:$L$6</definedName>
    <definedName name="_xlnm.Print_Area" localSheetId="91">Tavola46A!$A$1:$L$6</definedName>
    <definedName name="_xlnm.Print_Area" localSheetId="92">Tavola47!$A$1:$L$49</definedName>
    <definedName name="_xlnm.Print_Area" localSheetId="93">Tavola47A!$A$1:$L$50</definedName>
    <definedName name="_xlnm.Print_Area" localSheetId="94">Tavola48!$A$1:$L$49</definedName>
    <definedName name="_xlnm.Print_Area" localSheetId="95">Tavola48A!$A$1:$L$50</definedName>
    <definedName name="_xlnm.Print_Area" localSheetId="96">Tavola49!$A$1:$M$211</definedName>
    <definedName name="_xlnm.Print_Area" localSheetId="97">Tavola49A!$A$1:$Y$212</definedName>
    <definedName name="_xlnm.Print_Area" localSheetId="8">Tavola5!$A$1:$L$26</definedName>
    <definedName name="_xlnm.Print_Area" localSheetId="98">Tavola50!$A$1:$L$50</definedName>
    <definedName name="_xlnm.Print_Area" localSheetId="99">Tavola50A!$A$1:$L$52</definedName>
    <definedName name="_xlnm.Print_Area" localSheetId="100">Tavola51!$A$1:$L$32</definedName>
    <definedName name="_xlnm.Print_Area" localSheetId="101">Tavola51A!$A$1:$L$33</definedName>
    <definedName name="_xlnm.Print_Area" localSheetId="102">Tavola52!$A$1:$L$24</definedName>
    <definedName name="_xlnm.Print_Area" localSheetId="103">Tavola52A!$A$1:$C$23</definedName>
    <definedName name="_xlnm.Print_Area" localSheetId="9">Tavola5A!$A$1:$L$27</definedName>
    <definedName name="_xlnm.Print_Area" localSheetId="10">Tavola6!$A$1:$L$40</definedName>
    <definedName name="_xlnm.Print_Area" localSheetId="11">Tavola6A!$A$1:$L$41</definedName>
    <definedName name="_xlnm.Print_Area" localSheetId="12">Tavola7!$A$1:$L$18</definedName>
    <definedName name="_xlnm.Print_Area" localSheetId="13">Tavola7A!$A$1:$L$19</definedName>
    <definedName name="_xlnm.Print_Area" localSheetId="14">Tavola8!$A$1:$L$27</definedName>
    <definedName name="_xlnm.Print_Area" localSheetId="15">Tavola8A!$A$1:$L$28</definedName>
    <definedName name="_xlnm.Print_Area" localSheetId="16">Tavola9!$A$1:$L$33</definedName>
    <definedName name="_xlnm.Print_Area" localSheetId="17">Tavola9A!$A$1:$L$34</definedName>
    <definedName name="Excel_BuiltIn_Print_Area" localSheetId="0">INDICE!$A$1:$B$67</definedName>
    <definedName name="Excel_BuiltIn_Print_Area" localSheetId="1">Tavola1!$A$1:$L$31</definedName>
    <definedName name="Excel_BuiltIn_Print_Area" localSheetId="18">Tavola10!$A$1:$L$33</definedName>
    <definedName name="Excel_BuiltIn_Print_Area" localSheetId="19">Tavola10A!$A$1:$L$34</definedName>
    <definedName name="Excel_BuiltIn_Print_Area" localSheetId="20">Tavola11!$A$1:$L$49</definedName>
    <definedName name="Excel_BuiltIn_Print_Area" localSheetId="21">Tavola11A!$A$1:$L$50</definedName>
    <definedName name="Excel_BuiltIn_Print_Area" localSheetId="22">Tavola12!$A$1:$L$49</definedName>
    <definedName name="Excel_BuiltIn_Print_Area" localSheetId="23">Tavola12A!$A$1:$L$50</definedName>
    <definedName name="Excel_BuiltIn_Print_Area" localSheetId="24">Tavola13!$A$1:$L$49</definedName>
    <definedName name="Excel_BuiltIn_Print_Area" localSheetId="25">Tavola13A!$A$1:$L$6</definedName>
    <definedName name="Excel_BuiltIn_Print_Area" localSheetId="26">Tavola14!$A$1:$L$49</definedName>
    <definedName name="Excel_BuiltIn_Print_Area" localSheetId="27">Tavola14A!$A$1:$L$50</definedName>
    <definedName name="Excel_BuiltIn_Print_Area" localSheetId="28">Tavola15!$A$1:$L$49</definedName>
    <definedName name="Excel_BuiltIn_Print_Area" localSheetId="29">Tavola15A!$A$1:$L$50</definedName>
    <definedName name="Excel_BuiltIn_Print_Area" localSheetId="30">Tavola16!$A$1:$L$49</definedName>
    <definedName name="Excel_BuiltIn_Print_Area" localSheetId="31">Tavola16A!$A$1:$L$50</definedName>
    <definedName name="Excel_BuiltIn_Print_Area" localSheetId="32">Tavola17!$A$1:$L$43</definedName>
    <definedName name="Excel_BuiltIn_Print_Area" localSheetId="33">Tavola17A!$A$1:$L$50</definedName>
    <definedName name="Excel_BuiltIn_Print_Area" localSheetId="34">Tavola18!$A$1:$L$49</definedName>
    <definedName name="Excel_BuiltIn_Print_Area" localSheetId="35">Tavola18A!$A$1:$L$50</definedName>
    <definedName name="Excel_BuiltIn_Print_Area" localSheetId="36">Tavola19!$A$1:$L$49</definedName>
    <definedName name="Excel_BuiltIn_Print_Area" localSheetId="37">Tavola19A!$A$1:$L$50</definedName>
    <definedName name="Excel_BuiltIn_Print_Area" localSheetId="2">Tavola2!$A$1:$L$125</definedName>
    <definedName name="Excel_BuiltIn_Print_Area" localSheetId="38">Tavola20!$A$1:$L$49</definedName>
    <definedName name="Excel_BuiltIn_Print_Area" localSheetId="39">Tavola20A!$A$1:$L$50</definedName>
    <definedName name="Excel_BuiltIn_Print_Area" localSheetId="40">Tavola21!$A$1:$L$49</definedName>
    <definedName name="Excel_BuiltIn_Print_Area" localSheetId="41">Tavola21A!$A$1:$L$50</definedName>
    <definedName name="Excel_BuiltIn_Print_Area" localSheetId="42">Tavola22!$A$1:$L$49</definedName>
    <definedName name="Excel_BuiltIn_Print_Area" localSheetId="43">Tavola22A!$A$1:$L$50</definedName>
    <definedName name="Excel_BuiltIn_Print_Area" localSheetId="44">Tavola23!$A$1:$L$49</definedName>
    <definedName name="Excel_BuiltIn_Print_Area" localSheetId="45">Tavola23A!$A$1:$L$50</definedName>
    <definedName name="Excel_BuiltIn_Print_Area" localSheetId="46">Tavola24!$A$1:$L$49</definedName>
    <definedName name="Excel_BuiltIn_Print_Area" localSheetId="47">Tavola24A!$A$1:$L$50</definedName>
    <definedName name="Excel_BuiltIn_Print_Area" localSheetId="48">Tavola25!$A$1:$L$44</definedName>
    <definedName name="Excel_BuiltIn_Print_Area" localSheetId="49">Tavola25A!$A$1:$L$6</definedName>
    <definedName name="Excel_BuiltIn_Print_Area" localSheetId="50">Tavola26!$A$1:$L$49</definedName>
    <definedName name="Excel_BuiltIn_Print_Area" localSheetId="51">Tavola26A!$A$1:$L$50</definedName>
    <definedName name="Excel_BuiltIn_Print_Area" localSheetId="52">Tavola27!$A$1:$L$49</definedName>
    <definedName name="Excel_BuiltIn_Print_Area" localSheetId="53">Tavola27A!$A$1:$L$50</definedName>
    <definedName name="Excel_BuiltIn_Print_Area" localSheetId="54">Tavola28!$A$1:$L$49</definedName>
    <definedName name="Excel_BuiltIn_Print_Area" localSheetId="55">Tavola28A!$A$1:$L$50</definedName>
    <definedName name="Excel_BuiltIn_Print_Area" localSheetId="56">Tavola29!$A$1:$L$49</definedName>
    <definedName name="Excel_BuiltIn_Print_Area" localSheetId="57">Tavola29A!$A$1:$L$50</definedName>
    <definedName name="Excel_BuiltIn_Print_Area" localSheetId="3">Tavola2A!$A$1:$L$126</definedName>
    <definedName name="Excel_BuiltIn_Print_Area" localSheetId="4">Tavola3!$A$1:$L$40</definedName>
    <definedName name="Excel_BuiltIn_Print_Area" localSheetId="58">Tavola30!$A$1:$L$6</definedName>
    <definedName name="Excel_BuiltIn_Print_Area" localSheetId="59">Tavola30A!$A$1:$L$6</definedName>
    <definedName name="Excel_BuiltIn_Print_Area" localSheetId="60">Tavola31!$A$1:$L$49</definedName>
    <definedName name="Excel_BuiltIn_Print_Area" localSheetId="61">Tavola31A!$A$1:$L$50</definedName>
    <definedName name="Excel_BuiltIn_Print_Area" localSheetId="62">Tavola32!$A$1:$L$49</definedName>
    <definedName name="Excel_BuiltIn_Print_Area" localSheetId="63">Tavola32A!$A$1:$L$50</definedName>
    <definedName name="Excel_BuiltIn_Print_Area" localSheetId="64">Tavola33!$A$1:$L$49</definedName>
    <definedName name="Excel_BuiltIn_Print_Area" localSheetId="65">Tavola33A!$A$1:$L$50</definedName>
    <definedName name="Excel_BuiltIn_Print_Area" localSheetId="66">Tavola34!$A$1:$L$49</definedName>
    <definedName name="Excel_BuiltIn_Print_Area" localSheetId="67">Tavola34A!$A$1:$L$50</definedName>
    <definedName name="Excel_BuiltIn_Print_Area" localSheetId="68">Tavola35!$A$1:$L$49</definedName>
    <definedName name="Excel_BuiltIn_Print_Area" localSheetId="69">Tavola35A!$A$1:$L$50</definedName>
    <definedName name="Excel_BuiltIn_Print_Area" localSheetId="70">Tavola36!$A$1:$L$6</definedName>
    <definedName name="Excel_BuiltIn_Print_Area" localSheetId="71">Tavola36A!$A$1:$L$6</definedName>
    <definedName name="Excel_BuiltIn_Print_Area" localSheetId="72">Tavola37!$A$1:$L$49</definedName>
    <definedName name="Excel_BuiltIn_Print_Area" localSheetId="73">Tavola37A!$A$1:$L$50</definedName>
    <definedName name="Excel_BuiltIn_Print_Area" localSheetId="74">Tavola38!$A$1:$L$49</definedName>
    <definedName name="Excel_BuiltIn_Print_Area" localSheetId="75">Tavola38A!$A$1:$L$50</definedName>
    <definedName name="Excel_BuiltIn_Print_Area" localSheetId="76">Tavola39!$A$1:$L$49</definedName>
    <definedName name="Excel_BuiltIn_Print_Area" localSheetId="77">Tavola39A!$A$1:$L$50</definedName>
    <definedName name="Excel_BuiltIn_Print_Area" localSheetId="5">Tavola3A!$A$1:$L$41</definedName>
    <definedName name="Excel_BuiltIn_Print_Area" localSheetId="78">Tavola40!$A$1:$L$49</definedName>
    <definedName name="Excel_BuiltIn_Print_Area" localSheetId="79">Tavola40A!$A$1:$L$50</definedName>
    <definedName name="Excel_BuiltIn_Print_Area" localSheetId="80">Tavola41!$A$1:$L$6</definedName>
    <definedName name="Excel_BuiltIn_Print_Area" localSheetId="81">Tavola41A!$A$1:$L$6</definedName>
    <definedName name="Excel_BuiltIn_Print_Area" localSheetId="82">Tavola42!$A$1:$L$49</definedName>
    <definedName name="Excel_BuiltIn_Print_Area" localSheetId="83">Tavola42A!$A$1:$L$50</definedName>
    <definedName name="Excel_BuiltIn_Print_Area" localSheetId="84">Tavola43!$A$1:$L$49</definedName>
    <definedName name="Excel_BuiltIn_Print_Area" localSheetId="85">Tavola43A!$A$1:$L$50</definedName>
    <definedName name="Excel_BuiltIn_Print_Area" localSheetId="86">Tavola44!$A$1:$L$49</definedName>
    <definedName name="Excel_BuiltIn_Print_Area" localSheetId="87">Tavola44A!$A$1:$L$50</definedName>
    <definedName name="Excel_BuiltIn_Print_Area" localSheetId="88">Tavola45!$A$1:$L$49</definedName>
    <definedName name="Excel_BuiltIn_Print_Area" localSheetId="89">Tavola45A!$A$1:$L$50</definedName>
    <definedName name="Excel_BuiltIn_Print_Area" localSheetId="90">Tavola46!$A$1:$L$6</definedName>
    <definedName name="Excel_BuiltIn_Print_Area" localSheetId="91">Tavola46A!$A$1:$L$6</definedName>
    <definedName name="Excel_BuiltIn_Print_Area" localSheetId="92">Tavola47!$A$1:$L$49</definedName>
    <definedName name="Excel_BuiltIn_Print_Area" localSheetId="93">Tavola47A!$A$1:$L$50</definedName>
    <definedName name="Excel_BuiltIn_Print_Area" localSheetId="94">Tavola48!$A$1:$L$49</definedName>
    <definedName name="Excel_BuiltIn_Print_Area" localSheetId="95">Tavola48A!$A$1:$L$50</definedName>
    <definedName name="Excel_BuiltIn_Print_Area" localSheetId="96">Tavola49!$A$1:$M$211</definedName>
    <definedName name="Excel_BuiltIn_Print_Area" localSheetId="97">Tavola49A!$A$1:$Y$212</definedName>
    <definedName name="Excel_BuiltIn_Print_Area" localSheetId="8">Tavola5!$A$1:$L$26</definedName>
    <definedName name="Excel_BuiltIn_Print_Area" localSheetId="98">Tavola50!$A$1:$L$50</definedName>
    <definedName name="Excel_BuiltIn_Print_Area" localSheetId="99">Tavola50A!$A$1:$L$52</definedName>
    <definedName name="Excel_BuiltIn_Print_Area" localSheetId="100">Tavola51!$A$1:$L$32</definedName>
    <definedName name="Excel_BuiltIn_Print_Area" localSheetId="101">Tavola51A!$A$1:$L$33</definedName>
    <definedName name="Excel_BuiltIn_Print_Area" localSheetId="102">Tavola52!$A$1:$L$24</definedName>
    <definedName name="Excel_BuiltIn_Print_Area" localSheetId="103">Tavola52A!$A$1:$C$23</definedName>
    <definedName name="Excel_BuiltIn_Print_Area" localSheetId="9">Tavola5A!$A$1:$L$27</definedName>
    <definedName name="Excel_BuiltIn_Print_Area" localSheetId="10">Tavola6!$A$1:$L$40</definedName>
    <definedName name="Excel_BuiltIn_Print_Area" localSheetId="11">Tavola6A!$A$1:$L$41</definedName>
    <definedName name="Excel_BuiltIn_Print_Area" localSheetId="12">Tavola7!$A$1:$L$18</definedName>
    <definedName name="Excel_BuiltIn_Print_Area" localSheetId="13">Tavola7A!$A$1:$L$19</definedName>
    <definedName name="Excel_BuiltIn_Print_Area" localSheetId="14">Tavola8!$A$1:$L$27</definedName>
    <definedName name="Excel_BuiltIn_Print_Area" localSheetId="15">Tavola8A!$A$1:$L$28</definedName>
    <definedName name="Excel_BuiltIn_Print_Area" localSheetId="16">Tavola9!$A$1:$L$33</definedName>
    <definedName name="Excel_BuiltIn_Print_Area" localSheetId="17">Tavola9A!$A$1:$L$34</definedName>
    <definedName name="Excel_BuiltIn_Print_Titles" localSheetId="2">Tavola2!$1:$4</definedName>
    <definedName name="Excel_BuiltIn_Print_Titles" localSheetId="3">Tavola2A!$1:$5</definedName>
    <definedName name="_xlnm.Print_Titles" localSheetId="2">Tavola2!$1:$4</definedName>
    <definedName name="_xlnm.Print_Titles" localSheetId="3">Tavola2A!$1:$5</definedName>
  </definedNames>
  <calcPr calcId="114210" fullCalcOnLoad="1"/>
</workbook>
</file>

<file path=xl/calcChain.xml><?xml version="1.0" encoding="utf-8"?>
<calcChain xmlns="http://schemas.openxmlformats.org/spreadsheetml/2006/main">
  <c r="Y200" i="99"/>
  <c r="X200"/>
  <c r="W200"/>
  <c r="V200"/>
  <c r="U200"/>
  <c r="T200"/>
  <c r="S200"/>
  <c r="R200"/>
  <c r="Q200"/>
  <c r="P200"/>
  <c r="O200"/>
  <c r="Y199"/>
  <c r="X199"/>
  <c r="W199"/>
  <c r="V199"/>
  <c r="U199"/>
  <c r="T199"/>
  <c r="S199"/>
  <c r="R199"/>
  <c r="Q199"/>
  <c r="P199"/>
  <c r="O199"/>
  <c r="M200"/>
  <c r="L200"/>
  <c r="K200"/>
  <c r="J200"/>
  <c r="I200"/>
  <c r="H200"/>
  <c r="G200"/>
  <c r="F200"/>
  <c r="E200"/>
  <c r="D200"/>
  <c r="C200"/>
  <c r="M199"/>
  <c r="L199"/>
  <c r="K199"/>
  <c r="J199"/>
  <c r="I199"/>
  <c r="H199"/>
  <c r="G199"/>
  <c r="F199"/>
  <c r="E199"/>
  <c r="D199"/>
  <c r="C199"/>
  <c r="Y173"/>
  <c r="X173"/>
  <c r="W173"/>
  <c r="V173"/>
  <c r="U173"/>
  <c r="T173"/>
  <c r="S173"/>
  <c r="R173"/>
  <c r="Q173"/>
  <c r="P173"/>
  <c r="O173"/>
  <c r="Y172"/>
  <c r="X172"/>
  <c r="W172"/>
  <c r="V172"/>
  <c r="U172"/>
  <c r="T172"/>
  <c r="S172"/>
  <c r="R172"/>
  <c r="Q172"/>
  <c r="P172"/>
  <c r="O172"/>
  <c r="M173"/>
  <c r="L173"/>
  <c r="K173"/>
  <c r="J173"/>
  <c r="I173"/>
  <c r="H173"/>
  <c r="G173"/>
  <c r="F173"/>
  <c r="E173"/>
  <c r="D173"/>
  <c r="C173"/>
  <c r="M172"/>
  <c r="L172"/>
  <c r="K172"/>
  <c r="J172"/>
  <c r="I172"/>
  <c r="H172"/>
  <c r="G172"/>
  <c r="F172"/>
  <c r="E172"/>
  <c r="D172"/>
  <c r="C172"/>
  <c r="Y146"/>
  <c r="X146"/>
  <c r="W146"/>
  <c r="V146"/>
  <c r="U146"/>
  <c r="T146"/>
  <c r="S146"/>
  <c r="R146"/>
  <c r="Q146"/>
  <c r="P146"/>
  <c r="O146"/>
  <c r="Y145"/>
  <c r="X145"/>
  <c r="W145"/>
  <c r="V145"/>
  <c r="U145"/>
  <c r="T145"/>
  <c r="S145"/>
  <c r="R145"/>
  <c r="Q145"/>
  <c r="P145"/>
  <c r="O145"/>
  <c r="M146"/>
  <c r="L146"/>
  <c r="K146"/>
  <c r="J146"/>
  <c r="I146"/>
  <c r="H146"/>
  <c r="G146"/>
  <c r="F146"/>
  <c r="E146"/>
  <c r="D146"/>
  <c r="C146"/>
  <c r="M145"/>
  <c r="L145"/>
  <c r="K145"/>
  <c r="J145"/>
  <c r="I145"/>
  <c r="H145"/>
  <c r="G145"/>
  <c r="F145"/>
  <c r="E145"/>
  <c r="D145"/>
  <c r="C145"/>
  <c r="Y113"/>
  <c r="X113"/>
  <c r="W113"/>
  <c r="V113"/>
  <c r="U113"/>
  <c r="T113"/>
  <c r="S113"/>
  <c r="R113"/>
  <c r="Q113"/>
  <c r="P113"/>
  <c r="O113"/>
  <c r="Y112"/>
  <c r="X112"/>
  <c r="W112"/>
  <c r="V112"/>
  <c r="U112"/>
  <c r="T112"/>
  <c r="S112"/>
  <c r="R112"/>
  <c r="Q112"/>
  <c r="P112"/>
  <c r="O112"/>
  <c r="M113"/>
  <c r="L113"/>
  <c r="K113"/>
  <c r="J113"/>
  <c r="I113"/>
  <c r="H113"/>
  <c r="G113"/>
  <c r="F113"/>
  <c r="E113"/>
  <c r="D113"/>
  <c r="C113"/>
  <c r="M112"/>
  <c r="L112"/>
  <c r="K112"/>
  <c r="J112"/>
  <c r="I112"/>
  <c r="H112"/>
  <c r="G112"/>
  <c r="F112"/>
  <c r="E112"/>
  <c r="D112"/>
  <c r="C112"/>
  <c r="Y86"/>
  <c r="X86"/>
  <c r="W86"/>
  <c r="V86"/>
  <c r="U86"/>
  <c r="T86"/>
  <c r="S86"/>
  <c r="R86"/>
  <c r="Q86"/>
  <c r="P86"/>
  <c r="O86"/>
  <c r="Y85"/>
  <c r="X85"/>
  <c r="W85"/>
  <c r="V85"/>
  <c r="U85"/>
  <c r="T85"/>
  <c r="S85"/>
  <c r="R85"/>
  <c r="Q85"/>
  <c r="P85"/>
  <c r="O85"/>
  <c r="M86"/>
  <c r="L86"/>
  <c r="K86"/>
  <c r="J86"/>
  <c r="I86"/>
  <c r="H86"/>
  <c r="G86"/>
  <c r="F86"/>
  <c r="E86"/>
  <c r="D86"/>
  <c r="C86"/>
  <c r="M85"/>
  <c r="L85"/>
  <c r="K85"/>
  <c r="J85"/>
  <c r="I85"/>
  <c r="H85"/>
  <c r="G85"/>
  <c r="F85"/>
  <c r="E85"/>
  <c r="D85"/>
  <c r="C85"/>
  <c r="Y41"/>
  <c r="X41"/>
  <c r="W41"/>
  <c r="V41"/>
  <c r="U41"/>
  <c r="T41"/>
  <c r="S41"/>
  <c r="R41"/>
  <c r="Q41"/>
  <c r="P41"/>
  <c r="O41"/>
  <c r="Y40"/>
  <c r="X40"/>
  <c r="W40"/>
  <c r="V40"/>
  <c r="U40"/>
  <c r="T40"/>
  <c r="S40"/>
  <c r="R40"/>
  <c r="Q40"/>
  <c r="P40"/>
  <c r="O40"/>
  <c r="M41"/>
  <c r="L41"/>
  <c r="K41"/>
  <c r="J41"/>
  <c r="I41"/>
  <c r="H41"/>
  <c r="G41"/>
  <c r="F41"/>
  <c r="E41"/>
  <c r="D41"/>
  <c r="C41"/>
  <c r="M40"/>
  <c r="L40"/>
  <c r="K40"/>
  <c r="J40"/>
  <c r="I40"/>
  <c r="H40"/>
  <c r="G40"/>
  <c r="F40"/>
  <c r="E40"/>
  <c r="D40"/>
  <c r="C40"/>
  <c r="Y20"/>
  <c r="X20"/>
  <c r="W20"/>
  <c r="V20"/>
  <c r="U20"/>
  <c r="T20"/>
  <c r="S20"/>
  <c r="R20"/>
  <c r="Q20"/>
  <c r="P20"/>
  <c r="O20"/>
  <c r="Y19"/>
  <c r="X19"/>
  <c r="W19"/>
  <c r="V19"/>
  <c r="U19"/>
  <c r="T19"/>
  <c r="S19"/>
  <c r="R19"/>
  <c r="Q19"/>
  <c r="P19"/>
  <c r="O19"/>
  <c r="M20"/>
  <c r="L20"/>
  <c r="K20"/>
  <c r="J20"/>
  <c r="I20"/>
  <c r="H20"/>
  <c r="G20"/>
  <c r="F20"/>
  <c r="E20"/>
  <c r="D20"/>
  <c r="C20"/>
  <c r="M19"/>
  <c r="L19"/>
  <c r="K19"/>
  <c r="J19"/>
  <c r="I19"/>
  <c r="H19"/>
  <c r="G19"/>
  <c r="F19"/>
  <c r="E19"/>
  <c r="D19"/>
  <c r="C19"/>
  <c r="M199" i="98"/>
  <c r="L199"/>
  <c r="K199"/>
  <c r="J199"/>
  <c r="I199"/>
  <c r="H199"/>
  <c r="G199"/>
  <c r="F199"/>
  <c r="E199"/>
  <c r="D199"/>
  <c r="C199"/>
  <c r="M198"/>
  <c r="L198"/>
  <c r="K198"/>
  <c r="J198"/>
  <c r="I198"/>
  <c r="H198"/>
  <c r="G198"/>
  <c r="F198"/>
  <c r="E198"/>
  <c r="D198"/>
  <c r="C198"/>
  <c r="M172"/>
  <c r="L172"/>
  <c r="K172"/>
  <c r="J172"/>
  <c r="I172"/>
  <c r="H172"/>
  <c r="G172"/>
  <c r="F172"/>
  <c r="E172"/>
  <c r="D172"/>
  <c r="C172"/>
  <c r="M171"/>
  <c r="L171"/>
  <c r="K171"/>
  <c r="J171"/>
  <c r="I171"/>
  <c r="H171"/>
  <c r="G171"/>
  <c r="F171"/>
  <c r="E171"/>
  <c r="D171"/>
  <c r="C171"/>
  <c r="M145"/>
  <c r="L145"/>
  <c r="K145"/>
  <c r="J145"/>
  <c r="I145"/>
  <c r="H145"/>
  <c r="G145"/>
  <c r="F145"/>
  <c r="E145"/>
  <c r="D145"/>
  <c r="C145"/>
  <c r="M144"/>
  <c r="L144"/>
  <c r="K144"/>
  <c r="J144"/>
  <c r="I144"/>
  <c r="H144"/>
  <c r="G144"/>
  <c r="F144"/>
  <c r="E144"/>
  <c r="D144"/>
  <c r="C144"/>
  <c r="M112"/>
  <c r="L112"/>
  <c r="K112"/>
  <c r="J112"/>
  <c r="I112"/>
  <c r="H112"/>
  <c r="G112"/>
  <c r="F112"/>
  <c r="E112"/>
  <c r="D112"/>
  <c r="C112"/>
  <c r="M111"/>
  <c r="L111"/>
  <c r="K111"/>
  <c r="J111"/>
  <c r="I111"/>
  <c r="H111"/>
  <c r="G111"/>
  <c r="F111"/>
  <c r="E111"/>
  <c r="D111"/>
  <c r="C111"/>
  <c r="M85"/>
  <c r="L85"/>
  <c r="K85"/>
  <c r="J85"/>
  <c r="I85"/>
  <c r="H85"/>
  <c r="G85"/>
  <c r="F85"/>
  <c r="E85"/>
  <c r="D85"/>
  <c r="C85"/>
  <c r="M84"/>
  <c r="L84"/>
  <c r="K84"/>
  <c r="J84"/>
  <c r="I84"/>
  <c r="H84"/>
  <c r="G84"/>
  <c r="F84"/>
  <c r="E84"/>
  <c r="D84"/>
  <c r="C84"/>
  <c r="M19"/>
  <c r="L19"/>
  <c r="K19"/>
  <c r="J19"/>
  <c r="I19"/>
  <c r="H19"/>
  <c r="G19"/>
  <c r="F19"/>
  <c r="E19"/>
  <c r="D19"/>
  <c r="C19"/>
  <c r="M18"/>
  <c r="L18"/>
  <c r="K18"/>
  <c r="J18"/>
  <c r="I18"/>
  <c r="H18"/>
  <c r="G18"/>
  <c r="F18"/>
  <c r="E18"/>
  <c r="D18"/>
  <c r="C18"/>
  <c r="X28" i="93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X25"/>
  <c r="W25"/>
  <c r="V25"/>
  <c r="U25"/>
  <c r="T25"/>
  <c r="S25"/>
  <c r="R25"/>
  <c r="Q25"/>
  <c r="P25"/>
  <c r="O25"/>
  <c r="N25"/>
  <c r="L25"/>
  <c r="K25"/>
  <c r="J25"/>
  <c r="I25"/>
  <c r="H25"/>
  <c r="G25"/>
  <c r="F25"/>
  <c r="E25"/>
  <c r="D25"/>
  <c r="C25"/>
  <c r="B25"/>
  <c r="X24"/>
  <c r="W24"/>
  <c r="V24"/>
  <c r="U24"/>
  <c r="T24"/>
  <c r="S24"/>
  <c r="R24"/>
  <c r="Q24"/>
  <c r="P24"/>
  <c r="O24"/>
  <c r="N24"/>
  <c r="L24"/>
  <c r="K24"/>
  <c r="J24"/>
  <c r="I24"/>
  <c r="H24"/>
  <c r="G24"/>
  <c r="F24"/>
  <c r="E24"/>
  <c r="D24"/>
  <c r="C24"/>
  <c r="B24"/>
  <c r="L27" i="92"/>
  <c r="K27"/>
  <c r="J27"/>
  <c r="I27"/>
  <c r="H27"/>
  <c r="G27"/>
  <c r="F27"/>
  <c r="E27"/>
  <c r="D27"/>
  <c r="C27"/>
  <c r="B27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X28" i="83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X25"/>
  <c r="W25"/>
  <c r="V25"/>
  <c r="U25"/>
  <c r="T25"/>
  <c r="S25"/>
  <c r="R25"/>
  <c r="Q25"/>
  <c r="P25"/>
  <c r="O25"/>
  <c r="N25"/>
  <c r="L25"/>
  <c r="K25"/>
  <c r="J25"/>
  <c r="I25"/>
  <c r="H25"/>
  <c r="G25"/>
  <c r="F25"/>
  <c r="E25"/>
  <c r="D25"/>
  <c r="C25"/>
  <c r="B25"/>
  <c r="X24"/>
  <c r="W24"/>
  <c r="V24"/>
  <c r="U24"/>
  <c r="T24"/>
  <c r="S24"/>
  <c r="R24"/>
  <c r="Q24"/>
  <c r="P24"/>
  <c r="O24"/>
  <c r="N24"/>
  <c r="L24"/>
  <c r="K24"/>
  <c r="J24"/>
  <c r="I24"/>
  <c r="H24"/>
  <c r="G24"/>
  <c r="F24"/>
  <c r="E24"/>
  <c r="D24"/>
  <c r="C24"/>
  <c r="B24"/>
  <c r="L28" i="82"/>
  <c r="K28"/>
  <c r="J28"/>
  <c r="I28"/>
  <c r="H28"/>
  <c r="G28"/>
  <c r="F28"/>
  <c r="E28"/>
  <c r="D28"/>
  <c r="C28"/>
  <c r="B28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X29" i="73"/>
  <c r="W29"/>
  <c r="V29"/>
  <c r="U29"/>
  <c r="T29"/>
  <c r="S29"/>
  <c r="R29"/>
  <c r="Q29"/>
  <c r="P29"/>
  <c r="O29"/>
  <c r="N29"/>
  <c r="L29"/>
  <c r="K29"/>
  <c r="J29"/>
  <c r="I29"/>
  <c r="H29"/>
  <c r="G29"/>
  <c r="F29"/>
  <c r="E29"/>
  <c r="D29"/>
  <c r="C29"/>
  <c r="B29"/>
  <c r="X28"/>
  <c r="W28"/>
  <c r="V28"/>
  <c r="U28"/>
  <c r="T28"/>
  <c r="S28"/>
  <c r="R28"/>
  <c r="Q28"/>
  <c r="P28"/>
  <c r="O28"/>
  <c r="N28"/>
  <c r="L28"/>
  <c r="K28"/>
  <c r="J28"/>
  <c r="I28"/>
  <c r="H28"/>
  <c r="G28"/>
  <c r="F28"/>
  <c r="E28"/>
  <c r="D28"/>
  <c r="C28"/>
  <c r="B28"/>
  <c r="L29" i="72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X25" i="61"/>
  <c r="W25"/>
  <c r="V25"/>
  <c r="U25"/>
  <c r="T25"/>
  <c r="S25"/>
  <c r="R25"/>
  <c r="Q25"/>
  <c r="P25"/>
  <c r="O25"/>
  <c r="N25"/>
  <c r="L25"/>
  <c r="K25"/>
  <c r="J25"/>
  <c r="I25"/>
  <c r="H25"/>
  <c r="G25"/>
  <c r="F25"/>
  <c r="E25"/>
  <c r="D25"/>
  <c r="C25"/>
  <c r="B25"/>
  <c r="X24"/>
  <c r="W24"/>
  <c r="V24"/>
  <c r="U24"/>
  <c r="T24"/>
  <c r="S24"/>
  <c r="R24"/>
  <c r="Q24"/>
  <c r="P24"/>
  <c r="O24"/>
  <c r="N24"/>
  <c r="L24"/>
  <c r="K24"/>
  <c r="J24"/>
  <c r="I24"/>
  <c r="H24"/>
  <c r="G24"/>
  <c r="F24"/>
  <c r="E24"/>
  <c r="D24"/>
  <c r="C24"/>
  <c r="B24"/>
  <c r="L25" i="60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X37" i="51"/>
  <c r="W37"/>
  <c r="V37"/>
  <c r="U37"/>
  <c r="T37"/>
  <c r="S37"/>
  <c r="R37"/>
  <c r="Q37"/>
  <c r="P37"/>
  <c r="O37"/>
  <c r="N37"/>
  <c r="L37"/>
  <c r="K37"/>
  <c r="J37"/>
  <c r="I37"/>
  <c r="H37"/>
  <c r="G37"/>
  <c r="F37"/>
  <c r="E37"/>
  <c r="D37"/>
  <c r="C37"/>
  <c r="B37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C36"/>
  <c r="B36"/>
  <c r="L37" i="50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X21" i="35"/>
  <c r="W21"/>
  <c r="V21"/>
  <c r="U21"/>
  <c r="T21"/>
  <c r="S21"/>
  <c r="R21"/>
  <c r="Q21"/>
  <c r="P21"/>
  <c r="O21"/>
  <c r="N21"/>
  <c r="L21"/>
  <c r="K21"/>
  <c r="J21"/>
  <c r="I21"/>
  <c r="H21"/>
  <c r="G21"/>
  <c r="F21"/>
  <c r="E21"/>
  <c r="D21"/>
  <c r="C21"/>
  <c r="B21"/>
  <c r="X20"/>
  <c r="W20"/>
  <c r="V20"/>
  <c r="U20"/>
  <c r="T20"/>
  <c r="S20"/>
  <c r="R20"/>
  <c r="Q20"/>
  <c r="P20"/>
  <c r="O20"/>
  <c r="N20"/>
  <c r="L20"/>
  <c r="K20"/>
  <c r="J20"/>
  <c r="I20"/>
  <c r="H20"/>
  <c r="G20"/>
  <c r="F20"/>
  <c r="E20"/>
  <c r="D20"/>
  <c r="C20"/>
  <c r="B20"/>
  <c r="L21" i="34"/>
  <c r="M40" i="98"/>
  <c r="K21" i="34"/>
  <c r="L40" i="98"/>
  <c r="J21" i="34"/>
  <c r="K40" i="98"/>
  <c r="I21" i="34"/>
  <c r="J40" i="98"/>
  <c r="H21" i="34"/>
  <c r="I40" i="98"/>
  <c r="G21" i="34"/>
  <c r="H40" i="98"/>
  <c r="F21" i="34"/>
  <c r="G40" i="98"/>
  <c r="E21" i="34"/>
  <c r="F40" i="98"/>
  <c r="D21" i="34"/>
  <c r="E40" i="98"/>
  <c r="C21" i="34"/>
  <c r="D40" i="98"/>
  <c r="B21" i="34"/>
  <c r="C40" i="98"/>
  <c r="L20" i="34"/>
  <c r="M39" i="98"/>
  <c r="K20" i="34"/>
  <c r="L39" i="98"/>
  <c r="J20" i="34"/>
  <c r="K39" i="98"/>
  <c r="I20" i="34"/>
  <c r="J39" i="98"/>
  <c r="H20" i="34"/>
  <c r="I39" i="98"/>
  <c r="G20" i="34"/>
  <c r="H39" i="98"/>
  <c r="F20" i="34"/>
  <c r="G39" i="98"/>
  <c r="E20" i="34"/>
  <c r="F39" i="98"/>
  <c r="D20" i="34"/>
  <c r="E39" i="98"/>
  <c r="C20" i="34"/>
  <c r="D39" i="98"/>
  <c r="B20" i="34"/>
  <c r="C39" i="98"/>
  <c r="X17" i="27"/>
  <c r="W17"/>
  <c r="V17"/>
  <c r="U17"/>
  <c r="T17"/>
  <c r="S17"/>
  <c r="R17"/>
  <c r="Q17"/>
  <c r="P17"/>
  <c r="O17"/>
  <c r="N17"/>
  <c r="L17"/>
  <c r="K17"/>
  <c r="J17"/>
  <c r="I17"/>
  <c r="H17"/>
  <c r="G17"/>
  <c r="F17"/>
  <c r="E17"/>
  <c r="D17"/>
  <c r="C17"/>
  <c r="B17"/>
  <c r="X16"/>
  <c r="W16"/>
  <c r="V16"/>
  <c r="U16"/>
  <c r="T16"/>
  <c r="S16"/>
  <c r="R16"/>
  <c r="Q16"/>
  <c r="P16"/>
  <c r="O16"/>
  <c r="N16"/>
  <c r="L16"/>
  <c r="K16"/>
  <c r="J16"/>
  <c r="I16"/>
  <c r="H16"/>
  <c r="G16"/>
  <c r="F16"/>
  <c r="E16"/>
  <c r="D16"/>
  <c r="C16"/>
  <c r="B16"/>
  <c r="B16" i="26"/>
  <c r="C16"/>
  <c r="D16"/>
  <c r="E16"/>
  <c r="F16"/>
  <c r="G16"/>
  <c r="H16"/>
  <c r="I16"/>
  <c r="J16"/>
  <c r="K16"/>
  <c r="L16"/>
  <c r="B17"/>
  <c r="C17"/>
  <c r="D17"/>
  <c r="E17"/>
  <c r="F17"/>
  <c r="G17"/>
  <c r="H17"/>
  <c r="I17"/>
  <c r="J17"/>
  <c r="K17"/>
  <c r="L17"/>
  <c r="B9" i="1"/>
  <c r="B7"/>
  <c r="B32"/>
  <c r="B108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1"/>
  <c r="B30"/>
  <c r="B28"/>
  <c r="B26"/>
  <c r="B23"/>
  <c r="B21"/>
  <c r="B19"/>
  <c r="B17"/>
  <c r="B15"/>
  <c r="B13"/>
  <c r="B11"/>
  <c r="B5"/>
  <c r="B6"/>
  <c r="X44" i="97"/>
  <c r="W44"/>
  <c r="P44"/>
  <c r="O44"/>
  <c r="G44"/>
  <c r="F44"/>
  <c r="X47"/>
  <c r="W47"/>
  <c r="V47"/>
  <c r="V44"/>
  <c r="U47"/>
  <c r="U44"/>
  <c r="T47"/>
  <c r="T44"/>
  <c r="S47"/>
  <c r="S44"/>
  <c r="R47"/>
  <c r="R44"/>
  <c r="Q47"/>
  <c r="Q44"/>
  <c r="P47"/>
  <c r="O47"/>
  <c r="N47"/>
  <c r="N44"/>
  <c r="L47"/>
  <c r="L44"/>
  <c r="K47"/>
  <c r="K44"/>
  <c r="J47"/>
  <c r="J44"/>
  <c r="I47"/>
  <c r="I44"/>
  <c r="H47"/>
  <c r="H44"/>
  <c r="G47"/>
  <c r="F47"/>
  <c r="E47"/>
  <c r="E44"/>
  <c r="D47"/>
  <c r="D44"/>
  <c r="C47"/>
  <c r="C44"/>
  <c r="B47"/>
  <c r="B44"/>
  <c r="H43" i="96"/>
  <c r="G43"/>
  <c r="F43"/>
  <c r="L46"/>
  <c r="L43"/>
  <c r="K46"/>
  <c r="K43"/>
  <c r="J46"/>
  <c r="J43"/>
  <c r="I46"/>
  <c r="I43"/>
  <c r="H46"/>
  <c r="G46"/>
  <c r="F46"/>
  <c r="E46"/>
  <c r="E43"/>
  <c r="D46"/>
  <c r="D43"/>
  <c r="C46"/>
  <c r="C43"/>
  <c r="B46"/>
  <c r="B43"/>
  <c r="X44" i="95"/>
  <c r="R44"/>
  <c r="Q44"/>
  <c r="P44"/>
  <c r="I44"/>
  <c r="H44"/>
  <c r="X47"/>
  <c r="W47"/>
  <c r="W44"/>
  <c r="V47"/>
  <c r="V44"/>
  <c r="U47"/>
  <c r="U44"/>
  <c r="T47"/>
  <c r="T44"/>
  <c r="S47"/>
  <c r="S44"/>
  <c r="R47"/>
  <c r="Q47"/>
  <c r="P47"/>
  <c r="O47"/>
  <c r="O44"/>
  <c r="N47"/>
  <c r="N44"/>
  <c r="L47"/>
  <c r="L44"/>
  <c r="K47"/>
  <c r="K44"/>
  <c r="J47"/>
  <c r="J44"/>
  <c r="I47"/>
  <c r="H47"/>
  <c r="G47"/>
  <c r="G44"/>
  <c r="F47"/>
  <c r="F44"/>
  <c r="E47"/>
  <c r="E44"/>
  <c r="D47"/>
  <c r="D44"/>
  <c r="C47"/>
  <c r="C44"/>
  <c r="B47"/>
  <c r="B44"/>
  <c r="J43" i="94"/>
  <c r="I43"/>
  <c r="H43"/>
  <c r="B43"/>
  <c r="L46"/>
  <c r="L43"/>
  <c r="K46"/>
  <c r="K43"/>
  <c r="J46"/>
  <c r="I46"/>
  <c r="H46"/>
  <c r="G46"/>
  <c r="G43"/>
  <c r="F46"/>
  <c r="F43"/>
  <c r="E46"/>
  <c r="E43"/>
  <c r="D46"/>
  <c r="D43"/>
  <c r="C46"/>
  <c r="C43"/>
  <c r="B46"/>
  <c r="V44" i="91"/>
  <c r="U44"/>
  <c r="N44"/>
  <c r="L44"/>
  <c r="E44"/>
  <c r="D44"/>
  <c r="X47"/>
  <c r="X44"/>
  <c r="W47"/>
  <c r="W44"/>
  <c r="V47"/>
  <c r="U47"/>
  <c r="T47"/>
  <c r="T44"/>
  <c r="S47"/>
  <c r="S44"/>
  <c r="R47"/>
  <c r="R44"/>
  <c r="Q47"/>
  <c r="Q44"/>
  <c r="P47"/>
  <c r="P44"/>
  <c r="O47"/>
  <c r="O44"/>
  <c r="N47"/>
  <c r="L47"/>
  <c r="K47"/>
  <c r="K44"/>
  <c r="J47"/>
  <c r="J44"/>
  <c r="I47"/>
  <c r="I44"/>
  <c r="H47"/>
  <c r="H44"/>
  <c r="G47"/>
  <c r="G44"/>
  <c r="F47"/>
  <c r="F44"/>
  <c r="E47"/>
  <c r="D47"/>
  <c r="C47"/>
  <c r="C44"/>
  <c r="B47"/>
  <c r="B44"/>
  <c r="L43" i="90"/>
  <c r="F43"/>
  <c r="E43"/>
  <c r="D43"/>
  <c r="L46"/>
  <c r="K46"/>
  <c r="K43"/>
  <c r="J46"/>
  <c r="J43"/>
  <c r="I46"/>
  <c r="I43"/>
  <c r="H46"/>
  <c r="H43"/>
  <c r="G46"/>
  <c r="G43"/>
  <c r="F46"/>
  <c r="E46"/>
  <c r="D46"/>
  <c r="C46"/>
  <c r="C43"/>
  <c r="B46"/>
  <c r="B43"/>
  <c r="X44" i="89"/>
  <c r="W44"/>
  <c r="V44"/>
  <c r="P44"/>
  <c r="O44"/>
  <c r="G44"/>
  <c r="F44"/>
  <c r="E44"/>
  <c r="X47"/>
  <c r="W47"/>
  <c r="V47"/>
  <c r="U47"/>
  <c r="U44"/>
  <c r="T47"/>
  <c r="T44"/>
  <c r="S47"/>
  <c r="S44"/>
  <c r="R47"/>
  <c r="R44"/>
  <c r="Q47"/>
  <c r="Q44"/>
  <c r="P47"/>
  <c r="O47"/>
  <c r="N47"/>
  <c r="N44"/>
  <c r="L47"/>
  <c r="L44"/>
  <c r="K47"/>
  <c r="K44"/>
  <c r="J47"/>
  <c r="J44"/>
  <c r="I47"/>
  <c r="I44"/>
  <c r="H47"/>
  <c r="H44"/>
  <c r="G47"/>
  <c r="F47"/>
  <c r="E47"/>
  <c r="D47"/>
  <c r="D44"/>
  <c r="C47"/>
  <c r="C44"/>
  <c r="B47"/>
  <c r="B44"/>
  <c r="H43" i="88"/>
  <c r="G43"/>
  <c r="F43"/>
  <c r="L46"/>
  <c r="L43"/>
  <c r="K46"/>
  <c r="K43"/>
  <c r="J46"/>
  <c r="J43"/>
  <c r="I46"/>
  <c r="I43"/>
  <c r="H46"/>
  <c r="G46"/>
  <c r="F46"/>
  <c r="E46"/>
  <c r="E43"/>
  <c r="D46"/>
  <c r="D43"/>
  <c r="C46"/>
  <c r="C43"/>
  <c r="B46"/>
  <c r="B43"/>
  <c r="R44" i="87"/>
  <c r="Q44"/>
  <c r="P44"/>
  <c r="I44"/>
  <c r="H44"/>
  <c r="G44"/>
  <c r="X47"/>
  <c r="X44"/>
  <c r="W47"/>
  <c r="W44"/>
  <c r="V47"/>
  <c r="V44"/>
  <c r="U47"/>
  <c r="U44"/>
  <c r="T47"/>
  <c r="T44"/>
  <c r="S47"/>
  <c r="S44"/>
  <c r="R47"/>
  <c r="Q47"/>
  <c r="P47"/>
  <c r="O47"/>
  <c r="O44"/>
  <c r="N47"/>
  <c r="N44"/>
  <c r="L47"/>
  <c r="L44"/>
  <c r="K47"/>
  <c r="K44"/>
  <c r="J47"/>
  <c r="J44"/>
  <c r="I47"/>
  <c r="H47"/>
  <c r="G47"/>
  <c r="F47"/>
  <c r="F44"/>
  <c r="E47"/>
  <c r="E44"/>
  <c r="D47"/>
  <c r="D44"/>
  <c r="C47"/>
  <c r="C44"/>
  <c r="B47"/>
  <c r="B44"/>
  <c r="J43" i="86"/>
  <c r="I43"/>
  <c r="H43"/>
  <c r="B43"/>
  <c r="L46"/>
  <c r="L43"/>
  <c r="K46"/>
  <c r="K43"/>
  <c r="J46"/>
  <c r="I46"/>
  <c r="H46"/>
  <c r="G46"/>
  <c r="G43"/>
  <c r="F46"/>
  <c r="F43"/>
  <c r="E46"/>
  <c r="E43"/>
  <c r="D46"/>
  <c r="D43"/>
  <c r="C46"/>
  <c r="C43"/>
  <c r="B46"/>
  <c r="T44" i="85"/>
  <c r="S44"/>
  <c r="K44"/>
  <c r="J44"/>
  <c r="C44"/>
  <c r="B44"/>
  <c r="X47"/>
  <c r="X44"/>
  <c r="W47"/>
  <c r="W44"/>
  <c r="V47"/>
  <c r="V44"/>
  <c r="U47"/>
  <c r="U44"/>
  <c r="T47"/>
  <c r="S47"/>
  <c r="R47"/>
  <c r="R44"/>
  <c r="Q47"/>
  <c r="Q44"/>
  <c r="P47"/>
  <c r="P44"/>
  <c r="O47"/>
  <c r="O44"/>
  <c r="N47"/>
  <c r="N44"/>
  <c r="L47"/>
  <c r="L44"/>
  <c r="K47"/>
  <c r="J47"/>
  <c r="I47"/>
  <c r="I44"/>
  <c r="H47"/>
  <c r="H44"/>
  <c r="G47"/>
  <c r="G44"/>
  <c r="F47"/>
  <c r="F44"/>
  <c r="E47"/>
  <c r="E44"/>
  <c r="D47"/>
  <c r="D44"/>
  <c r="C47"/>
  <c r="B47"/>
  <c r="L43" i="84"/>
  <c r="K43"/>
  <c r="J43"/>
  <c r="D43"/>
  <c r="C43"/>
  <c r="B43"/>
  <c r="L46"/>
  <c r="K46"/>
  <c r="J46"/>
  <c r="I46"/>
  <c r="I43"/>
  <c r="H46"/>
  <c r="H43"/>
  <c r="G46"/>
  <c r="G43"/>
  <c r="F46"/>
  <c r="F43"/>
  <c r="E46"/>
  <c r="E43"/>
  <c r="D46"/>
  <c r="C46"/>
  <c r="B46"/>
  <c r="X44" i="81"/>
  <c r="W44"/>
  <c r="V44"/>
  <c r="S44"/>
  <c r="P44"/>
  <c r="O44"/>
  <c r="N44"/>
  <c r="K44"/>
  <c r="J44"/>
  <c r="G44"/>
  <c r="F44"/>
  <c r="E44"/>
  <c r="B44"/>
  <c r="X47"/>
  <c r="W47"/>
  <c r="V47"/>
  <c r="U47"/>
  <c r="U44"/>
  <c r="T47"/>
  <c r="T44"/>
  <c r="S47"/>
  <c r="R47"/>
  <c r="R44"/>
  <c r="Q47"/>
  <c r="Q44"/>
  <c r="P47"/>
  <c r="O47"/>
  <c r="N47"/>
  <c r="L47"/>
  <c r="L44"/>
  <c r="K47"/>
  <c r="J47"/>
  <c r="I47"/>
  <c r="I44"/>
  <c r="H47"/>
  <c r="H44"/>
  <c r="G47"/>
  <c r="F47"/>
  <c r="E47"/>
  <c r="D47"/>
  <c r="D44"/>
  <c r="C47"/>
  <c r="C44"/>
  <c r="B47"/>
  <c r="L43" i="80"/>
  <c r="K43"/>
  <c r="H43"/>
  <c r="G43"/>
  <c r="D43"/>
  <c r="C43"/>
  <c r="L46"/>
  <c r="K46"/>
  <c r="J46"/>
  <c r="J43"/>
  <c r="I46"/>
  <c r="I43"/>
  <c r="H46"/>
  <c r="G46"/>
  <c r="F46"/>
  <c r="F43"/>
  <c r="E46"/>
  <c r="E43"/>
  <c r="D46"/>
  <c r="C46"/>
  <c r="B46"/>
  <c r="B43"/>
  <c r="X44" i="79"/>
  <c r="V44"/>
  <c r="U44"/>
  <c r="R44"/>
  <c r="Q44"/>
  <c r="L44"/>
  <c r="I44"/>
  <c r="H44"/>
  <c r="E44"/>
  <c r="D44"/>
  <c r="X47"/>
  <c r="W47"/>
  <c r="W44"/>
  <c r="V47"/>
  <c r="U47"/>
  <c r="T47"/>
  <c r="T44"/>
  <c r="S47"/>
  <c r="S44"/>
  <c r="R47"/>
  <c r="Q47"/>
  <c r="P47"/>
  <c r="P44"/>
  <c r="O47"/>
  <c r="O44"/>
  <c r="N47"/>
  <c r="N44"/>
  <c r="L47"/>
  <c r="K47"/>
  <c r="K44"/>
  <c r="J47"/>
  <c r="J44"/>
  <c r="I47"/>
  <c r="H47"/>
  <c r="G47"/>
  <c r="G44"/>
  <c r="F47"/>
  <c r="F44"/>
  <c r="E47"/>
  <c r="D47"/>
  <c r="C47"/>
  <c r="C44"/>
  <c r="B47"/>
  <c r="B44"/>
  <c r="J43" i="78"/>
  <c r="F43"/>
  <c r="B43"/>
  <c r="L46"/>
  <c r="L43"/>
  <c r="K46"/>
  <c r="K43"/>
  <c r="J46"/>
  <c r="I46"/>
  <c r="I43"/>
  <c r="H46"/>
  <c r="H43"/>
  <c r="G46"/>
  <c r="G43"/>
  <c r="F46"/>
  <c r="E46"/>
  <c r="E43"/>
  <c r="D46"/>
  <c r="D43"/>
  <c r="C46"/>
  <c r="C43"/>
  <c r="B46"/>
  <c r="X44" i="77"/>
  <c r="W44"/>
  <c r="T44"/>
  <c r="S44"/>
  <c r="P44"/>
  <c r="O44"/>
  <c r="K44"/>
  <c r="J44"/>
  <c r="F44"/>
  <c r="C44"/>
  <c r="B44"/>
  <c r="X47"/>
  <c r="W47"/>
  <c r="V47"/>
  <c r="V44"/>
  <c r="U47"/>
  <c r="U44"/>
  <c r="T47"/>
  <c r="S47"/>
  <c r="R47"/>
  <c r="R44"/>
  <c r="Q47"/>
  <c r="Q44"/>
  <c r="P47"/>
  <c r="O47"/>
  <c r="N47"/>
  <c r="N44"/>
  <c r="L47"/>
  <c r="L44"/>
  <c r="K47"/>
  <c r="J47"/>
  <c r="I47"/>
  <c r="I44"/>
  <c r="H47"/>
  <c r="H44"/>
  <c r="G47"/>
  <c r="G44"/>
  <c r="F47"/>
  <c r="E47"/>
  <c r="E44"/>
  <c r="D47"/>
  <c r="D44"/>
  <c r="C47"/>
  <c r="B47"/>
  <c r="L43" i="76"/>
  <c r="H43"/>
  <c r="G43"/>
  <c r="D43"/>
  <c r="B43"/>
  <c r="L46"/>
  <c r="K46"/>
  <c r="K43"/>
  <c r="J46"/>
  <c r="J43"/>
  <c r="I46"/>
  <c r="I43"/>
  <c r="H46"/>
  <c r="G46"/>
  <c r="F46"/>
  <c r="F43"/>
  <c r="E46"/>
  <c r="E43"/>
  <c r="D46"/>
  <c r="C46"/>
  <c r="C43"/>
  <c r="B46"/>
  <c r="V44" i="75"/>
  <c r="U44"/>
  <c r="Q44"/>
  <c r="N44"/>
  <c r="L44"/>
  <c r="I44"/>
  <c r="H44"/>
  <c r="E44"/>
  <c r="D44"/>
  <c r="X47"/>
  <c r="X44"/>
  <c r="W47"/>
  <c r="W44"/>
  <c r="V47"/>
  <c r="U47"/>
  <c r="T47"/>
  <c r="T44"/>
  <c r="S47"/>
  <c r="S44"/>
  <c r="R47"/>
  <c r="R44"/>
  <c r="Q47"/>
  <c r="P47"/>
  <c r="P44"/>
  <c r="O47"/>
  <c r="O44"/>
  <c r="N47"/>
  <c r="L47"/>
  <c r="K47"/>
  <c r="K44"/>
  <c r="J47"/>
  <c r="J44"/>
  <c r="I47"/>
  <c r="H47"/>
  <c r="G47"/>
  <c r="G44"/>
  <c r="F47"/>
  <c r="F44"/>
  <c r="E47"/>
  <c r="D47"/>
  <c r="C47"/>
  <c r="C44"/>
  <c r="B47"/>
  <c r="B44"/>
  <c r="J43" i="74"/>
  <c r="F43"/>
  <c r="D43"/>
  <c r="B43"/>
  <c r="L46"/>
  <c r="L43"/>
  <c r="K46"/>
  <c r="K43"/>
  <c r="J46"/>
  <c r="I46"/>
  <c r="I43"/>
  <c r="H46"/>
  <c r="H43"/>
  <c r="G46"/>
  <c r="G43"/>
  <c r="F46"/>
  <c r="E46"/>
  <c r="E43"/>
  <c r="D46"/>
  <c r="C46"/>
  <c r="C43"/>
  <c r="B46"/>
  <c r="V44" i="71"/>
  <c r="U44"/>
  <c r="R44"/>
  <c r="Q44"/>
  <c r="N44"/>
  <c r="L44"/>
  <c r="I44"/>
  <c r="H44"/>
  <c r="G44"/>
  <c r="D44"/>
  <c r="X47"/>
  <c r="X44"/>
  <c r="W47"/>
  <c r="W44"/>
  <c r="V47"/>
  <c r="U47"/>
  <c r="T47"/>
  <c r="T44"/>
  <c r="S47"/>
  <c r="S44"/>
  <c r="R47"/>
  <c r="Q47"/>
  <c r="P47"/>
  <c r="P44"/>
  <c r="O47"/>
  <c r="O44"/>
  <c r="N47"/>
  <c r="L47"/>
  <c r="K47"/>
  <c r="K44"/>
  <c r="J47"/>
  <c r="J44"/>
  <c r="I47"/>
  <c r="H47"/>
  <c r="G47"/>
  <c r="F47"/>
  <c r="F44"/>
  <c r="E47"/>
  <c r="E44"/>
  <c r="D47"/>
  <c r="C47"/>
  <c r="C44"/>
  <c r="B47"/>
  <c r="B44"/>
  <c r="J43" i="70"/>
  <c r="F43"/>
  <c r="B43"/>
  <c r="L46"/>
  <c r="L43"/>
  <c r="K46"/>
  <c r="K43"/>
  <c r="J46"/>
  <c r="I46"/>
  <c r="I43"/>
  <c r="H46"/>
  <c r="H43"/>
  <c r="G46"/>
  <c r="G43"/>
  <c r="F46"/>
  <c r="E46"/>
  <c r="E43"/>
  <c r="D46"/>
  <c r="D43"/>
  <c r="C46"/>
  <c r="C43"/>
  <c r="B46"/>
  <c r="W44" i="69"/>
  <c r="T44"/>
  <c r="S44"/>
  <c r="O44"/>
  <c r="K44"/>
  <c r="J44"/>
  <c r="I44"/>
  <c r="F44"/>
  <c r="C44"/>
  <c r="B44"/>
  <c r="X47"/>
  <c r="X44"/>
  <c r="W47"/>
  <c r="V47"/>
  <c r="V44"/>
  <c r="U47"/>
  <c r="U44"/>
  <c r="T47"/>
  <c r="S47"/>
  <c r="R47"/>
  <c r="R44"/>
  <c r="Q47"/>
  <c r="Q44"/>
  <c r="P47"/>
  <c r="P44"/>
  <c r="O47"/>
  <c r="N47"/>
  <c r="N44"/>
  <c r="L47"/>
  <c r="L44"/>
  <c r="K47"/>
  <c r="J47"/>
  <c r="I47"/>
  <c r="H47"/>
  <c r="H44"/>
  <c r="G47"/>
  <c r="G44"/>
  <c r="F47"/>
  <c r="E47"/>
  <c r="E44"/>
  <c r="D47"/>
  <c r="D44"/>
  <c r="C47"/>
  <c r="B47"/>
  <c r="L43" i="68"/>
  <c r="H43"/>
  <c r="G43"/>
  <c r="D43"/>
  <c r="L46"/>
  <c r="K46"/>
  <c r="K43"/>
  <c r="J46"/>
  <c r="J43"/>
  <c r="I46"/>
  <c r="I43"/>
  <c r="H46"/>
  <c r="G46"/>
  <c r="F46"/>
  <c r="F43"/>
  <c r="E46"/>
  <c r="E43"/>
  <c r="D46"/>
  <c r="C46"/>
  <c r="C43"/>
  <c r="B46"/>
  <c r="B43"/>
  <c r="V44" i="67"/>
  <c r="U44"/>
  <c r="Q44"/>
  <c r="N44"/>
  <c r="L44"/>
  <c r="K44"/>
  <c r="H44"/>
  <c r="E44"/>
  <c r="D44"/>
  <c r="X47"/>
  <c r="X44"/>
  <c r="W47"/>
  <c r="W44"/>
  <c r="V47"/>
  <c r="U47"/>
  <c r="T47"/>
  <c r="T44"/>
  <c r="S47"/>
  <c r="S44"/>
  <c r="R47"/>
  <c r="R44"/>
  <c r="Q47"/>
  <c r="P47"/>
  <c r="P44"/>
  <c r="O47"/>
  <c r="O44"/>
  <c r="N47"/>
  <c r="L47"/>
  <c r="K47"/>
  <c r="J47"/>
  <c r="J44"/>
  <c r="I47"/>
  <c r="I44"/>
  <c r="H47"/>
  <c r="G47"/>
  <c r="G44"/>
  <c r="F47"/>
  <c r="F44"/>
  <c r="E47"/>
  <c r="D47"/>
  <c r="C47"/>
  <c r="C44"/>
  <c r="B47"/>
  <c r="B44"/>
  <c r="J43" i="66"/>
  <c r="F43"/>
  <c r="E43"/>
  <c r="B43"/>
  <c r="L46"/>
  <c r="L43"/>
  <c r="K46"/>
  <c r="K43"/>
  <c r="J46"/>
  <c r="I46"/>
  <c r="I43"/>
  <c r="H46"/>
  <c r="H43"/>
  <c r="G46"/>
  <c r="G43"/>
  <c r="F46"/>
  <c r="E46"/>
  <c r="D46"/>
  <c r="D43"/>
  <c r="C46"/>
  <c r="C43"/>
  <c r="B46"/>
  <c r="X44" i="65"/>
  <c r="W44"/>
  <c r="V44"/>
  <c r="S44"/>
  <c r="P44"/>
  <c r="O44"/>
  <c r="K44"/>
  <c r="J44"/>
  <c r="G44"/>
  <c r="F44"/>
  <c r="C44"/>
  <c r="B44"/>
  <c r="X47"/>
  <c r="W47"/>
  <c r="V47"/>
  <c r="U47"/>
  <c r="U44"/>
  <c r="T47"/>
  <c r="T44"/>
  <c r="S47"/>
  <c r="R47"/>
  <c r="R44"/>
  <c r="Q47"/>
  <c r="Q44"/>
  <c r="P47"/>
  <c r="O47"/>
  <c r="N47"/>
  <c r="N44"/>
  <c r="L47"/>
  <c r="L44"/>
  <c r="K47"/>
  <c r="J47"/>
  <c r="I47"/>
  <c r="I44"/>
  <c r="H47"/>
  <c r="H44"/>
  <c r="G47"/>
  <c r="F47"/>
  <c r="E47"/>
  <c r="E44"/>
  <c r="D47"/>
  <c r="D44"/>
  <c r="C47"/>
  <c r="B47"/>
  <c r="L43" i="64"/>
  <c r="H43"/>
  <c r="D43"/>
  <c r="L46"/>
  <c r="K46"/>
  <c r="K43"/>
  <c r="J46"/>
  <c r="J43"/>
  <c r="I46"/>
  <c r="I43"/>
  <c r="H46"/>
  <c r="G46"/>
  <c r="G43"/>
  <c r="F46"/>
  <c r="F43"/>
  <c r="E46"/>
  <c r="E43"/>
  <c r="D46"/>
  <c r="C46"/>
  <c r="C43"/>
  <c r="B46"/>
  <c r="B43"/>
  <c r="U44" i="63"/>
  <c r="R44"/>
  <c r="Q44"/>
  <c r="N44"/>
  <c r="L44"/>
  <c r="I44"/>
  <c r="H44"/>
  <c r="G44"/>
  <c r="E44"/>
  <c r="D44"/>
  <c r="X47"/>
  <c r="X44"/>
  <c r="W47"/>
  <c r="W44"/>
  <c r="V47"/>
  <c r="V44"/>
  <c r="U47"/>
  <c r="T47"/>
  <c r="T44"/>
  <c r="S47"/>
  <c r="S44"/>
  <c r="R47"/>
  <c r="Q47"/>
  <c r="P47"/>
  <c r="P44"/>
  <c r="O47"/>
  <c r="O44"/>
  <c r="N47"/>
  <c r="L47"/>
  <c r="K47"/>
  <c r="K44"/>
  <c r="J47"/>
  <c r="J44"/>
  <c r="I47"/>
  <c r="H47"/>
  <c r="G47"/>
  <c r="F47"/>
  <c r="F44"/>
  <c r="E47"/>
  <c r="D47"/>
  <c r="C47"/>
  <c r="C44"/>
  <c r="B47"/>
  <c r="B44"/>
  <c r="J43" i="62"/>
  <c r="F43"/>
  <c r="E43"/>
  <c r="B43"/>
  <c r="L46"/>
  <c r="L43"/>
  <c r="K46"/>
  <c r="K43"/>
  <c r="J46"/>
  <c r="I46"/>
  <c r="I43"/>
  <c r="H46"/>
  <c r="H43"/>
  <c r="G46"/>
  <c r="G43"/>
  <c r="F46"/>
  <c r="E46"/>
  <c r="D46"/>
  <c r="D43"/>
  <c r="C46"/>
  <c r="C43"/>
  <c r="B46"/>
  <c r="V44" i="59"/>
  <c r="U44"/>
  <c r="T44"/>
  <c r="R44"/>
  <c r="Q44"/>
  <c r="L44"/>
  <c r="K44"/>
  <c r="I44"/>
  <c r="H44"/>
  <c r="D44"/>
  <c r="C44"/>
  <c r="X47"/>
  <c r="X44"/>
  <c r="W47"/>
  <c r="W44"/>
  <c r="V47"/>
  <c r="U47"/>
  <c r="T47"/>
  <c r="S47"/>
  <c r="S44"/>
  <c r="R47"/>
  <c r="Q47"/>
  <c r="P47"/>
  <c r="P44"/>
  <c r="O47"/>
  <c r="O44"/>
  <c r="N47"/>
  <c r="N44"/>
  <c r="L47"/>
  <c r="K47"/>
  <c r="J47"/>
  <c r="J44"/>
  <c r="I47"/>
  <c r="H47"/>
  <c r="G47"/>
  <c r="G44"/>
  <c r="F47"/>
  <c r="F44"/>
  <c r="E47"/>
  <c r="E44"/>
  <c r="D47"/>
  <c r="C47"/>
  <c r="B47"/>
  <c r="B44"/>
  <c r="J43" i="58"/>
  <c r="F43"/>
  <c r="B43"/>
  <c r="L46"/>
  <c r="L43"/>
  <c r="M108" i="98"/>
  <c r="K46" i="58"/>
  <c r="K43"/>
  <c r="J46"/>
  <c r="I46"/>
  <c r="I43"/>
  <c r="H46"/>
  <c r="H43"/>
  <c r="G46"/>
  <c r="G43"/>
  <c r="F46"/>
  <c r="E46"/>
  <c r="E43"/>
  <c r="D46"/>
  <c r="D43"/>
  <c r="C46"/>
  <c r="C43"/>
  <c r="B46"/>
  <c r="W44" i="57"/>
  <c r="V44"/>
  <c r="S44"/>
  <c r="R44"/>
  <c r="O44"/>
  <c r="N44"/>
  <c r="J44"/>
  <c r="I44"/>
  <c r="F44"/>
  <c r="E44"/>
  <c r="B44"/>
  <c r="X47"/>
  <c r="X44"/>
  <c r="W47"/>
  <c r="V47"/>
  <c r="U47"/>
  <c r="U44"/>
  <c r="T47"/>
  <c r="T44"/>
  <c r="S47"/>
  <c r="R47"/>
  <c r="Q47"/>
  <c r="Q44"/>
  <c r="P47"/>
  <c r="P44"/>
  <c r="O47"/>
  <c r="N47"/>
  <c r="L47"/>
  <c r="L44"/>
  <c r="K47"/>
  <c r="K44"/>
  <c r="L103" i="99"/>
  <c r="J47" i="57"/>
  <c r="I47"/>
  <c r="H47"/>
  <c r="H44"/>
  <c r="G47"/>
  <c r="G44"/>
  <c r="F47"/>
  <c r="E47"/>
  <c r="D47"/>
  <c r="D44"/>
  <c r="C47"/>
  <c r="C44"/>
  <c r="B47"/>
  <c r="L43" i="56"/>
  <c r="K43"/>
  <c r="J43"/>
  <c r="H43"/>
  <c r="F43"/>
  <c r="D43"/>
  <c r="L46"/>
  <c r="K46"/>
  <c r="J46"/>
  <c r="I46"/>
  <c r="I43"/>
  <c r="H46"/>
  <c r="G46"/>
  <c r="G43"/>
  <c r="F46"/>
  <c r="E46"/>
  <c r="E43"/>
  <c r="D46"/>
  <c r="C46"/>
  <c r="C43"/>
  <c r="B46"/>
  <c r="B43"/>
  <c r="T44" i="55"/>
  <c r="P44"/>
  <c r="O44"/>
  <c r="K44"/>
  <c r="G44"/>
  <c r="C44"/>
  <c r="B44"/>
  <c r="X47"/>
  <c r="X44"/>
  <c r="W47"/>
  <c r="W44"/>
  <c r="V47"/>
  <c r="V44"/>
  <c r="W97" i="99"/>
  <c r="U47" i="55"/>
  <c r="U44"/>
  <c r="V97" i="99"/>
  <c r="T47" i="55"/>
  <c r="S47"/>
  <c r="S44"/>
  <c r="R47"/>
  <c r="R44"/>
  <c r="Q47"/>
  <c r="Q44"/>
  <c r="P47"/>
  <c r="O47"/>
  <c r="N47"/>
  <c r="N44"/>
  <c r="L47"/>
  <c r="L44"/>
  <c r="K47"/>
  <c r="J47"/>
  <c r="J44"/>
  <c r="I47"/>
  <c r="I44"/>
  <c r="H47"/>
  <c r="H44"/>
  <c r="I97" i="99"/>
  <c r="G47" i="55"/>
  <c r="F47"/>
  <c r="F44"/>
  <c r="G97" i="99"/>
  <c r="E47" i="55"/>
  <c r="E44"/>
  <c r="D47"/>
  <c r="D44"/>
  <c r="E97" i="99"/>
  <c r="C47" i="55"/>
  <c r="B47"/>
  <c r="I43" i="54"/>
  <c r="E43"/>
  <c r="L46"/>
  <c r="L43"/>
  <c r="M96" i="98"/>
  <c r="K46" i="54"/>
  <c r="K43"/>
  <c r="L96" i="98"/>
  <c r="J46" i="54"/>
  <c r="J43"/>
  <c r="I46"/>
  <c r="H46"/>
  <c r="H43"/>
  <c r="I96" i="98"/>
  <c r="G46" i="54"/>
  <c r="G43"/>
  <c r="H96" i="98"/>
  <c r="F46" i="54"/>
  <c r="F43"/>
  <c r="E46"/>
  <c r="D46"/>
  <c r="D43"/>
  <c r="E96" i="98"/>
  <c r="C46" i="54"/>
  <c r="C43"/>
  <c r="D96" i="98"/>
  <c r="B46" i="54"/>
  <c r="B43"/>
  <c r="V44" i="53"/>
  <c r="U44"/>
  <c r="R44"/>
  <c r="Q44"/>
  <c r="O44"/>
  <c r="N44"/>
  <c r="L44"/>
  <c r="I44"/>
  <c r="E44"/>
  <c r="D44"/>
  <c r="X47"/>
  <c r="X44"/>
  <c r="W47"/>
  <c r="W44"/>
  <c r="X91" i="99"/>
  <c r="V47" i="53"/>
  <c r="U47"/>
  <c r="T47"/>
  <c r="T44"/>
  <c r="S47"/>
  <c r="S44"/>
  <c r="T91" i="99"/>
  <c r="R47" i="53"/>
  <c r="Q47"/>
  <c r="P47"/>
  <c r="P44"/>
  <c r="O47"/>
  <c r="N47"/>
  <c r="L47"/>
  <c r="K47"/>
  <c r="K44"/>
  <c r="J47"/>
  <c r="J44"/>
  <c r="I47"/>
  <c r="H47"/>
  <c r="H44"/>
  <c r="I91" i="99"/>
  <c r="G47" i="53"/>
  <c r="G44"/>
  <c r="F47"/>
  <c r="F44"/>
  <c r="G91" i="99"/>
  <c r="E47" i="53"/>
  <c r="D47"/>
  <c r="C47"/>
  <c r="C44"/>
  <c r="B47"/>
  <c r="B44"/>
  <c r="K43" i="52"/>
  <c r="G43"/>
  <c r="F43"/>
  <c r="C43"/>
  <c r="B43"/>
  <c r="L46"/>
  <c r="L43"/>
  <c r="K46"/>
  <c r="J46"/>
  <c r="J43"/>
  <c r="K90" i="98"/>
  <c r="I46" i="52"/>
  <c r="I43"/>
  <c r="J90" i="98"/>
  <c r="H46" i="52"/>
  <c r="H43"/>
  <c r="G46"/>
  <c r="F46"/>
  <c r="E46"/>
  <c r="E43"/>
  <c r="D46"/>
  <c r="D43"/>
  <c r="C46"/>
  <c r="B46"/>
  <c r="V44" i="49"/>
  <c r="S44"/>
  <c r="R44"/>
  <c r="O44"/>
  <c r="N44"/>
  <c r="I44"/>
  <c r="E44"/>
  <c r="B44"/>
  <c r="X47"/>
  <c r="X44"/>
  <c r="W47"/>
  <c r="W44"/>
  <c r="X82" i="99"/>
  <c r="V47" i="49"/>
  <c r="U47"/>
  <c r="U44"/>
  <c r="V82" i="99"/>
  <c r="T47" i="49"/>
  <c r="T44"/>
  <c r="S47"/>
  <c r="R47"/>
  <c r="Q47"/>
  <c r="Q44"/>
  <c r="R82" i="99"/>
  <c r="P47" i="49"/>
  <c r="P44"/>
  <c r="O47"/>
  <c r="N47"/>
  <c r="L47"/>
  <c r="L44"/>
  <c r="M82" i="99"/>
  <c r="K47" i="49"/>
  <c r="K44"/>
  <c r="J47"/>
  <c r="J44"/>
  <c r="K82" i="99"/>
  <c r="I47" i="49"/>
  <c r="H47"/>
  <c r="H44"/>
  <c r="G47"/>
  <c r="G44"/>
  <c r="F47"/>
  <c r="F44"/>
  <c r="G82" i="99"/>
  <c r="E47" i="49"/>
  <c r="D47"/>
  <c r="D44"/>
  <c r="E82" i="99"/>
  <c r="C47" i="49"/>
  <c r="C44"/>
  <c r="B47"/>
  <c r="K43" i="48"/>
  <c r="J43"/>
  <c r="G43"/>
  <c r="F43"/>
  <c r="E43"/>
  <c r="C43"/>
  <c r="B43"/>
  <c r="L46"/>
  <c r="L43"/>
  <c r="K46"/>
  <c r="J46"/>
  <c r="I46"/>
  <c r="I43"/>
  <c r="J81" i="98"/>
  <c r="H46" i="48"/>
  <c r="H43"/>
  <c r="G46"/>
  <c r="F46"/>
  <c r="E46"/>
  <c r="D46"/>
  <c r="D43"/>
  <c r="C46"/>
  <c r="B46"/>
  <c r="X44" i="47"/>
  <c r="U44"/>
  <c r="T44"/>
  <c r="Q44"/>
  <c r="P44"/>
  <c r="K44"/>
  <c r="G44"/>
  <c r="D44"/>
  <c r="C44"/>
  <c r="X47"/>
  <c r="W47"/>
  <c r="W44"/>
  <c r="V47"/>
  <c r="V44"/>
  <c r="U47"/>
  <c r="T47"/>
  <c r="S47"/>
  <c r="S44"/>
  <c r="T76" i="99"/>
  <c r="R47" i="47"/>
  <c r="R44"/>
  <c r="Q47"/>
  <c r="P47"/>
  <c r="O47"/>
  <c r="O44"/>
  <c r="P76" i="99"/>
  <c r="N47" i="47"/>
  <c r="N44"/>
  <c r="L47"/>
  <c r="L44"/>
  <c r="M76" i="99"/>
  <c r="K47" i="47"/>
  <c r="J47"/>
  <c r="J44"/>
  <c r="K76" i="99"/>
  <c r="I47" i="47"/>
  <c r="I44"/>
  <c r="H47"/>
  <c r="H44"/>
  <c r="G47"/>
  <c r="F47"/>
  <c r="F44"/>
  <c r="E47"/>
  <c r="E44"/>
  <c r="D47"/>
  <c r="C47"/>
  <c r="B47"/>
  <c r="B44"/>
  <c r="C76" i="99"/>
  <c r="I43" i="46"/>
  <c r="H43"/>
  <c r="E43"/>
  <c r="D43"/>
  <c r="C43"/>
  <c r="L46"/>
  <c r="L43"/>
  <c r="M75" i="98"/>
  <c r="K46" i="46"/>
  <c r="K43"/>
  <c r="L75" i="98"/>
  <c r="J46" i="46"/>
  <c r="J43"/>
  <c r="I46"/>
  <c r="H46"/>
  <c r="G46"/>
  <c r="G43"/>
  <c r="H75" i="98"/>
  <c r="F46" i="46"/>
  <c r="F43"/>
  <c r="E46"/>
  <c r="D46"/>
  <c r="C46"/>
  <c r="B46"/>
  <c r="B43"/>
  <c r="W44" i="45"/>
  <c r="V44"/>
  <c r="S44"/>
  <c r="R44"/>
  <c r="N44"/>
  <c r="L44"/>
  <c r="J44"/>
  <c r="I44"/>
  <c r="F44"/>
  <c r="E44"/>
  <c r="B44"/>
  <c r="X47"/>
  <c r="X44"/>
  <c r="W47"/>
  <c r="V47"/>
  <c r="U47"/>
  <c r="U44"/>
  <c r="V70" i="99"/>
  <c r="T47" i="45"/>
  <c r="T44"/>
  <c r="S47"/>
  <c r="R47"/>
  <c r="Q47"/>
  <c r="Q44"/>
  <c r="R70" i="99"/>
  <c r="P47" i="45"/>
  <c r="P44"/>
  <c r="O47"/>
  <c r="O44"/>
  <c r="P70" i="99"/>
  <c r="N47" i="45"/>
  <c r="L47"/>
  <c r="K47"/>
  <c r="K44"/>
  <c r="J47"/>
  <c r="I47"/>
  <c r="H47"/>
  <c r="H44"/>
  <c r="I70" i="99"/>
  <c r="G47" i="45"/>
  <c r="G44"/>
  <c r="F47"/>
  <c r="E47"/>
  <c r="D47"/>
  <c r="D44"/>
  <c r="C47"/>
  <c r="C44"/>
  <c r="B47"/>
  <c r="K43" i="44"/>
  <c r="I43"/>
  <c r="G43"/>
  <c r="E43"/>
  <c r="C43"/>
  <c r="L46"/>
  <c r="L43"/>
  <c r="K46"/>
  <c r="J46"/>
  <c r="J43"/>
  <c r="K69" i="98"/>
  <c r="I46" i="44"/>
  <c r="H46"/>
  <c r="H43"/>
  <c r="G46"/>
  <c r="F46"/>
  <c r="F43"/>
  <c r="G69" i="98"/>
  <c r="E46" i="44"/>
  <c r="D46"/>
  <c r="D43"/>
  <c r="C46"/>
  <c r="B46"/>
  <c r="B43"/>
  <c r="C69" i="98"/>
  <c r="X44" i="43"/>
  <c r="U44"/>
  <c r="T44"/>
  <c r="P44"/>
  <c r="O44"/>
  <c r="L44"/>
  <c r="K44"/>
  <c r="H44"/>
  <c r="G44"/>
  <c r="D44"/>
  <c r="C44"/>
  <c r="X47"/>
  <c r="W47"/>
  <c r="W44"/>
  <c r="V47"/>
  <c r="V44"/>
  <c r="U47"/>
  <c r="T47"/>
  <c r="S47"/>
  <c r="S44"/>
  <c r="T64" i="99"/>
  <c r="R47" i="43"/>
  <c r="R44"/>
  <c r="Q47"/>
  <c r="Q44"/>
  <c r="P47"/>
  <c r="O47"/>
  <c r="N47"/>
  <c r="N44"/>
  <c r="L47"/>
  <c r="K47"/>
  <c r="J47"/>
  <c r="J44"/>
  <c r="K64" i="99"/>
  <c r="I47" i="43"/>
  <c r="I44"/>
  <c r="H47"/>
  <c r="G47"/>
  <c r="F47"/>
  <c r="F44"/>
  <c r="E47"/>
  <c r="E44"/>
  <c r="D47"/>
  <c r="C47"/>
  <c r="B47"/>
  <c r="B44"/>
  <c r="I43" i="42"/>
  <c r="G43"/>
  <c r="E43"/>
  <c r="C43"/>
  <c r="L46"/>
  <c r="L43"/>
  <c r="K46"/>
  <c r="K43"/>
  <c r="L63" i="98"/>
  <c r="J46" i="42"/>
  <c r="J43"/>
  <c r="I46"/>
  <c r="H46"/>
  <c r="H43"/>
  <c r="I63" i="98"/>
  <c r="G46" i="42"/>
  <c r="F46"/>
  <c r="F43"/>
  <c r="E46"/>
  <c r="D46"/>
  <c r="D43"/>
  <c r="C46"/>
  <c r="B46"/>
  <c r="B43"/>
  <c r="V44" i="41"/>
  <c r="R44"/>
  <c r="Q44"/>
  <c r="N44"/>
  <c r="L44"/>
  <c r="I44"/>
  <c r="E44"/>
  <c r="X47"/>
  <c r="X44"/>
  <c r="W47"/>
  <c r="W44"/>
  <c r="V47"/>
  <c r="U47"/>
  <c r="U44"/>
  <c r="V58" i="99"/>
  <c r="T47" i="41"/>
  <c r="T44"/>
  <c r="S47"/>
  <c r="S44"/>
  <c r="R47"/>
  <c r="Q47"/>
  <c r="P47"/>
  <c r="P44"/>
  <c r="O47"/>
  <c r="O44"/>
  <c r="N47"/>
  <c r="L47"/>
  <c r="K47"/>
  <c r="K44"/>
  <c r="J47"/>
  <c r="J44"/>
  <c r="K58" i="99"/>
  <c r="I47" i="41"/>
  <c r="H47"/>
  <c r="H44"/>
  <c r="I58" i="99"/>
  <c r="G47" i="41"/>
  <c r="G44"/>
  <c r="F47"/>
  <c r="F44"/>
  <c r="G58" i="99"/>
  <c r="E47" i="41"/>
  <c r="D47"/>
  <c r="D44"/>
  <c r="E58" i="99"/>
  <c r="C47" i="41"/>
  <c r="C44"/>
  <c r="B47"/>
  <c r="B44"/>
  <c r="K43" i="40"/>
  <c r="G43"/>
  <c r="C43"/>
  <c r="B43"/>
  <c r="L46"/>
  <c r="L43"/>
  <c r="K46"/>
  <c r="J46"/>
  <c r="J43"/>
  <c r="K57" i="98"/>
  <c r="I46" i="40"/>
  <c r="I43"/>
  <c r="J57" i="98"/>
  <c r="H46" i="40"/>
  <c r="H43"/>
  <c r="G46"/>
  <c r="F46"/>
  <c r="F43"/>
  <c r="G57" i="98"/>
  <c r="E46" i="40"/>
  <c r="E43"/>
  <c r="F57" i="98"/>
  <c r="D46" i="40"/>
  <c r="D43"/>
  <c r="C46"/>
  <c r="B46"/>
  <c r="X44" i="39"/>
  <c r="T44"/>
  <c r="S44"/>
  <c r="P44"/>
  <c r="O44"/>
  <c r="K44"/>
  <c r="G44"/>
  <c r="C44"/>
  <c r="B44"/>
  <c r="X47"/>
  <c r="W47"/>
  <c r="W44"/>
  <c r="X52" i="99"/>
  <c r="V47" i="39"/>
  <c r="V44"/>
  <c r="U47"/>
  <c r="U44"/>
  <c r="V52" i="99"/>
  <c r="T47" i="39"/>
  <c r="S47"/>
  <c r="R47"/>
  <c r="R44"/>
  <c r="Q47"/>
  <c r="Q44"/>
  <c r="R52" i="99"/>
  <c r="P47" i="39"/>
  <c r="O47"/>
  <c r="N47"/>
  <c r="N44"/>
  <c r="L47"/>
  <c r="L44"/>
  <c r="M52" i="99"/>
  <c r="K47" i="39"/>
  <c r="J47"/>
  <c r="J44"/>
  <c r="K52" i="99"/>
  <c r="I47" i="39"/>
  <c r="I44"/>
  <c r="H47"/>
  <c r="H44"/>
  <c r="I52" i="99"/>
  <c r="G47" i="39"/>
  <c r="F47"/>
  <c r="F44"/>
  <c r="E47"/>
  <c r="E44"/>
  <c r="D47"/>
  <c r="D44"/>
  <c r="E52" i="99"/>
  <c r="C47" i="39"/>
  <c r="B47"/>
  <c r="I43" i="38"/>
  <c r="E43"/>
  <c r="L46"/>
  <c r="L43"/>
  <c r="M51" i="98"/>
  <c r="K46" i="38"/>
  <c r="K43"/>
  <c r="J46"/>
  <c r="J43"/>
  <c r="I46"/>
  <c r="H46"/>
  <c r="H43"/>
  <c r="I51" i="98"/>
  <c r="G46" i="38"/>
  <c r="G43"/>
  <c r="F46"/>
  <c r="F43"/>
  <c r="E46"/>
  <c r="D46"/>
  <c r="D43"/>
  <c r="E51" i="98"/>
  <c r="C46" i="38"/>
  <c r="C43"/>
  <c r="B46"/>
  <c r="B43"/>
  <c r="V44" i="37"/>
  <c r="U44"/>
  <c r="R44"/>
  <c r="Q44"/>
  <c r="O44"/>
  <c r="N44"/>
  <c r="J44"/>
  <c r="I44"/>
  <c r="H44"/>
  <c r="E44"/>
  <c r="D44"/>
  <c r="X47"/>
  <c r="X44"/>
  <c r="W47"/>
  <c r="W44"/>
  <c r="X46" i="99"/>
  <c r="V47" i="37"/>
  <c r="U47"/>
  <c r="T47"/>
  <c r="T44"/>
  <c r="S47"/>
  <c r="S44"/>
  <c r="T46" i="99"/>
  <c r="R47" i="37"/>
  <c r="Q47"/>
  <c r="P47"/>
  <c r="P44"/>
  <c r="O47"/>
  <c r="N47"/>
  <c r="L47"/>
  <c r="L44"/>
  <c r="M46" i="99"/>
  <c r="K47" i="37"/>
  <c r="K44"/>
  <c r="J47"/>
  <c r="I47"/>
  <c r="H47"/>
  <c r="G47"/>
  <c r="G44"/>
  <c r="F47"/>
  <c r="F44"/>
  <c r="G46" i="99"/>
  <c r="E47" i="37"/>
  <c r="D47"/>
  <c r="C47"/>
  <c r="C44"/>
  <c r="B47"/>
  <c r="B44"/>
  <c r="K43" i="36"/>
  <c r="G43"/>
  <c r="F43"/>
  <c r="C43"/>
  <c r="B43"/>
  <c r="L46"/>
  <c r="L43"/>
  <c r="K46"/>
  <c r="J46"/>
  <c r="J43"/>
  <c r="K45" i="98"/>
  <c r="I46" i="36"/>
  <c r="I43"/>
  <c r="J45" i="98"/>
  <c r="H46" i="36"/>
  <c r="H43"/>
  <c r="G46"/>
  <c r="F46"/>
  <c r="E46"/>
  <c r="E43"/>
  <c r="D46"/>
  <c r="D43"/>
  <c r="C46"/>
  <c r="B46"/>
  <c r="V44" i="33"/>
  <c r="S44"/>
  <c r="R44"/>
  <c r="O44"/>
  <c r="N44"/>
  <c r="I44"/>
  <c r="E44"/>
  <c r="B44"/>
  <c r="X47"/>
  <c r="X44"/>
  <c r="W47"/>
  <c r="W44"/>
  <c r="X37" i="99"/>
  <c r="V47" i="33"/>
  <c r="U47"/>
  <c r="U44"/>
  <c r="T47"/>
  <c r="T44"/>
  <c r="S47"/>
  <c r="R47"/>
  <c r="Q47"/>
  <c r="Q44"/>
  <c r="R37" i="99"/>
  <c r="P47" i="33"/>
  <c r="P44"/>
  <c r="O47"/>
  <c r="N47"/>
  <c r="L47"/>
  <c r="L44"/>
  <c r="M37" i="99"/>
  <c r="K47" i="33"/>
  <c r="K44"/>
  <c r="J47"/>
  <c r="J44"/>
  <c r="K37" i="99"/>
  <c r="I47" i="33"/>
  <c r="H47"/>
  <c r="H44"/>
  <c r="I37" i="99"/>
  <c r="G47" i="33"/>
  <c r="G44"/>
  <c r="F47"/>
  <c r="F44"/>
  <c r="G37" i="99"/>
  <c r="E47" i="33"/>
  <c r="D47"/>
  <c r="D44"/>
  <c r="E37" i="99"/>
  <c r="C47" i="33"/>
  <c r="C44"/>
  <c r="B47"/>
  <c r="K43" i="32"/>
  <c r="J43"/>
  <c r="G43"/>
  <c r="F43"/>
  <c r="E43"/>
  <c r="C43"/>
  <c r="B43"/>
  <c r="L46"/>
  <c r="L43"/>
  <c r="K46"/>
  <c r="J46"/>
  <c r="I46"/>
  <c r="I43"/>
  <c r="J36" i="98"/>
  <c r="H46" i="32"/>
  <c r="H43"/>
  <c r="G46"/>
  <c r="F46"/>
  <c r="E46"/>
  <c r="D46"/>
  <c r="D43"/>
  <c r="C46"/>
  <c r="B46"/>
  <c r="I43" i="30"/>
  <c r="E43"/>
  <c r="D43"/>
  <c r="L46"/>
  <c r="L43"/>
  <c r="M30" i="98"/>
  <c r="K46" i="30"/>
  <c r="K43"/>
  <c r="J46"/>
  <c r="J43"/>
  <c r="I46"/>
  <c r="H46"/>
  <c r="H43"/>
  <c r="I30" i="98"/>
  <c r="G46" i="30"/>
  <c r="G43"/>
  <c r="H30" i="98"/>
  <c r="F46" i="30"/>
  <c r="F43"/>
  <c r="E46"/>
  <c r="D46"/>
  <c r="C46"/>
  <c r="C43"/>
  <c r="B46"/>
  <c r="B43"/>
  <c r="K43" i="28"/>
  <c r="G43"/>
  <c r="C43"/>
  <c r="B43"/>
  <c r="L46"/>
  <c r="L43"/>
  <c r="K46"/>
  <c r="J46"/>
  <c r="J43"/>
  <c r="K24" i="98"/>
  <c r="I46" i="28"/>
  <c r="I43"/>
  <c r="J24" i="98"/>
  <c r="H46" i="28"/>
  <c r="H43"/>
  <c r="G46"/>
  <c r="F46"/>
  <c r="F43"/>
  <c r="G24" i="98"/>
  <c r="E46" i="28"/>
  <c r="E43"/>
  <c r="F24" i="98"/>
  <c r="D46" i="28"/>
  <c r="D43"/>
  <c r="C46"/>
  <c r="B46"/>
  <c r="X44" i="31"/>
  <c r="T44"/>
  <c r="S44"/>
  <c r="P44"/>
  <c r="O44"/>
  <c r="K44"/>
  <c r="G44"/>
  <c r="C44"/>
  <c r="B44"/>
  <c r="X47"/>
  <c r="W47"/>
  <c r="W44"/>
  <c r="V47"/>
  <c r="V44"/>
  <c r="U47"/>
  <c r="U44"/>
  <c r="V31" i="99"/>
  <c r="T47" i="31"/>
  <c r="S47"/>
  <c r="R47"/>
  <c r="R44"/>
  <c r="Q47"/>
  <c r="Q44"/>
  <c r="R31" i="99"/>
  <c r="P47" i="31"/>
  <c r="O47"/>
  <c r="N47"/>
  <c r="N44"/>
  <c r="L47"/>
  <c r="L44"/>
  <c r="M31" i="99"/>
  <c r="K47" i="31"/>
  <c r="J47"/>
  <c r="J44"/>
  <c r="K31" i="99"/>
  <c r="I47" i="31"/>
  <c r="I44"/>
  <c r="H47"/>
  <c r="H44"/>
  <c r="G47"/>
  <c r="F47"/>
  <c r="F44"/>
  <c r="E47"/>
  <c r="E44"/>
  <c r="D47"/>
  <c r="D44"/>
  <c r="E31" i="99"/>
  <c r="C47" i="31"/>
  <c r="B47"/>
  <c r="X44" i="29"/>
  <c r="W44"/>
  <c r="T44"/>
  <c r="S44"/>
  <c r="Q44"/>
  <c r="R25" i="99"/>
  <c r="P44" i="29"/>
  <c r="O44"/>
  <c r="K44"/>
  <c r="G44"/>
  <c r="F44"/>
  <c r="G25" i="99"/>
  <c r="C44" i="29"/>
  <c r="B44"/>
  <c r="X47"/>
  <c r="W47"/>
  <c r="V47"/>
  <c r="V44"/>
  <c r="U47"/>
  <c r="U44"/>
  <c r="T47"/>
  <c r="S47"/>
  <c r="R47"/>
  <c r="R44"/>
  <c r="Q47"/>
  <c r="P47"/>
  <c r="O47"/>
  <c r="N47"/>
  <c r="N44"/>
  <c r="L47"/>
  <c r="L44"/>
  <c r="M25" i="99"/>
  <c r="K47" i="29"/>
  <c r="J47"/>
  <c r="J44"/>
  <c r="I47"/>
  <c r="I44"/>
  <c r="H47"/>
  <c r="H44"/>
  <c r="G47"/>
  <c r="F47"/>
  <c r="E47"/>
  <c r="E44"/>
  <c r="D47"/>
  <c r="D44"/>
  <c r="E25" i="99"/>
  <c r="C47" i="29"/>
  <c r="B47"/>
  <c r="X44" i="25"/>
  <c r="Y16" i="99"/>
  <c r="U44" i="25"/>
  <c r="T44"/>
  <c r="Q44"/>
  <c r="P44"/>
  <c r="Q16" i="99"/>
  <c r="L44" i="25"/>
  <c r="K44"/>
  <c r="L16" i="99"/>
  <c r="H44" i="25"/>
  <c r="G44"/>
  <c r="H16" i="99"/>
  <c r="D44" i="25"/>
  <c r="E16" i="99"/>
  <c r="C44" i="25"/>
  <c r="X47"/>
  <c r="W47"/>
  <c r="W44"/>
  <c r="X16" i="99"/>
  <c r="V47" i="25"/>
  <c r="V44"/>
  <c r="U47"/>
  <c r="T47"/>
  <c r="S47"/>
  <c r="S44"/>
  <c r="R47"/>
  <c r="R44"/>
  <c r="S16" i="99"/>
  <c r="Q47" i="25"/>
  <c r="P47"/>
  <c r="O47"/>
  <c r="O44"/>
  <c r="N47"/>
  <c r="N44"/>
  <c r="L47"/>
  <c r="K47"/>
  <c r="J47"/>
  <c r="J44"/>
  <c r="K16" i="99"/>
  <c r="I47" i="25"/>
  <c r="I44"/>
  <c r="J16" i="99"/>
  <c r="H47" i="25"/>
  <c r="G47"/>
  <c r="F47"/>
  <c r="F44"/>
  <c r="E47"/>
  <c r="E44"/>
  <c r="F16" i="99"/>
  <c r="D47" i="25"/>
  <c r="C47"/>
  <c r="B47"/>
  <c r="B44"/>
  <c r="C16" i="99"/>
  <c r="L43" i="24"/>
  <c r="J43"/>
  <c r="I43"/>
  <c r="J15" i="98"/>
  <c r="H43" i="24"/>
  <c r="F43"/>
  <c r="E43"/>
  <c r="F15" i="98"/>
  <c r="D43" i="24"/>
  <c r="B43"/>
  <c r="L46"/>
  <c r="K46"/>
  <c r="K43"/>
  <c r="L15" i="98"/>
  <c r="J46" i="24"/>
  <c r="I46"/>
  <c r="H46"/>
  <c r="G46"/>
  <c r="G43"/>
  <c r="H15" i="98"/>
  <c r="F46" i="24"/>
  <c r="E46"/>
  <c r="D46"/>
  <c r="C46"/>
  <c r="C43"/>
  <c r="D15" i="98"/>
  <c r="B46" i="24"/>
  <c r="W44" i="23"/>
  <c r="X10" i="99"/>
  <c r="V44" i="23"/>
  <c r="S44"/>
  <c r="R44"/>
  <c r="S10" i="99"/>
  <c r="O44" i="23"/>
  <c r="N44"/>
  <c r="E44"/>
  <c r="F44"/>
  <c r="I44"/>
  <c r="J44"/>
  <c r="K10" i="99"/>
  <c r="B44" i="23"/>
  <c r="X47"/>
  <c r="X44"/>
  <c r="W47"/>
  <c r="V47"/>
  <c r="U47"/>
  <c r="U44"/>
  <c r="T47"/>
  <c r="T44"/>
  <c r="S47"/>
  <c r="R47"/>
  <c r="Q47"/>
  <c r="Q44"/>
  <c r="P47"/>
  <c r="P44"/>
  <c r="Q10" i="99"/>
  <c r="O47" i="23"/>
  <c r="N47"/>
  <c r="C47"/>
  <c r="C44"/>
  <c r="D47"/>
  <c r="D44"/>
  <c r="E10" i="99"/>
  <c r="E47" i="23"/>
  <c r="F47"/>
  <c r="G47"/>
  <c r="G44"/>
  <c r="H47"/>
  <c r="H44"/>
  <c r="I47"/>
  <c r="J47"/>
  <c r="K47"/>
  <c r="K44"/>
  <c r="L47"/>
  <c r="L44"/>
  <c r="M10" i="99"/>
  <c r="B47" i="23"/>
  <c r="K43" i="22"/>
  <c r="G43"/>
  <c r="H9" i="98"/>
  <c r="C43" i="22"/>
  <c r="B43"/>
  <c r="C9" i="98"/>
  <c r="C46" i="22"/>
  <c r="D46"/>
  <c r="D43"/>
  <c r="E9" i="98"/>
  <c r="E46" i="22"/>
  <c r="E43"/>
  <c r="F46"/>
  <c r="F43"/>
  <c r="G46"/>
  <c r="H46"/>
  <c r="H43"/>
  <c r="I9" i="98"/>
  <c r="I46" i="22"/>
  <c r="I43"/>
  <c r="J9" i="98"/>
  <c r="J46" i="22"/>
  <c r="J43"/>
  <c r="K46"/>
  <c r="L46"/>
  <c r="L43"/>
  <c r="M9" i="98"/>
  <c r="B46" i="22"/>
  <c r="Y37" i="99"/>
  <c r="U37"/>
  <c r="T37"/>
  <c r="S37"/>
  <c r="Q37"/>
  <c r="P37"/>
  <c r="L37"/>
  <c r="J37"/>
  <c r="F37"/>
  <c r="B26" i="12"/>
  <c r="B8" i="1"/>
  <c r="B10"/>
  <c r="B12"/>
  <c r="B14"/>
  <c r="B16"/>
  <c r="B18"/>
  <c r="B20"/>
  <c r="B22"/>
  <c r="B25"/>
  <c r="B27"/>
  <c r="B29"/>
  <c r="B33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8" i="21"/>
  <c r="C18"/>
  <c r="D18"/>
  <c r="E18"/>
  <c r="F18"/>
  <c r="G18"/>
  <c r="H18"/>
  <c r="I18"/>
  <c r="J18"/>
  <c r="K18"/>
  <c r="L18"/>
  <c r="B44" i="22"/>
  <c r="C44"/>
  <c r="D44"/>
  <c r="E44"/>
  <c r="F44"/>
  <c r="G10" i="98"/>
  <c r="G44" i="22"/>
  <c r="H10" i="98"/>
  <c r="H44" i="22"/>
  <c r="I44"/>
  <c r="J44"/>
  <c r="K44"/>
  <c r="L44"/>
  <c r="D9" i="98"/>
  <c r="L9"/>
  <c r="B45" i="23"/>
  <c r="C45"/>
  <c r="D45"/>
  <c r="E45"/>
  <c r="F45"/>
  <c r="G45"/>
  <c r="H45"/>
  <c r="I45"/>
  <c r="J45"/>
  <c r="K45"/>
  <c r="L45"/>
  <c r="N45"/>
  <c r="O45"/>
  <c r="P45"/>
  <c r="Q45"/>
  <c r="R45"/>
  <c r="S45"/>
  <c r="T45"/>
  <c r="U45"/>
  <c r="V45"/>
  <c r="W45"/>
  <c r="X45"/>
  <c r="P10" i="99"/>
  <c r="B44" i="24"/>
  <c r="C44"/>
  <c r="D44"/>
  <c r="E44"/>
  <c r="F44"/>
  <c r="G44"/>
  <c r="H44"/>
  <c r="I44"/>
  <c r="J44"/>
  <c r="K44"/>
  <c r="L44"/>
  <c r="C15" i="98"/>
  <c r="E15"/>
  <c r="G15"/>
  <c r="I15"/>
  <c r="K15"/>
  <c r="M15"/>
  <c r="B45" i="25"/>
  <c r="C45"/>
  <c r="D45"/>
  <c r="E45"/>
  <c r="F45"/>
  <c r="G45"/>
  <c r="H17" i="99"/>
  <c r="H45" i="25"/>
  <c r="I45"/>
  <c r="J45"/>
  <c r="K45"/>
  <c r="L45"/>
  <c r="N45"/>
  <c r="O45"/>
  <c r="P45"/>
  <c r="Q17" i="99"/>
  <c r="Q45" i="25"/>
  <c r="R45"/>
  <c r="S45"/>
  <c r="T45"/>
  <c r="U45"/>
  <c r="V45"/>
  <c r="W45"/>
  <c r="X45"/>
  <c r="Y17" i="99"/>
  <c r="I16"/>
  <c r="U16"/>
  <c r="B44" i="28"/>
  <c r="C44"/>
  <c r="D44"/>
  <c r="E44"/>
  <c r="F44"/>
  <c r="G44"/>
  <c r="H44"/>
  <c r="I44"/>
  <c r="J44"/>
  <c r="K44"/>
  <c r="L44"/>
  <c r="C24" i="98"/>
  <c r="D24"/>
  <c r="H24"/>
  <c r="M24"/>
  <c r="B45" i="29"/>
  <c r="C45"/>
  <c r="D45"/>
  <c r="E45"/>
  <c r="F45"/>
  <c r="G45"/>
  <c r="H45"/>
  <c r="I45"/>
  <c r="J45"/>
  <c r="K45"/>
  <c r="L45"/>
  <c r="N45"/>
  <c r="O45"/>
  <c r="P45"/>
  <c r="Q45"/>
  <c r="R45"/>
  <c r="S45"/>
  <c r="T45"/>
  <c r="U45"/>
  <c r="V45"/>
  <c r="W45"/>
  <c r="X45"/>
  <c r="C25" i="99"/>
  <c r="D25"/>
  <c r="F25"/>
  <c r="L25"/>
  <c r="O25"/>
  <c r="S25"/>
  <c r="T25"/>
  <c r="U25"/>
  <c r="B44" i="30"/>
  <c r="C44"/>
  <c r="D44"/>
  <c r="E44"/>
  <c r="F44"/>
  <c r="G44"/>
  <c r="H44"/>
  <c r="I44"/>
  <c r="J44"/>
  <c r="K44"/>
  <c r="L44"/>
  <c r="C30" i="98"/>
  <c r="G30"/>
  <c r="D31" i="99"/>
  <c r="J31"/>
  <c r="S31"/>
  <c r="U31"/>
  <c r="B45" i="31"/>
  <c r="C45"/>
  <c r="D45"/>
  <c r="E45"/>
  <c r="F45"/>
  <c r="G45"/>
  <c r="H32" i="99"/>
  <c r="H45" i="31"/>
  <c r="I45"/>
  <c r="J32" i="99"/>
  <c r="J45" i="31"/>
  <c r="K45"/>
  <c r="L45"/>
  <c r="N45"/>
  <c r="O45"/>
  <c r="P45"/>
  <c r="Q45"/>
  <c r="R45"/>
  <c r="S32" i="99"/>
  <c r="S45" i="31"/>
  <c r="T45"/>
  <c r="U45"/>
  <c r="V45"/>
  <c r="W45"/>
  <c r="X45"/>
  <c r="C31" i="99"/>
  <c r="F31"/>
  <c r="H31"/>
  <c r="O31"/>
  <c r="Q31"/>
  <c r="W31"/>
  <c r="H36" i="98"/>
  <c r="B44" i="32"/>
  <c r="C44"/>
  <c r="D44"/>
  <c r="E44"/>
  <c r="F44"/>
  <c r="G44"/>
  <c r="H37" i="98"/>
  <c r="H44" i="32"/>
  <c r="I44"/>
  <c r="J44"/>
  <c r="K44"/>
  <c r="L44"/>
  <c r="D36" i="98"/>
  <c r="F36"/>
  <c r="I36"/>
  <c r="L36"/>
  <c r="B45" i="33"/>
  <c r="C38" i="99"/>
  <c r="C45" i="33"/>
  <c r="D45"/>
  <c r="E45"/>
  <c r="F45"/>
  <c r="G45"/>
  <c r="H38" i="99"/>
  <c r="H45" i="33"/>
  <c r="I45"/>
  <c r="J38" i="99"/>
  <c r="J45" i="33"/>
  <c r="K38" i="99"/>
  <c r="K45" i="33"/>
  <c r="L45"/>
  <c r="N45"/>
  <c r="O45"/>
  <c r="P45"/>
  <c r="Q38" i="99"/>
  <c r="Q45" i="33"/>
  <c r="R45"/>
  <c r="S38" i="99"/>
  <c r="S45" i="33"/>
  <c r="T45"/>
  <c r="U45"/>
  <c r="V45"/>
  <c r="W45"/>
  <c r="X45"/>
  <c r="Y38" i="99"/>
  <c r="B44" i="36"/>
  <c r="C44"/>
  <c r="D44"/>
  <c r="E44"/>
  <c r="F44"/>
  <c r="G44"/>
  <c r="H44"/>
  <c r="I44"/>
  <c r="J44"/>
  <c r="K44"/>
  <c r="L44"/>
  <c r="C45" i="98"/>
  <c r="D45"/>
  <c r="G45"/>
  <c r="H45"/>
  <c r="L45"/>
  <c r="B45" i="37"/>
  <c r="C47" i="99"/>
  <c r="C45" i="37"/>
  <c r="D45"/>
  <c r="E45"/>
  <c r="F45"/>
  <c r="G45"/>
  <c r="H45"/>
  <c r="I45"/>
  <c r="J45"/>
  <c r="K47" i="99"/>
  <c r="K45" i="37"/>
  <c r="L45"/>
  <c r="N45"/>
  <c r="O45"/>
  <c r="P45"/>
  <c r="Q45"/>
  <c r="R45"/>
  <c r="S45"/>
  <c r="T47" i="99"/>
  <c r="T45" i="37"/>
  <c r="U45"/>
  <c r="V45"/>
  <c r="W45"/>
  <c r="X45"/>
  <c r="D46" i="99"/>
  <c r="E46"/>
  <c r="H46"/>
  <c r="I46"/>
  <c r="J46"/>
  <c r="K46"/>
  <c r="L46"/>
  <c r="P46"/>
  <c r="S46"/>
  <c r="U46"/>
  <c r="V46"/>
  <c r="W46"/>
  <c r="Y46"/>
  <c r="B44" i="38"/>
  <c r="C44"/>
  <c r="D44"/>
  <c r="E44"/>
  <c r="F44"/>
  <c r="G44"/>
  <c r="H52" i="98"/>
  <c r="H44" i="38"/>
  <c r="I44"/>
  <c r="J44"/>
  <c r="K44"/>
  <c r="L44"/>
  <c r="F51" i="98"/>
  <c r="G51"/>
  <c r="J51"/>
  <c r="B45" i="39"/>
  <c r="C45"/>
  <c r="D45"/>
  <c r="E45"/>
  <c r="F45"/>
  <c r="G45"/>
  <c r="H45"/>
  <c r="I45"/>
  <c r="J45"/>
  <c r="K45"/>
  <c r="L45"/>
  <c r="N45"/>
  <c r="O45"/>
  <c r="P45"/>
  <c r="Q45"/>
  <c r="R45"/>
  <c r="S45"/>
  <c r="T45"/>
  <c r="U45"/>
  <c r="V45"/>
  <c r="W45"/>
  <c r="X45"/>
  <c r="F52" i="99"/>
  <c r="H52"/>
  <c r="L52"/>
  <c r="O52"/>
  <c r="P52"/>
  <c r="T52"/>
  <c r="U52"/>
  <c r="W52"/>
  <c r="B10" i="4"/>
  <c r="C10"/>
  <c r="D10"/>
  <c r="E10"/>
  <c r="F10"/>
  <c r="G10"/>
  <c r="H10"/>
  <c r="I10"/>
  <c r="J10"/>
  <c r="K10"/>
  <c r="L10"/>
  <c r="B16"/>
  <c r="B32"/>
  <c r="B62"/>
  <c r="C16"/>
  <c r="C32"/>
  <c r="C62"/>
  <c r="D16"/>
  <c r="D32"/>
  <c r="D62"/>
  <c r="E16"/>
  <c r="E32"/>
  <c r="E62"/>
  <c r="F16"/>
  <c r="F32"/>
  <c r="F62"/>
  <c r="G16"/>
  <c r="H16"/>
  <c r="I16"/>
  <c r="I32"/>
  <c r="I62"/>
  <c r="J16"/>
  <c r="J32"/>
  <c r="J62"/>
  <c r="K16"/>
  <c r="K32"/>
  <c r="L16"/>
  <c r="L32"/>
  <c r="L62"/>
  <c r="G32"/>
  <c r="G62"/>
  <c r="H32"/>
  <c r="H62"/>
  <c r="K62"/>
  <c r="B44" i="40"/>
  <c r="C44"/>
  <c r="D44"/>
  <c r="E44"/>
  <c r="F44"/>
  <c r="G44"/>
  <c r="H44"/>
  <c r="I44"/>
  <c r="J44"/>
  <c r="K44"/>
  <c r="L44"/>
  <c r="C57" i="98"/>
  <c r="H57"/>
  <c r="B45" i="41"/>
  <c r="C45"/>
  <c r="D45"/>
  <c r="E45"/>
  <c r="F45"/>
  <c r="G45"/>
  <c r="H45"/>
  <c r="I45"/>
  <c r="J45"/>
  <c r="K45"/>
  <c r="L45"/>
  <c r="N45"/>
  <c r="O45"/>
  <c r="P45"/>
  <c r="Q45"/>
  <c r="R45"/>
  <c r="S45"/>
  <c r="T45"/>
  <c r="U45"/>
  <c r="V45"/>
  <c r="W45"/>
  <c r="X45"/>
  <c r="F58" i="99"/>
  <c r="H58"/>
  <c r="L58"/>
  <c r="M58"/>
  <c r="O58"/>
  <c r="Q58"/>
  <c r="R58"/>
  <c r="S58"/>
  <c r="U58"/>
  <c r="W58"/>
  <c r="Y58"/>
  <c r="B44" i="42"/>
  <c r="C44"/>
  <c r="D44"/>
  <c r="E44"/>
  <c r="F44"/>
  <c r="G44"/>
  <c r="H44"/>
  <c r="I44"/>
  <c r="J44"/>
  <c r="K44"/>
  <c r="L44"/>
  <c r="C63" i="98"/>
  <c r="D63"/>
  <c r="F63"/>
  <c r="H63"/>
  <c r="J63"/>
  <c r="K63"/>
  <c r="Q64" i="99"/>
  <c r="B45" i="43"/>
  <c r="C45"/>
  <c r="D45"/>
  <c r="E45"/>
  <c r="F45"/>
  <c r="G45"/>
  <c r="H45"/>
  <c r="I45"/>
  <c r="J45"/>
  <c r="K45"/>
  <c r="L45"/>
  <c r="N45"/>
  <c r="O45"/>
  <c r="P45"/>
  <c r="Q45"/>
  <c r="R45"/>
  <c r="S45"/>
  <c r="T45"/>
  <c r="U45"/>
  <c r="V45"/>
  <c r="W45"/>
  <c r="X45"/>
  <c r="D64" i="99"/>
  <c r="E64"/>
  <c r="H64"/>
  <c r="I64"/>
  <c r="J64"/>
  <c r="L64"/>
  <c r="P64"/>
  <c r="S64"/>
  <c r="U64"/>
  <c r="V64"/>
  <c r="W64"/>
  <c r="B44" i="44"/>
  <c r="C70" i="98"/>
  <c r="C44" i="44"/>
  <c r="D70" i="98"/>
  <c r="D44" i="44"/>
  <c r="E44"/>
  <c r="F44"/>
  <c r="G44"/>
  <c r="H44"/>
  <c r="I44"/>
  <c r="J44"/>
  <c r="K70" i="98"/>
  <c r="K44" i="44"/>
  <c r="L70" i="98"/>
  <c r="L44" i="44"/>
  <c r="D69" i="98"/>
  <c r="E69"/>
  <c r="F69"/>
  <c r="H69"/>
  <c r="I69"/>
  <c r="L69"/>
  <c r="M69"/>
  <c r="B45" i="45"/>
  <c r="C45"/>
  <c r="D45"/>
  <c r="E45"/>
  <c r="F45"/>
  <c r="G71" i="99"/>
  <c r="G45" i="45"/>
  <c r="H45"/>
  <c r="I45"/>
  <c r="J45"/>
  <c r="K45"/>
  <c r="L45"/>
  <c r="N45"/>
  <c r="O45"/>
  <c r="P71" i="99"/>
  <c r="P45" i="45"/>
  <c r="Q45"/>
  <c r="R45"/>
  <c r="S45"/>
  <c r="T45"/>
  <c r="U45"/>
  <c r="V45"/>
  <c r="W45"/>
  <c r="X71" i="99"/>
  <c r="X45" i="45"/>
  <c r="C70" i="99"/>
  <c r="D70"/>
  <c r="H70"/>
  <c r="J70"/>
  <c r="K70"/>
  <c r="M70"/>
  <c r="O70"/>
  <c r="T70"/>
  <c r="U70"/>
  <c r="X70"/>
  <c r="B44" i="46"/>
  <c r="C44"/>
  <c r="D44"/>
  <c r="E76" i="98"/>
  <c r="E44" i="46"/>
  <c r="F76" i="98"/>
  <c r="F44" i="46"/>
  <c r="G44"/>
  <c r="H44"/>
  <c r="I44"/>
  <c r="J44"/>
  <c r="K44"/>
  <c r="L44"/>
  <c r="M76" i="98"/>
  <c r="D75"/>
  <c r="G75"/>
  <c r="I75"/>
  <c r="K75"/>
  <c r="B45" i="47"/>
  <c r="C45"/>
  <c r="D45"/>
  <c r="E45"/>
  <c r="F45"/>
  <c r="G45"/>
  <c r="H45"/>
  <c r="I45"/>
  <c r="J45"/>
  <c r="K45"/>
  <c r="L45"/>
  <c r="N45"/>
  <c r="O45"/>
  <c r="P45"/>
  <c r="Q45"/>
  <c r="R45"/>
  <c r="S45"/>
  <c r="T45"/>
  <c r="U45"/>
  <c r="V45"/>
  <c r="W45"/>
  <c r="X45"/>
  <c r="D76" i="99"/>
  <c r="E76"/>
  <c r="H76"/>
  <c r="J76"/>
  <c r="L76"/>
  <c r="O76"/>
  <c r="R76"/>
  <c r="S76"/>
  <c r="U76"/>
  <c r="V76"/>
  <c r="Y76"/>
  <c r="B44" i="48"/>
  <c r="C44"/>
  <c r="D44"/>
  <c r="E44"/>
  <c r="F44"/>
  <c r="G44"/>
  <c r="H44"/>
  <c r="I44"/>
  <c r="J44"/>
  <c r="K44"/>
  <c r="L44"/>
  <c r="M82" i="98"/>
  <c r="D81"/>
  <c r="E81"/>
  <c r="F81"/>
  <c r="G81"/>
  <c r="H81"/>
  <c r="I81"/>
  <c r="K81"/>
  <c r="L81"/>
  <c r="M81"/>
  <c r="B45" i="49"/>
  <c r="C45"/>
  <c r="D45"/>
  <c r="E45"/>
  <c r="F45"/>
  <c r="G45"/>
  <c r="H45"/>
  <c r="I45"/>
  <c r="J45"/>
  <c r="K45"/>
  <c r="L45"/>
  <c r="N45"/>
  <c r="O45"/>
  <c r="P45"/>
  <c r="Q45"/>
  <c r="R45"/>
  <c r="S45"/>
  <c r="T45"/>
  <c r="U45"/>
  <c r="V45"/>
  <c r="W45"/>
  <c r="X45"/>
  <c r="F82" i="99"/>
  <c r="H82"/>
  <c r="J82"/>
  <c r="L82"/>
  <c r="O82"/>
  <c r="Q82"/>
  <c r="T82"/>
  <c r="U82"/>
  <c r="W82"/>
  <c r="Y82"/>
  <c r="B44" i="52"/>
  <c r="C44"/>
  <c r="D44"/>
  <c r="E91" i="98"/>
  <c r="E44" i="52"/>
  <c r="F44"/>
  <c r="G44"/>
  <c r="H44"/>
  <c r="I91" i="98"/>
  <c r="I44" i="52"/>
  <c r="J44"/>
  <c r="K44"/>
  <c r="L44"/>
  <c r="M91" i="98"/>
  <c r="C90"/>
  <c r="D90"/>
  <c r="E90"/>
  <c r="G90"/>
  <c r="H90"/>
  <c r="I90"/>
  <c r="B45" i="53"/>
  <c r="C45"/>
  <c r="D45"/>
  <c r="E45"/>
  <c r="F45"/>
  <c r="G45"/>
  <c r="H45"/>
  <c r="I45"/>
  <c r="J45"/>
  <c r="K45"/>
  <c r="L45"/>
  <c r="N45"/>
  <c r="O45"/>
  <c r="P45"/>
  <c r="Q45"/>
  <c r="R45"/>
  <c r="S45"/>
  <c r="T45"/>
  <c r="U45"/>
  <c r="V45"/>
  <c r="W45"/>
  <c r="X45"/>
  <c r="H91" i="99"/>
  <c r="M91"/>
  <c r="O91"/>
  <c r="P91"/>
  <c r="Q91"/>
  <c r="R91"/>
  <c r="U91"/>
  <c r="Y91"/>
  <c r="B44" i="54"/>
  <c r="C44"/>
  <c r="D97" i="98"/>
  <c r="D44" i="54"/>
  <c r="E44"/>
  <c r="F44"/>
  <c r="G97" i="98"/>
  <c r="G44" i="54"/>
  <c r="H44"/>
  <c r="I44"/>
  <c r="J44"/>
  <c r="K44"/>
  <c r="L97" i="98"/>
  <c r="L44" i="54"/>
  <c r="C96" i="98"/>
  <c r="F96"/>
  <c r="G96"/>
  <c r="K96"/>
  <c r="B45" i="55"/>
  <c r="C45"/>
  <c r="D45"/>
  <c r="E45"/>
  <c r="F45"/>
  <c r="G45"/>
  <c r="H45"/>
  <c r="I45"/>
  <c r="J98" i="99"/>
  <c r="J45" i="55"/>
  <c r="K45"/>
  <c r="L45"/>
  <c r="N45"/>
  <c r="O45"/>
  <c r="P45"/>
  <c r="Q45"/>
  <c r="R45"/>
  <c r="S98" i="99"/>
  <c r="S45" i="55"/>
  <c r="T45"/>
  <c r="U45"/>
  <c r="V45"/>
  <c r="W45"/>
  <c r="X45"/>
  <c r="C97" i="99"/>
  <c r="D97"/>
  <c r="F97"/>
  <c r="H97"/>
  <c r="L97"/>
  <c r="P97"/>
  <c r="Q97"/>
  <c r="S97"/>
  <c r="T97"/>
  <c r="X97"/>
  <c r="Y97"/>
  <c r="B44" i="56"/>
  <c r="C44"/>
  <c r="D44"/>
  <c r="E44"/>
  <c r="F44"/>
  <c r="G103" i="98"/>
  <c r="G44" i="56"/>
  <c r="H44"/>
  <c r="I44"/>
  <c r="J44"/>
  <c r="K44"/>
  <c r="L44"/>
  <c r="C102" i="98"/>
  <c r="D102"/>
  <c r="E102"/>
  <c r="G102"/>
  <c r="J102"/>
  <c r="K102"/>
  <c r="L102"/>
  <c r="M102"/>
  <c r="B45" i="57"/>
  <c r="C45"/>
  <c r="D45"/>
  <c r="E45"/>
  <c r="F45"/>
  <c r="G45"/>
  <c r="H45"/>
  <c r="I45"/>
  <c r="J45"/>
  <c r="K45"/>
  <c r="L45"/>
  <c r="N45"/>
  <c r="O45"/>
  <c r="P45"/>
  <c r="Q45"/>
  <c r="R45"/>
  <c r="S45"/>
  <c r="T45"/>
  <c r="U45"/>
  <c r="V45"/>
  <c r="W45"/>
  <c r="X45"/>
  <c r="E103" i="99"/>
  <c r="F103"/>
  <c r="G103"/>
  <c r="K103"/>
  <c r="M103"/>
  <c r="O103"/>
  <c r="P103"/>
  <c r="Q103"/>
  <c r="S103"/>
  <c r="T103"/>
  <c r="U103"/>
  <c r="X103"/>
  <c r="Y103"/>
  <c r="B44" i="58"/>
  <c r="C109" i="98"/>
  <c r="C44" i="58"/>
  <c r="D44"/>
  <c r="E44"/>
  <c r="F44"/>
  <c r="G109" i="98"/>
  <c r="G44" i="58"/>
  <c r="H109" i="98"/>
  <c r="H44" i="58"/>
  <c r="I44"/>
  <c r="J44"/>
  <c r="K109" i="98"/>
  <c r="K44" i="58"/>
  <c r="L44"/>
  <c r="C108" i="98"/>
  <c r="D108"/>
  <c r="E108"/>
  <c r="I108"/>
  <c r="J108"/>
  <c r="K108"/>
  <c r="L108"/>
  <c r="B45" i="59"/>
  <c r="C45"/>
  <c r="D45"/>
  <c r="E45"/>
  <c r="F45"/>
  <c r="G45"/>
  <c r="H110" i="99"/>
  <c r="H45" i="59"/>
  <c r="I45"/>
  <c r="J45"/>
  <c r="K45"/>
  <c r="L45"/>
  <c r="N45"/>
  <c r="O45"/>
  <c r="P45"/>
  <c r="Q110" i="99"/>
  <c r="Q45" i="59"/>
  <c r="R45"/>
  <c r="S45"/>
  <c r="T45"/>
  <c r="U45"/>
  <c r="V45"/>
  <c r="W45"/>
  <c r="X45"/>
  <c r="Y110" i="99"/>
  <c r="E109"/>
  <c r="G109"/>
  <c r="I109"/>
  <c r="K109"/>
  <c r="M109"/>
  <c r="O109"/>
  <c r="P109"/>
  <c r="S109"/>
  <c r="T109"/>
  <c r="U109"/>
  <c r="X109"/>
  <c r="Y109"/>
  <c r="N33" i="5"/>
  <c r="N63"/>
  <c r="O33"/>
  <c r="O63"/>
  <c r="P33"/>
  <c r="P63"/>
  <c r="Q33"/>
  <c r="Q63"/>
  <c r="R33"/>
  <c r="R63"/>
  <c r="S33"/>
  <c r="S63"/>
  <c r="T33"/>
  <c r="T63"/>
  <c r="U33"/>
  <c r="U63"/>
  <c r="V33"/>
  <c r="V63"/>
  <c r="W33"/>
  <c r="W63"/>
  <c r="X33"/>
  <c r="X63"/>
  <c r="N107"/>
  <c r="O107"/>
  <c r="P107"/>
  <c r="Q107"/>
  <c r="R107"/>
  <c r="S107"/>
  <c r="T107"/>
  <c r="U107"/>
  <c r="V107"/>
  <c r="W107"/>
  <c r="X107"/>
  <c r="B44" i="62"/>
  <c r="C118" i="98"/>
  <c r="C44" i="62"/>
  <c r="D44"/>
  <c r="E118" i="98"/>
  <c r="E44" i="62"/>
  <c r="F44"/>
  <c r="G44"/>
  <c r="H44"/>
  <c r="I44"/>
  <c r="J44"/>
  <c r="K118" i="98"/>
  <c r="K44" i="62"/>
  <c r="L44"/>
  <c r="M118" i="98"/>
  <c r="F117"/>
  <c r="G117"/>
  <c r="H117"/>
  <c r="I117"/>
  <c r="J117"/>
  <c r="K117"/>
  <c r="L117"/>
  <c r="M117"/>
  <c r="B45" i="63"/>
  <c r="C119" i="99"/>
  <c r="C45" i="63"/>
  <c r="D45"/>
  <c r="E45"/>
  <c r="F45"/>
  <c r="G45"/>
  <c r="H45"/>
  <c r="I45"/>
  <c r="J119" i="99"/>
  <c r="J45" i="63"/>
  <c r="K119" i="99"/>
  <c r="K45" i="63"/>
  <c r="L45"/>
  <c r="N45"/>
  <c r="O45"/>
  <c r="P45"/>
  <c r="Q45"/>
  <c r="R45"/>
  <c r="S119" i="99"/>
  <c r="S45" i="63"/>
  <c r="T119" i="99"/>
  <c r="T45" i="63"/>
  <c r="U45"/>
  <c r="V45"/>
  <c r="W45"/>
  <c r="X45"/>
  <c r="D118" i="99"/>
  <c r="E118"/>
  <c r="I118"/>
  <c r="K118"/>
  <c r="L118"/>
  <c r="M118"/>
  <c r="O118"/>
  <c r="P118"/>
  <c r="Q118"/>
  <c r="R118"/>
  <c r="U118"/>
  <c r="V118"/>
  <c r="W118"/>
  <c r="Y118"/>
  <c r="B44" i="64"/>
  <c r="C124" i="98"/>
  <c r="C44" i="64"/>
  <c r="D44"/>
  <c r="E44"/>
  <c r="F44"/>
  <c r="G124" i="98"/>
  <c r="G44" i="64"/>
  <c r="H44"/>
  <c r="I44"/>
  <c r="J44"/>
  <c r="K124" i="98"/>
  <c r="K44" i="64"/>
  <c r="L44"/>
  <c r="E123" i="98"/>
  <c r="G123"/>
  <c r="H123"/>
  <c r="J123"/>
  <c r="M123"/>
  <c r="B45" i="65"/>
  <c r="C45"/>
  <c r="D125" i="99"/>
  <c r="D45" i="65"/>
  <c r="E45"/>
  <c r="F45"/>
  <c r="G45"/>
  <c r="H125" i="99"/>
  <c r="H45" i="65"/>
  <c r="I45"/>
  <c r="J45"/>
  <c r="K45"/>
  <c r="L125" i="99"/>
  <c r="L45" i="65"/>
  <c r="N45"/>
  <c r="O45"/>
  <c r="P45"/>
  <c r="Q125" i="99"/>
  <c r="Q45" i="65"/>
  <c r="R45"/>
  <c r="S45"/>
  <c r="T45"/>
  <c r="U125" i="99"/>
  <c r="U45" i="65"/>
  <c r="V45"/>
  <c r="W45"/>
  <c r="X45"/>
  <c r="Y125" i="99"/>
  <c r="C124"/>
  <c r="D124"/>
  <c r="E124"/>
  <c r="G124"/>
  <c r="H124"/>
  <c r="K124"/>
  <c r="L124"/>
  <c r="M124"/>
  <c r="P124"/>
  <c r="Q124"/>
  <c r="R124"/>
  <c r="S124"/>
  <c r="U124"/>
  <c r="V124"/>
  <c r="W124"/>
  <c r="X124"/>
  <c r="Y124"/>
  <c r="B44" i="66"/>
  <c r="C44"/>
  <c r="D44"/>
  <c r="E130" i="98"/>
  <c r="E44" i="66"/>
  <c r="F44"/>
  <c r="G130" i="98"/>
  <c r="G44" i="66"/>
  <c r="H44"/>
  <c r="I44"/>
  <c r="J44"/>
  <c r="K44"/>
  <c r="L44"/>
  <c r="M130" i="98"/>
  <c r="C129"/>
  <c r="D129"/>
  <c r="E129"/>
  <c r="F129"/>
  <c r="G129"/>
  <c r="H129"/>
  <c r="I129"/>
  <c r="J129"/>
  <c r="L129"/>
  <c r="M129"/>
  <c r="B45" i="67"/>
  <c r="C45"/>
  <c r="D45"/>
  <c r="E131" i="99"/>
  <c r="E45" i="67"/>
  <c r="F45"/>
  <c r="G45"/>
  <c r="H45"/>
  <c r="I45"/>
  <c r="J45"/>
  <c r="K45"/>
  <c r="L45"/>
  <c r="M131" i="99"/>
  <c r="N45" i="67"/>
  <c r="O45"/>
  <c r="P45"/>
  <c r="Q45"/>
  <c r="R45"/>
  <c r="S45"/>
  <c r="T45"/>
  <c r="U45"/>
  <c r="V131" i="99"/>
  <c r="V45" i="67"/>
  <c r="W45"/>
  <c r="X45"/>
  <c r="C130" i="99"/>
  <c r="D130"/>
  <c r="G130"/>
  <c r="H130"/>
  <c r="L130"/>
  <c r="P130"/>
  <c r="Q130"/>
  <c r="T130"/>
  <c r="U130"/>
  <c r="V130"/>
  <c r="W130"/>
  <c r="X130"/>
  <c r="Y130"/>
  <c r="B44" i="68"/>
  <c r="C44"/>
  <c r="D136" i="98"/>
  <c r="D44" i="68"/>
  <c r="E136" i="98"/>
  <c r="E44" i="68"/>
  <c r="F136" i="98"/>
  <c r="F44" i="68"/>
  <c r="G44"/>
  <c r="H44"/>
  <c r="I44"/>
  <c r="J44"/>
  <c r="K44"/>
  <c r="L136" i="98"/>
  <c r="L44" i="68"/>
  <c r="M136" i="98"/>
  <c r="C135"/>
  <c r="D135"/>
  <c r="F135"/>
  <c r="H135"/>
  <c r="I135"/>
  <c r="J135"/>
  <c r="K135"/>
  <c r="M135"/>
  <c r="B45" i="69"/>
  <c r="C45"/>
  <c r="D45"/>
  <c r="E45"/>
  <c r="F45"/>
  <c r="G45"/>
  <c r="H45"/>
  <c r="I45"/>
  <c r="J45"/>
  <c r="K45"/>
  <c r="L45"/>
  <c r="N45"/>
  <c r="O45"/>
  <c r="P45"/>
  <c r="Q45"/>
  <c r="R45"/>
  <c r="S45"/>
  <c r="T45"/>
  <c r="U45"/>
  <c r="V45"/>
  <c r="W45"/>
  <c r="X45"/>
  <c r="C136" i="99"/>
  <c r="E136"/>
  <c r="G136"/>
  <c r="H136"/>
  <c r="J136"/>
  <c r="K136"/>
  <c r="L136"/>
  <c r="M136"/>
  <c r="O136"/>
  <c r="Q136"/>
  <c r="S136"/>
  <c r="V136"/>
  <c r="Y136"/>
  <c r="B44" i="70"/>
  <c r="C142" i="98"/>
  <c r="C44" i="70"/>
  <c r="D142" i="98"/>
  <c r="D44" i="70"/>
  <c r="E142" i="98"/>
  <c r="E44" i="70"/>
  <c r="F142" i="98"/>
  <c r="F44" i="70"/>
  <c r="G44"/>
  <c r="H44"/>
  <c r="I142" i="98"/>
  <c r="I44" i="70"/>
  <c r="J142" i="98"/>
  <c r="J44" i="70"/>
  <c r="K142" i="98"/>
  <c r="K44" i="70"/>
  <c r="L44"/>
  <c r="M142" i="98"/>
  <c r="C141"/>
  <c r="D141"/>
  <c r="E141"/>
  <c r="F141"/>
  <c r="H141"/>
  <c r="I141"/>
  <c r="J141"/>
  <c r="K141"/>
  <c r="L141"/>
  <c r="M141"/>
  <c r="B45" i="71"/>
  <c r="C143" i="99"/>
  <c r="C45" i="71"/>
  <c r="D45"/>
  <c r="E45"/>
  <c r="F45"/>
  <c r="G45"/>
  <c r="H45"/>
  <c r="I45"/>
  <c r="J143" i="99"/>
  <c r="J45" i="71"/>
  <c r="K143" i="99"/>
  <c r="K45" i="71"/>
  <c r="L45"/>
  <c r="N45"/>
  <c r="O45"/>
  <c r="P45"/>
  <c r="Q45"/>
  <c r="R45"/>
  <c r="S143" i="99"/>
  <c r="S45" i="71"/>
  <c r="T143" i="99"/>
  <c r="T45" i="71"/>
  <c r="U45"/>
  <c r="V45"/>
  <c r="W45"/>
  <c r="X45"/>
  <c r="C142" i="99"/>
  <c r="D142"/>
  <c r="E142"/>
  <c r="G142"/>
  <c r="H142"/>
  <c r="I142"/>
  <c r="J142"/>
  <c r="M142"/>
  <c r="P142"/>
  <c r="Q142"/>
  <c r="R142"/>
  <c r="S142"/>
  <c r="T142"/>
  <c r="V142"/>
  <c r="W142"/>
  <c r="X142"/>
  <c r="Y142"/>
  <c r="B44" i="74"/>
  <c r="C44"/>
  <c r="D44"/>
  <c r="E44"/>
  <c r="F44"/>
  <c r="G44"/>
  <c r="H44"/>
  <c r="I151" i="98"/>
  <c r="I44" i="74"/>
  <c r="J44"/>
  <c r="K44"/>
  <c r="L44"/>
  <c r="C150" i="98"/>
  <c r="D150"/>
  <c r="E150"/>
  <c r="F150"/>
  <c r="H150"/>
  <c r="J150"/>
  <c r="K150"/>
  <c r="M150"/>
  <c r="B45" i="75"/>
  <c r="C45"/>
  <c r="D45"/>
  <c r="E45"/>
  <c r="F45"/>
  <c r="G45"/>
  <c r="H45"/>
  <c r="I152" i="99"/>
  <c r="I45" i="75"/>
  <c r="J45"/>
  <c r="K45"/>
  <c r="L45"/>
  <c r="N45"/>
  <c r="O45"/>
  <c r="P45"/>
  <c r="Q45"/>
  <c r="R152" i="99"/>
  <c r="R45" i="75"/>
  <c r="S45"/>
  <c r="T45"/>
  <c r="U45"/>
  <c r="V45"/>
  <c r="W45"/>
  <c r="X45"/>
  <c r="C151" i="99"/>
  <c r="E151"/>
  <c r="F151"/>
  <c r="J151"/>
  <c r="K151"/>
  <c r="L151"/>
  <c r="M151"/>
  <c r="P151"/>
  <c r="Q151"/>
  <c r="R151"/>
  <c r="S151"/>
  <c r="T151"/>
  <c r="V151"/>
  <c r="W151"/>
  <c r="Y151"/>
  <c r="B44" i="76"/>
  <c r="C44"/>
  <c r="D44"/>
  <c r="E44"/>
  <c r="F44"/>
  <c r="G44"/>
  <c r="H157" i="98"/>
  <c r="H44" i="76"/>
  <c r="I157" i="98"/>
  <c r="I44" i="76"/>
  <c r="J157" i="98"/>
  <c r="J44" i="76"/>
  <c r="K44"/>
  <c r="L44"/>
  <c r="C156" i="98"/>
  <c r="D156"/>
  <c r="E156"/>
  <c r="F156"/>
  <c r="G156"/>
  <c r="H156"/>
  <c r="I156"/>
  <c r="J156"/>
  <c r="K156"/>
  <c r="L156"/>
  <c r="M156"/>
  <c r="B45" i="77"/>
  <c r="C45"/>
  <c r="D158" i="99"/>
  <c r="D45" i="77"/>
  <c r="E45"/>
  <c r="F45"/>
  <c r="G45"/>
  <c r="H45"/>
  <c r="I45"/>
  <c r="J45"/>
  <c r="K45"/>
  <c r="L158" i="99"/>
  <c r="L45" i="77"/>
  <c r="N45"/>
  <c r="O45"/>
  <c r="P45"/>
  <c r="Q45"/>
  <c r="R45"/>
  <c r="S45"/>
  <c r="T158" i="99"/>
  <c r="T45" i="77"/>
  <c r="U158" i="99"/>
  <c r="U45" i="77"/>
  <c r="V45"/>
  <c r="W45"/>
  <c r="X45"/>
  <c r="C157" i="99"/>
  <c r="D157"/>
  <c r="E157"/>
  <c r="G157"/>
  <c r="H157"/>
  <c r="I157"/>
  <c r="J157"/>
  <c r="L157"/>
  <c r="M157"/>
  <c r="Q157"/>
  <c r="R157"/>
  <c r="T157"/>
  <c r="U157"/>
  <c r="W157"/>
  <c r="Y157"/>
  <c r="H162" i="98"/>
  <c r="B44" i="78"/>
  <c r="C44"/>
  <c r="D44"/>
  <c r="E44"/>
  <c r="F44"/>
  <c r="G44"/>
  <c r="H44"/>
  <c r="I163" i="98"/>
  <c r="I44" i="78"/>
  <c r="J44"/>
  <c r="K44"/>
  <c r="L44"/>
  <c r="C162" i="98"/>
  <c r="D162"/>
  <c r="E162"/>
  <c r="F162"/>
  <c r="G162"/>
  <c r="I162"/>
  <c r="J162"/>
  <c r="K162"/>
  <c r="L162"/>
  <c r="M162"/>
  <c r="B45" i="79"/>
  <c r="C45"/>
  <c r="D45"/>
  <c r="E45"/>
  <c r="F45"/>
  <c r="G45"/>
  <c r="H45"/>
  <c r="I164" i="99"/>
  <c r="I45" i="79"/>
  <c r="J45"/>
  <c r="K45"/>
  <c r="L45"/>
  <c r="N45"/>
  <c r="O45"/>
  <c r="P45"/>
  <c r="Q45"/>
  <c r="R164" i="99"/>
  <c r="R45" i="79"/>
  <c r="S45"/>
  <c r="T45"/>
  <c r="U45"/>
  <c r="V45"/>
  <c r="W45"/>
  <c r="X45"/>
  <c r="C163" i="99"/>
  <c r="D163"/>
  <c r="E163"/>
  <c r="F163"/>
  <c r="G163"/>
  <c r="J163"/>
  <c r="K163"/>
  <c r="L163"/>
  <c r="M163"/>
  <c r="Q163"/>
  <c r="R163"/>
  <c r="S163"/>
  <c r="T163"/>
  <c r="U163"/>
  <c r="V163"/>
  <c r="X163"/>
  <c r="Y163"/>
  <c r="B44" i="80"/>
  <c r="C169" i="98"/>
  <c r="C44" i="80"/>
  <c r="D169" i="98"/>
  <c r="D44" i="80"/>
  <c r="E44"/>
  <c r="F44"/>
  <c r="G44"/>
  <c r="H169" i="98"/>
  <c r="H44" i="80"/>
  <c r="I44"/>
  <c r="J169" i="98"/>
  <c r="J44" i="80"/>
  <c r="K169" i="98"/>
  <c r="K44" i="80"/>
  <c r="L169" i="98"/>
  <c r="L44" i="80"/>
  <c r="C168" i="98"/>
  <c r="D168"/>
  <c r="E168"/>
  <c r="F168"/>
  <c r="G168"/>
  <c r="H168"/>
  <c r="I168"/>
  <c r="J168"/>
  <c r="L168"/>
  <c r="M168"/>
  <c r="B45" i="81"/>
  <c r="C170" i="99"/>
  <c r="C45" i="81"/>
  <c r="D170" i="99"/>
  <c r="D45" i="81"/>
  <c r="E45"/>
  <c r="F45"/>
  <c r="G45"/>
  <c r="H45"/>
  <c r="I45"/>
  <c r="J170" i="99"/>
  <c r="J45" i="81"/>
  <c r="K170" i="99"/>
  <c r="K45" i="81"/>
  <c r="L170" i="99"/>
  <c r="L45" i="81"/>
  <c r="N45"/>
  <c r="O45"/>
  <c r="P45"/>
  <c r="Q45"/>
  <c r="R45"/>
  <c r="S170" i="99"/>
  <c r="S45" i="81"/>
  <c r="T170" i="99"/>
  <c r="T45" i="81"/>
  <c r="U170" i="99"/>
  <c r="U45" i="81"/>
  <c r="V45"/>
  <c r="W170" i="99"/>
  <c r="W45" i="81"/>
  <c r="X45"/>
  <c r="Y170" i="99"/>
  <c r="C169"/>
  <c r="D169"/>
  <c r="E169"/>
  <c r="F169"/>
  <c r="G169"/>
  <c r="I169"/>
  <c r="K169"/>
  <c r="L169"/>
  <c r="M169"/>
  <c r="O169"/>
  <c r="Q169"/>
  <c r="R169"/>
  <c r="S169"/>
  <c r="U169"/>
  <c r="V169"/>
  <c r="W169"/>
  <c r="X169"/>
  <c r="Y169"/>
  <c r="H177" i="98"/>
  <c r="B44" i="84"/>
  <c r="C178" i="98"/>
  <c r="C44" i="84"/>
  <c r="D178" i="98"/>
  <c r="D44" i="84"/>
  <c r="E44"/>
  <c r="F44"/>
  <c r="G44"/>
  <c r="H178" i="98"/>
  <c r="H44" i="84"/>
  <c r="I178" i="98"/>
  <c r="I44" i="84"/>
  <c r="J178" i="98"/>
  <c r="J44" i="84"/>
  <c r="K44"/>
  <c r="L178" i="98"/>
  <c r="L44" i="84"/>
  <c r="C177" i="98"/>
  <c r="D177"/>
  <c r="E177"/>
  <c r="F177"/>
  <c r="G177"/>
  <c r="I177"/>
  <c r="K177"/>
  <c r="L177"/>
  <c r="M177"/>
  <c r="B45" i="85"/>
  <c r="C45"/>
  <c r="D45"/>
  <c r="E179" i="99"/>
  <c r="E45" i="85"/>
  <c r="F45"/>
  <c r="G45"/>
  <c r="H179" i="99"/>
  <c r="H45" i="85"/>
  <c r="I45"/>
  <c r="J179" i="99"/>
  <c r="J45" i="85"/>
  <c r="K179" i="99"/>
  <c r="K45" i="85"/>
  <c r="L179" i="99"/>
  <c r="L45" i="85"/>
  <c r="M179" i="99"/>
  <c r="N45" i="85"/>
  <c r="O45"/>
  <c r="P179" i="99"/>
  <c r="P45" i="85"/>
  <c r="Q179" i="99"/>
  <c r="Q45" i="85"/>
  <c r="R179" i="99"/>
  <c r="R45" i="85"/>
  <c r="S179" i="99"/>
  <c r="S45" i="85"/>
  <c r="T45"/>
  <c r="U45"/>
  <c r="V179" i="99"/>
  <c r="V45" i="85"/>
  <c r="W45"/>
  <c r="X179" i="99"/>
  <c r="X45" i="85"/>
  <c r="Y179" i="99"/>
  <c r="C178"/>
  <c r="D178"/>
  <c r="E178"/>
  <c r="F178"/>
  <c r="G178"/>
  <c r="H178"/>
  <c r="I178"/>
  <c r="J178"/>
  <c r="K178"/>
  <c r="L178"/>
  <c r="P178"/>
  <c r="Q178"/>
  <c r="R178"/>
  <c r="S178"/>
  <c r="T178"/>
  <c r="U178"/>
  <c r="V178"/>
  <c r="W178"/>
  <c r="X178"/>
  <c r="B44" i="86"/>
  <c r="C184" i="98"/>
  <c r="C44" i="86"/>
  <c r="D184" i="98"/>
  <c r="D44" i="86"/>
  <c r="E184" i="98"/>
  <c r="E44" i="86"/>
  <c r="F44"/>
  <c r="G184" i="98"/>
  <c r="G44" i="86"/>
  <c r="H44"/>
  <c r="I44"/>
  <c r="J184" i="98"/>
  <c r="J44" i="86"/>
  <c r="K184" i="98"/>
  <c r="K44" i="86"/>
  <c r="L44"/>
  <c r="C183" i="98"/>
  <c r="D183"/>
  <c r="E183"/>
  <c r="F183"/>
  <c r="G183"/>
  <c r="H183"/>
  <c r="I183"/>
  <c r="J183"/>
  <c r="K183"/>
  <c r="L183"/>
  <c r="M183"/>
  <c r="B45" i="87"/>
  <c r="C185" i="99"/>
  <c r="C45" i="87"/>
  <c r="D185" i="99"/>
  <c r="D45" i="87"/>
  <c r="E45"/>
  <c r="F45"/>
  <c r="G45"/>
  <c r="H45"/>
  <c r="I185" i="99"/>
  <c r="I45" i="87"/>
  <c r="J185" i="99"/>
  <c r="J45" i="87"/>
  <c r="K185" i="99"/>
  <c r="K45" i="87"/>
  <c r="L45"/>
  <c r="N45"/>
  <c r="O45"/>
  <c r="P185" i="99"/>
  <c r="P45" i="87"/>
  <c r="Q45"/>
  <c r="R45"/>
  <c r="S185" i="99"/>
  <c r="S45" i="87"/>
  <c r="T185" i="99"/>
  <c r="T45" i="87"/>
  <c r="U45"/>
  <c r="V185" i="99"/>
  <c r="V45" i="87"/>
  <c r="W185" i="99"/>
  <c r="W45" i="87"/>
  <c r="X45"/>
  <c r="Y185" i="99"/>
  <c r="D184"/>
  <c r="E184"/>
  <c r="F184"/>
  <c r="G184"/>
  <c r="H184"/>
  <c r="I184"/>
  <c r="L184"/>
  <c r="M184"/>
  <c r="P184"/>
  <c r="Q184"/>
  <c r="R184"/>
  <c r="S184"/>
  <c r="T184"/>
  <c r="U184"/>
  <c r="V184"/>
  <c r="W184"/>
  <c r="X184"/>
  <c r="Y184"/>
  <c r="B44" i="88"/>
  <c r="C190" i="98"/>
  <c r="C44" i="88"/>
  <c r="D190" i="98"/>
  <c r="D44" i="88"/>
  <c r="E44"/>
  <c r="F190" i="98"/>
  <c r="F44" i="88"/>
  <c r="G44"/>
  <c r="H44"/>
  <c r="I44"/>
  <c r="J44"/>
  <c r="K190" i="98"/>
  <c r="K44" i="88"/>
  <c r="L44"/>
  <c r="M190" i="98"/>
  <c r="C189"/>
  <c r="D189"/>
  <c r="E189"/>
  <c r="F189"/>
  <c r="G189"/>
  <c r="H189"/>
  <c r="I189"/>
  <c r="J189"/>
  <c r="K189"/>
  <c r="L189"/>
  <c r="B45" i="89"/>
  <c r="C191" i="99"/>
  <c r="C45" i="89"/>
  <c r="D191" i="99"/>
  <c r="D45" i="89"/>
  <c r="E191" i="99"/>
  <c r="E45" i="89"/>
  <c r="F45"/>
  <c r="G45"/>
  <c r="H45"/>
  <c r="I191" i="99"/>
  <c r="I45" i="89"/>
  <c r="J191" i="99"/>
  <c r="J45" i="89"/>
  <c r="K45"/>
  <c r="L45"/>
  <c r="M191" i="99"/>
  <c r="N45" i="89"/>
  <c r="O45"/>
  <c r="P45"/>
  <c r="Q191" i="99"/>
  <c r="Q45" i="89"/>
  <c r="R191" i="99"/>
  <c r="R45" i="89"/>
  <c r="S191" i="99"/>
  <c r="S45" i="89"/>
  <c r="T45"/>
  <c r="U45"/>
  <c r="V191" i="99"/>
  <c r="V45" i="89"/>
  <c r="W45"/>
  <c r="X191" i="99"/>
  <c r="X45" i="89"/>
  <c r="Y191" i="99"/>
  <c r="C190"/>
  <c r="E190"/>
  <c r="F190"/>
  <c r="G190"/>
  <c r="I190"/>
  <c r="J190"/>
  <c r="K190"/>
  <c r="L190"/>
  <c r="M190"/>
  <c r="O190"/>
  <c r="P190"/>
  <c r="Q190"/>
  <c r="R190"/>
  <c r="S190"/>
  <c r="T190"/>
  <c r="U190"/>
  <c r="V190"/>
  <c r="W190"/>
  <c r="X190"/>
  <c r="H195" i="98"/>
  <c r="B44" i="90"/>
  <c r="C196" i="98"/>
  <c r="C44" i="90"/>
  <c r="D44"/>
  <c r="E196" i="98"/>
  <c r="E44" i="90"/>
  <c r="F44"/>
  <c r="G44"/>
  <c r="H44"/>
  <c r="I196" i="98"/>
  <c r="I44" i="90"/>
  <c r="J196" i="98"/>
  <c r="J44" i="90"/>
  <c r="K196" i="98"/>
  <c r="K44" i="90"/>
  <c r="L196" i="98"/>
  <c r="L44" i="90"/>
  <c r="C195" i="98"/>
  <c r="D195"/>
  <c r="E195"/>
  <c r="F195"/>
  <c r="G195"/>
  <c r="I195"/>
  <c r="J195"/>
  <c r="K195"/>
  <c r="L195"/>
  <c r="M195"/>
  <c r="P196" i="99"/>
  <c r="B45" i="91"/>
  <c r="C197" i="99"/>
  <c r="C45" i="91"/>
  <c r="D197" i="99"/>
  <c r="D45" i="91"/>
  <c r="E45"/>
  <c r="F45"/>
  <c r="G45"/>
  <c r="H197" i="99"/>
  <c r="H45" i="91"/>
  <c r="I45"/>
  <c r="J45"/>
  <c r="K197" i="99"/>
  <c r="K45" i="91"/>
  <c r="L197" i="99"/>
  <c r="L45" i="91"/>
  <c r="M197" i="99"/>
  <c r="N45" i="91"/>
  <c r="O197" i="99"/>
  <c r="O45" i="91"/>
  <c r="P45"/>
  <c r="Q45"/>
  <c r="R45"/>
  <c r="S45"/>
  <c r="T197" i="99"/>
  <c r="T45" i="91"/>
  <c r="U197" i="99"/>
  <c r="U45" i="91"/>
  <c r="V45"/>
  <c r="W45"/>
  <c r="X45"/>
  <c r="C196" i="99"/>
  <c r="D196"/>
  <c r="E196"/>
  <c r="F196"/>
  <c r="G196"/>
  <c r="H196"/>
  <c r="I196"/>
  <c r="J196"/>
  <c r="K196"/>
  <c r="L196"/>
  <c r="M196"/>
  <c r="O196"/>
  <c r="Q196"/>
  <c r="R196"/>
  <c r="S196"/>
  <c r="T196"/>
  <c r="U196"/>
  <c r="V196"/>
  <c r="W196"/>
  <c r="X196"/>
  <c r="Y196"/>
  <c r="B44" i="94"/>
  <c r="C205" i="98"/>
  <c r="C44" i="94"/>
  <c r="D205" i="98"/>
  <c r="D44" i="94"/>
  <c r="E44"/>
  <c r="F205" i="98"/>
  <c r="F44" i="94"/>
  <c r="G205" i="98"/>
  <c r="G44" i="94"/>
  <c r="H205" i="98"/>
  <c r="H44" i="94"/>
  <c r="I205" i="98"/>
  <c r="I44" i="94"/>
  <c r="J205" i="98"/>
  <c r="J44" i="94"/>
  <c r="K205" i="98"/>
  <c r="K44" i="94"/>
  <c r="L205" i="98"/>
  <c r="L44" i="94"/>
  <c r="M205" i="98"/>
  <c r="C204"/>
  <c r="D204"/>
  <c r="E204"/>
  <c r="F204"/>
  <c r="G204"/>
  <c r="H204"/>
  <c r="I204"/>
  <c r="J204"/>
  <c r="K204"/>
  <c r="L204"/>
  <c r="M204"/>
  <c r="B45" i="95"/>
  <c r="C45"/>
  <c r="D45"/>
  <c r="E206" i="99"/>
  <c r="E45" i="95"/>
  <c r="F206" i="99"/>
  <c r="F45" i="95"/>
  <c r="G206" i="99"/>
  <c r="G45" i="95"/>
  <c r="H206" i="99"/>
  <c r="H45" i="95"/>
  <c r="I45"/>
  <c r="J45"/>
  <c r="K45"/>
  <c r="L45"/>
  <c r="M206" i="99"/>
  <c r="N45" i="95"/>
  <c r="O206" i="99"/>
  <c r="O45" i="95"/>
  <c r="P206" i="99"/>
  <c r="P45" i="95"/>
  <c r="Q206" i="99"/>
  <c r="Q45" i="95"/>
  <c r="R206" i="99"/>
  <c r="R45" i="95"/>
  <c r="S206" i="99"/>
  <c r="S45" i="95"/>
  <c r="T206" i="99"/>
  <c r="T45" i="95"/>
  <c r="U206" i="99"/>
  <c r="U45" i="95"/>
  <c r="V45"/>
  <c r="W206" i="99"/>
  <c r="W45" i="95"/>
  <c r="X206" i="99"/>
  <c r="X45" i="95"/>
  <c r="Y206" i="99"/>
  <c r="C205"/>
  <c r="D205"/>
  <c r="E205"/>
  <c r="F205"/>
  <c r="G205"/>
  <c r="H205"/>
  <c r="I205"/>
  <c r="K205"/>
  <c r="M205"/>
  <c r="O205"/>
  <c r="P205"/>
  <c r="Q205"/>
  <c r="S205"/>
  <c r="T205"/>
  <c r="U205"/>
  <c r="V205"/>
  <c r="W205"/>
  <c r="X205"/>
  <c r="Y205"/>
  <c r="B44" i="96"/>
  <c r="C211" i="98"/>
  <c r="C44" i="96"/>
  <c r="D44"/>
  <c r="E211" i="98"/>
  <c r="E44" i="96"/>
  <c r="F211" i="98"/>
  <c r="F44" i="96"/>
  <c r="G44"/>
  <c r="H211" i="98"/>
  <c r="H44" i="96"/>
  <c r="I211" i="98"/>
  <c r="I44" i="96"/>
  <c r="J44"/>
  <c r="K211" i="98"/>
  <c r="K44" i="96"/>
  <c r="L44"/>
  <c r="M211" i="98"/>
  <c r="C210"/>
  <c r="D210"/>
  <c r="E210"/>
  <c r="F210"/>
  <c r="G210"/>
  <c r="H210"/>
  <c r="I210"/>
  <c r="J210"/>
  <c r="K210"/>
  <c r="L210"/>
  <c r="M210"/>
  <c r="B45" i="97"/>
  <c r="C212" i="99"/>
  <c r="C45" i="97"/>
  <c r="D212" i="99"/>
  <c r="D45" i="97"/>
  <c r="E212" i="99"/>
  <c r="E45" i="97"/>
  <c r="F212" i="99"/>
  <c r="F45" i="97"/>
  <c r="G212" i="99"/>
  <c r="G45" i="97"/>
  <c r="H45"/>
  <c r="I212" i="99"/>
  <c r="I45" i="97"/>
  <c r="J45"/>
  <c r="K212" i="99"/>
  <c r="K45" i="97"/>
  <c r="L212" i="99"/>
  <c r="L45" i="97"/>
  <c r="M212" i="99"/>
  <c r="N45" i="97"/>
  <c r="O45"/>
  <c r="P45"/>
  <c r="Q212" i="99"/>
  <c r="Q45" i="97"/>
  <c r="R212" i="99"/>
  <c r="R45" i="97"/>
  <c r="S45"/>
  <c r="T212" i="99"/>
  <c r="T45" i="97"/>
  <c r="U212" i="99"/>
  <c r="U45" i="97"/>
  <c r="V212" i="99"/>
  <c r="V45" i="97"/>
  <c r="W45"/>
  <c r="X45"/>
  <c r="C211" i="99"/>
  <c r="D211"/>
  <c r="E211"/>
  <c r="F211"/>
  <c r="G211"/>
  <c r="H211"/>
  <c r="I211"/>
  <c r="J211"/>
  <c r="K211"/>
  <c r="L211"/>
  <c r="M211"/>
  <c r="O211"/>
  <c r="P211"/>
  <c r="Q211"/>
  <c r="R211"/>
  <c r="S211"/>
  <c r="T211"/>
  <c r="U211"/>
  <c r="V211"/>
  <c r="W211"/>
  <c r="X211"/>
  <c r="Y211"/>
  <c r="C6" i="98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8"/>
  <c r="D8"/>
  <c r="E8"/>
  <c r="F8"/>
  <c r="G8"/>
  <c r="H8"/>
  <c r="I8"/>
  <c r="J8"/>
  <c r="K8"/>
  <c r="L8"/>
  <c r="M8"/>
  <c r="F9"/>
  <c r="G9"/>
  <c r="K9"/>
  <c r="C10"/>
  <c r="D10"/>
  <c r="E10"/>
  <c r="F10"/>
  <c r="I10"/>
  <c r="J10"/>
  <c r="K10"/>
  <c r="L10"/>
  <c r="M10"/>
  <c r="C12"/>
  <c r="D12"/>
  <c r="E12"/>
  <c r="F12"/>
  <c r="G12"/>
  <c r="H12"/>
  <c r="I12"/>
  <c r="J12"/>
  <c r="K12"/>
  <c r="L12"/>
  <c r="M12"/>
  <c r="C1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C16"/>
  <c r="D16"/>
  <c r="E16"/>
  <c r="F16"/>
  <c r="G16"/>
  <c r="H16"/>
  <c r="I16"/>
  <c r="J16"/>
  <c r="K16"/>
  <c r="L16"/>
  <c r="M16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E24"/>
  <c r="I24"/>
  <c r="L24"/>
  <c r="C25"/>
  <c r="D25"/>
  <c r="E25"/>
  <c r="F25"/>
  <c r="G25"/>
  <c r="H25"/>
  <c r="I25"/>
  <c r="J25"/>
  <c r="K25"/>
  <c r="L25"/>
  <c r="M25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29"/>
  <c r="D29"/>
  <c r="E29"/>
  <c r="F29"/>
  <c r="G29"/>
  <c r="H29"/>
  <c r="I29"/>
  <c r="J29"/>
  <c r="K29"/>
  <c r="L29"/>
  <c r="M29"/>
  <c r="D30"/>
  <c r="E30"/>
  <c r="F30"/>
  <c r="J30"/>
  <c r="K30"/>
  <c r="L30"/>
  <c r="C31"/>
  <c r="D31"/>
  <c r="E31"/>
  <c r="F31"/>
  <c r="G31"/>
  <c r="H31"/>
  <c r="I31"/>
  <c r="J31"/>
  <c r="K31"/>
  <c r="L31"/>
  <c r="M31"/>
  <c r="C33"/>
  <c r="D33"/>
  <c r="E33"/>
  <c r="F33"/>
  <c r="G33"/>
  <c r="H33"/>
  <c r="I33"/>
  <c r="J33"/>
  <c r="K33"/>
  <c r="L33"/>
  <c r="M33"/>
  <c r="C34"/>
  <c r="D34"/>
  <c r="E34"/>
  <c r="F34"/>
  <c r="G34"/>
  <c r="H34"/>
  <c r="I34"/>
  <c r="J34"/>
  <c r="K34"/>
  <c r="L34"/>
  <c r="M34"/>
  <c r="C35"/>
  <c r="D35"/>
  <c r="E35"/>
  <c r="F35"/>
  <c r="G35"/>
  <c r="H35"/>
  <c r="I35"/>
  <c r="J35"/>
  <c r="K35"/>
  <c r="L35"/>
  <c r="M35"/>
  <c r="C36"/>
  <c r="E36"/>
  <c r="G36"/>
  <c r="K36"/>
  <c r="M36"/>
  <c r="C37"/>
  <c r="D37"/>
  <c r="E37"/>
  <c r="F37"/>
  <c r="G37"/>
  <c r="I37"/>
  <c r="J37"/>
  <c r="K37"/>
  <c r="L37"/>
  <c r="M37"/>
  <c r="C42"/>
  <c r="D42"/>
  <c r="E42"/>
  <c r="F42"/>
  <c r="G42"/>
  <c r="H42"/>
  <c r="I42"/>
  <c r="J42"/>
  <c r="K42"/>
  <c r="L42"/>
  <c r="M42"/>
  <c r="C43"/>
  <c r="D43"/>
  <c r="E43"/>
  <c r="F43"/>
  <c r="G43"/>
  <c r="H43"/>
  <c r="I43"/>
  <c r="J43"/>
  <c r="K43"/>
  <c r="L43"/>
  <c r="M43"/>
  <c r="C44"/>
  <c r="D44"/>
  <c r="E44"/>
  <c r="F44"/>
  <c r="G44"/>
  <c r="H44"/>
  <c r="I44"/>
  <c r="J44"/>
  <c r="K44"/>
  <c r="L44"/>
  <c r="M44"/>
  <c r="E45"/>
  <c r="F45"/>
  <c r="I45"/>
  <c r="M45"/>
  <c r="C46"/>
  <c r="D46"/>
  <c r="E46"/>
  <c r="F46"/>
  <c r="G46"/>
  <c r="H46"/>
  <c r="I46"/>
  <c r="J46"/>
  <c r="K46"/>
  <c r="L46"/>
  <c r="M46"/>
  <c r="C48"/>
  <c r="D48"/>
  <c r="E48"/>
  <c r="F48"/>
  <c r="G48"/>
  <c r="H48"/>
  <c r="I48"/>
  <c r="J48"/>
  <c r="K48"/>
  <c r="L48"/>
  <c r="M48"/>
  <c r="C49"/>
  <c r="D49"/>
  <c r="E49"/>
  <c r="F49"/>
  <c r="G49"/>
  <c r="H49"/>
  <c r="I49"/>
  <c r="J49"/>
  <c r="K49"/>
  <c r="L49"/>
  <c r="M49"/>
  <c r="C50"/>
  <c r="D50"/>
  <c r="E50"/>
  <c r="F50"/>
  <c r="G50"/>
  <c r="H50"/>
  <c r="I50"/>
  <c r="J50"/>
  <c r="K50"/>
  <c r="L50"/>
  <c r="M50"/>
  <c r="C51"/>
  <c r="D51"/>
  <c r="H51"/>
  <c r="K51"/>
  <c r="L51"/>
  <c r="C52"/>
  <c r="D52"/>
  <c r="E52"/>
  <c r="F52"/>
  <c r="G52"/>
  <c r="I52"/>
  <c r="J52"/>
  <c r="K52"/>
  <c r="L52"/>
  <c r="M52"/>
  <c r="C54"/>
  <c r="D54"/>
  <c r="E54"/>
  <c r="F54"/>
  <c r="G54"/>
  <c r="H54"/>
  <c r="I54"/>
  <c r="J54"/>
  <c r="K54"/>
  <c r="L54"/>
  <c r="M54"/>
  <c r="C55"/>
  <c r="D55"/>
  <c r="E55"/>
  <c r="F55"/>
  <c r="G55"/>
  <c r="H55"/>
  <c r="I55"/>
  <c r="J55"/>
  <c r="K55"/>
  <c r="L55"/>
  <c r="M55"/>
  <c r="C56"/>
  <c r="D56"/>
  <c r="E56"/>
  <c r="F56"/>
  <c r="G56"/>
  <c r="H56"/>
  <c r="I56"/>
  <c r="J56"/>
  <c r="K56"/>
  <c r="L56"/>
  <c r="M56"/>
  <c r="D57"/>
  <c r="E57"/>
  <c r="I57"/>
  <c r="L57"/>
  <c r="M57"/>
  <c r="C58"/>
  <c r="D58"/>
  <c r="E58"/>
  <c r="F58"/>
  <c r="G58"/>
  <c r="H58"/>
  <c r="I58"/>
  <c r="J58"/>
  <c r="K58"/>
  <c r="L58"/>
  <c r="M58"/>
  <c r="C60"/>
  <c r="D60"/>
  <c r="E60"/>
  <c r="F60"/>
  <c r="G60"/>
  <c r="H60"/>
  <c r="I60"/>
  <c r="J60"/>
  <c r="K60"/>
  <c r="L60"/>
  <c r="M60"/>
  <c r="C61"/>
  <c r="D61"/>
  <c r="E61"/>
  <c r="F61"/>
  <c r="G61"/>
  <c r="H61"/>
  <c r="I61"/>
  <c r="J61"/>
  <c r="K61"/>
  <c r="L61"/>
  <c r="M61"/>
  <c r="C62"/>
  <c r="D62"/>
  <c r="E62"/>
  <c r="F62"/>
  <c r="G62"/>
  <c r="H62"/>
  <c r="I62"/>
  <c r="J62"/>
  <c r="K62"/>
  <c r="L62"/>
  <c r="M62"/>
  <c r="E63"/>
  <c r="G63"/>
  <c r="M63"/>
  <c r="C64"/>
  <c r="D64"/>
  <c r="E64"/>
  <c r="F64"/>
  <c r="G64"/>
  <c r="H64"/>
  <c r="I64"/>
  <c r="J64"/>
  <c r="K64"/>
  <c r="L64"/>
  <c r="M64"/>
  <c r="C66"/>
  <c r="D66"/>
  <c r="E66"/>
  <c r="F66"/>
  <c r="G66"/>
  <c r="H66"/>
  <c r="I66"/>
  <c r="J66"/>
  <c r="K66"/>
  <c r="L66"/>
  <c r="M66"/>
  <c r="C67"/>
  <c r="D67"/>
  <c r="E67"/>
  <c r="F67"/>
  <c r="G67"/>
  <c r="H67"/>
  <c r="I67"/>
  <c r="J67"/>
  <c r="K67"/>
  <c r="L67"/>
  <c r="M67"/>
  <c r="C68"/>
  <c r="D68"/>
  <c r="E68"/>
  <c r="F68"/>
  <c r="G68"/>
  <c r="H68"/>
  <c r="I68"/>
  <c r="J68"/>
  <c r="K68"/>
  <c r="L68"/>
  <c r="M68"/>
  <c r="J69"/>
  <c r="E70"/>
  <c r="F70"/>
  <c r="G70"/>
  <c r="H70"/>
  <c r="I70"/>
  <c r="J70"/>
  <c r="M70"/>
  <c r="C72"/>
  <c r="D72"/>
  <c r="E72"/>
  <c r="F72"/>
  <c r="G72"/>
  <c r="H72"/>
  <c r="I72"/>
  <c r="J72"/>
  <c r="K72"/>
  <c r="L72"/>
  <c r="M72"/>
  <c r="C73"/>
  <c r="D73"/>
  <c r="E73"/>
  <c r="F73"/>
  <c r="G73"/>
  <c r="H73"/>
  <c r="I73"/>
  <c r="J73"/>
  <c r="K73"/>
  <c r="L73"/>
  <c r="M73"/>
  <c r="C74"/>
  <c r="D74"/>
  <c r="E74"/>
  <c r="F74"/>
  <c r="G74"/>
  <c r="H74"/>
  <c r="I74"/>
  <c r="J74"/>
  <c r="K74"/>
  <c r="L74"/>
  <c r="M74"/>
  <c r="C75"/>
  <c r="E75"/>
  <c r="F75"/>
  <c r="J75"/>
  <c r="C76"/>
  <c r="D76"/>
  <c r="G76"/>
  <c r="H76"/>
  <c r="I76"/>
  <c r="J76"/>
  <c r="K76"/>
  <c r="L76"/>
  <c r="C78"/>
  <c r="D78"/>
  <c r="E78"/>
  <c r="F78"/>
  <c r="G78"/>
  <c r="H78"/>
  <c r="I78"/>
  <c r="J78"/>
  <c r="K78"/>
  <c r="L78"/>
  <c r="M78"/>
  <c r="C79"/>
  <c r="D79"/>
  <c r="E79"/>
  <c r="F79"/>
  <c r="G79"/>
  <c r="H79"/>
  <c r="I79"/>
  <c r="J79"/>
  <c r="K79"/>
  <c r="L79"/>
  <c r="M79"/>
  <c r="C80"/>
  <c r="D80"/>
  <c r="E80"/>
  <c r="F80"/>
  <c r="G80"/>
  <c r="H80"/>
  <c r="I80"/>
  <c r="J80"/>
  <c r="K80"/>
  <c r="L80"/>
  <c r="M80"/>
  <c r="C81"/>
  <c r="C82"/>
  <c r="D82"/>
  <c r="E82"/>
  <c r="F82"/>
  <c r="G82"/>
  <c r="H82"/>
  <c r="I82"/>
  <c r="J82"/>
  <c r="K82"/>
  <c r="L82"/>
  <c r="C87"/>
  <c r="D87"/>
  <c r="E87"/>
  <c r="F87"/>
  <c r="G87"/>
  <c r="H87"/>
  <c r="I87"/>
  <c r="J87"/>
  <c r="K87"/>
  <c r="L87"/>
  <c r="M87"/>
  <c r="C88"/>
  <c r="D88"/>
  <c r="E88"/>
  <c r="F88"/>
  <c r="G88"/>
  <c r="H88"/>
  <c r="I88"/>
  <c r="J88"/>
  <c r="K88"/>
  <c r="L88"/>
  <c r="M88"/>
  <c r="C89"/>
  <c r="D89"/>
  <c r="E89"/>
  <c r="F89"/>
  <c r="G89"/>
  <c r="H89"/>
  <c r="I89"/>
  <c r="J89"/>
  <c r="K89"/>
  <c r="L89"/>
  <c r="M89"/>
  <c r="F90"/>
  <c r="L90"/>
  <c r="M90"/>
  <c r="C91"/>
  <c r="D91"/>
  <c r="F91"/>
  <c r="G91"/>
  <c r="H91"/>
  <c r="J91"/>
  <c r="K91"/>
  <c r="L91"/>
  <c r="C93"/>
  <c r="D93"/>
  <c r="E93"/>
  <c r="F93"/>
  <c r="G93"/>
  <c r="H93"/>
  <c r="I93"/>
  <c r="J93"/>
  <c r="K93"/>
  <c r="L93"/>
  <c r="M93"/>
  <c r="C94"/>
  <c r="D94"/>
  <c r="E94"/>
  <c r="F94"/>
  <c r="G94"/>
  <c r="H94"/>
  <c r="I94"/>
  <c r="J94"/>
  <c r="K94"/>
  <c r="L94"/>
  <c r="M94"/>
  <c r="C95"/>
  <c r="D95"/>
  <c r="E95"/>
  <c r="F95"/>
  <c r="G95"/>
  <c r="H95"/>
  <c r="I95"/>
  <c r="J95"/>
  <c r="K95"/>
  <c r="L95"/>
  <c r="M95"/>
  <c r="J96"/>
  <c r="C97"/>
  <c r="E97"/>
  <c r="F97"/>
  <c r="H97"/>
  <c r="I97"/>
  <c r="J97"/>
  <c r="K97"/>
  <c r="M97"/>
  <c r="C99"/>
  <c r="D99"/>
  <c r="E99"/>
  <c r="F99"/>
  <c r="G99"/>
  <c r="H99"/>
  <c r="I99"/>
  <c r="J99"/>
  <c r="K99"/>
  <c r="L99"/>
  <c r="M99"/>
  <c r="C100"/>
  <c r="D100"/>
  <c r="E100"/>
  <c r="F100"/>
  <c r="G100"/>
  <c r="H100"/>
  <c r="I100"/>
  <c r="J100"/>
  <c r="K100"/>
  <c r="L100"/>
  <c r="M100"/>
  <c r="C101"/>
  <c r="D101"/>
  <c r="E101"/>
  <c r="F101"/>
  <c r="G101"/>
  <c r="H101"/>
  <c r="I101"/>
  <c r="J101"/>
  <c r="K101"/>
  <c r="L101"/>
  <c r="M101"/>
  <c r="F102"/>
  <c r="H102"/>
  <c r="I102"/>
  <c r="C103"/>
  <c r="D103"/>
  <c r="E103"/>
  <c r="F103"/>
  <c r="H103"/>
  <c r="I103"/>
  <c r="J103"/>
  <c r="K103"/>
  <c r="L103"/>
  <c r="M103"/>
  <c r="C105"/>
  <c r="D105"/>
  <c r="E105"/>
  <c r="F105"/>
  <c r="G105"/>
  <c r="H105"/>
  <c r="I105"/>
  <c r="J105"/>
  <c r="K105"/>
  <c r="L105"/>
  <c r="M105"/>
  <c r="C106"/>
  <c r="D106"/>
  <c r="E106"/>
  <c r="F106"/>
  <c r="G106"/>
  <c r="H106"/>
  <c r="I106"/>
  <c r="J106"/>
  <c r="K106"/>
  <c r="L106"/>
  <c r="M106"/>
  <c r="C107"/>
  <c r="D107"/>
  <c r="E107"/>
  <c r="F107"/>
  <c r="G107"/>
  <c r="H107"/>
  <c r="I107"/>
  <c r="J107"/>
  <c r="K107"/>
  <c r="L107"/>
  <c r="M107"/>
  <c r="F108"/>
  <c r="G108"/>
  <c r="H108"/>
  <c r="D109"/>
  <c r="E109"/>
  <c r="F109"/>
  <c r="I109"/>
  <c r="J109"/>
  <c r="L109"/>
  <c r="M109"/>
  <c r="C114"/>
  <c r="D114"/>
  <c r="E114"/>
  <c r="F114"/>
  <c r="G114"/>
  <c r="H114"/>
  <c r="I114"/>
  <c r="J114"/>
  <c r="K114"/>
  <c r="L114"/>
  <c r="M114"/>
  <c r="C115"/>
  <c r="D115"/>
  <c r="E115"/>
  <c r="F115"/>
  <c r="G115"/>
  <c r="H115"/>
  <c r="I115"/>
  <c r="J115"/>
  <c r="K115"/>
  <c r="L115"/>
  <c r="M115"/>
  <c r="C116"/>
  <c r="D116"/>
  <c r="E116"/>
  <c r="F116"/>
  <c r="G116"/>
  <c r="H116"/>
  <c r="I116"/>
  <c r="J116"/>
  <c r="K116"/>
  <c r="L116"/>
  <c r="M116"/>
  <c r="C117"/>
  <c r="D117"/>
  <c r="E117"/>
  <c r="D118"/>
  <c r="F118"/>
  <c r="G118"/>
  <c r="H118"/>
  <c r="I118"/>
  <c r="J118"/>
  <c r="L118"/>
  <c r="C120"/>
  <c r="D120"/>
  <c r="E120"/>
  <c r="F120"/>
  <c r="G120"/>
  <c r="H120"/>
  <c r="I120"/>
  <c r="J120"/>
  <c r="K120"/>
  <c r="L120"/>
  <c r="M120"/>
  <c r="C121"/>
  <c r="D121"/>
  <c r="E121"/>
  <c r="F121"/>
  <c r="G121"/>
  <c r="H121"/>
  <c r="I121"/>
  <c r="J121"/>
  <c r="K121"/>
  <c r="L121"/>
  <c r="M121"/>
  <c r="C122"/>
  <c r="D122"/>
  <c r="E122"/>
  <c r="F122"/>
  <c r="G122"/>
  <c r="H122"/>
  <c r="I122"/>
  <c r="J122"/>
  <c r="K122"/>
  <c r="L122"/>
  <c r="M122"/>
  <c r="C123"/>
  <c r="D123"/>
  <c r="F123"/>
  <c r="I123"/>
  <c r="K123"/>
  <c r="L123"/>
  <c r="D124"/>
  <c r="E124"/>
  <c r="F124"/>
  <c r="H124"/>
  <c r="I124"/>
  <c r="J124"/>
  <c r="L124"/>
  <c r="M124"/>
  <c r="C126"/>
  <c r="D126"/>
  <c r="E126"/>
  <c r="F126"/>
  <c r="G126"/>
  <c r="H126"/>
  <c r="I126"/>
  <c r="J126"/>
  <c r="K126"/>
  <c r="L126"/>
  <c r="M126"/>
  <c r="C127"/>
  <c r="D127"/>
  <c r="E127"/>
  <c r="F127"/>
  <c r="G127"/>
  <c r="H127"/>
  <c r="I127"/>
  <c r="J127"/>
  <c r="K127"/>
  <c r="L127"/>
  <c r="M127"/>
  <c r="C128"/>
  <c r="D128"/>
  <c r="E128"/>
  <c r="F128"/>
  <c r="G128"/>
  <c r="H128"/>
  <c r="I128"/>
  <c r="J128"/>
  <c r="K128"/>
  <c r="L128"/>
  <c r="M128"/>
  <c r="K129"/>
  <c r="C130"/>
  <c r="D130"/>
  <c r="F130"/>
  <c r="H130"/>
  <c r="I130"/>
  <c r="J130"/>
  <c r="K130"/>
  <c r="L130"/>
  <c r="C132"/>
  <c r="D132"/>
  <c r="E132"/>
  <c r="F132"/>
  <c r="G132"/>
  <c r="H132"/>
  <c r="I132"/>
  <c r="J132"/>
  <c r="K132"/>
  <c r="L132"/>
  <c r="M132"/>
  <c r="C133"/>
  <c r="D133"/>
  <c r="E133"/>
  <c r="F133"/>
  <c r="G133"/>
  <c r="H133"/>
  <c r="I133"/>
  <c r="J133"/>
  <c r="K133"/>
  <c r="L133"/>
  <c r="M133"/>
  <c r="C134"/>
  <c r="D134"/>
  <c r="E134"/>
  <c r="F134"/>
  <c r="G134"/>
  <c r="H134"/>
  <c r="I134"/>
  <c r="J134"/>
  <c r="K134"/>
  <c r="L134"/>
  <c r="M134"/>
  <c r="E135"/>
  <c r="G135"/>
  <c r="L135"/>
  <c r="C136"/>
  <c r="G136"/>
  <c r="H136"/>
  <c r="I136"/>
  <c r="J136"/>
  <c r="K136"/>
  <c r="C138"/>
  <c r="D138"/>
  <c r="E138"/>
  <c r="F138"/>
  <c r="G138"/>
  <c r="H138"/>
  <c r="I138"/>
  <c r="J138"/>
  <c r="K138"/>
  <c r="L138"/>
  <c r="M138"/>
  <c r="C139"/>
  <c r="D139"/>
  <c r="E139"/>
  <c r="F139"/>
  <c r="G139"/>
  <c r="H139"/>
  <c r="I139"/>
  <c r="J139"/>
  <c r="K139"/>
  <c r="L139"/>
  <c r="M139"/>
  <c r="C140"/>
  <c r="D140"/>
  <c r="E140"/>
  <c r="F140"/>
  <c r="G140"/>
  <c r="H140"/>
  <c r="I140"/>
  <c r="J140"/>
  <c r="K140"/>
  <c r="L140"/>
  <c r="M140"/>
  <c r="G141"/>
  <c r="G142"/>
  <c r="H142"/>
  <c r="L142"/>
  <c r="C147"/>
  <c r="D147"/>
  <c r="E147"/>
  <c r="F147"/>
  <c r="G147"/>
  <c r="H147"/>
  <c r="I147"/>
  <c r="J147"/>
  <c r="K147"/>
  <c r="L147"/>
  <c r="M147"/>
  <c r="C148"/>
  <c r="D148"/>
  <c r="E148"/>
  <c r="F148"/>
  <c r="G148"/>
  <c r="H148"/>
  <c r="I148"/>
  <c r="J148"/>
  <c r="K148"/>
  <c r="L148"/>
  <c r="M148"/>
  <c r="C149"/>
  <c r="D149"/>
  <c r="E149"/>
  <c r="F149"/>
  <c r="G149"/>
  <c r="H149"/>
  <c r="I149"/>
  <c r="J149"/>
  <c r="K149"/>
  <c r="L149"/>
  <c r="M149"/>
  <c r="G150"/>
  <c r="I150"/>
  <c r="L150"/>
  <c r="C151"/>
  <c r="D151"/>
  <c r="E151"/>
  <c r="F151"/>
  <c r="G151"/>
  <c r="H151"/>
  <c r="J151"/>
  <c r="K151"/>
  <c r="L151"/>
  <c r="M151"/>
  <c r="C153"/>
  <c r="D153"/>
  <c r="E153"/>
  <c r="F153"/>
  <c r="G153"/>
  <c r="H153"/>
  <c r="I153"/>
  <c r="J153"/>
  <c r="K153"/>
  <c r="L153"/>
  <c r="M153"/>
  <c r="C154"/>
  <c r="D154"/>
  <c r="E154"/>
  <c r="F154"/>
  <c r="G154"/>
  <c r="H154"/>
  <c r="I154"/>
  <c r="J154"/>
  <c r="K154"/>
  <c r="L154"/>
  <c r="M154"/>
  <c r="C155"/>
  <c r="D155"/>
  <c r="E155"/>
  <c r="F155"/>
  <c r="G155"/>
  <c r="H155"/>
  <c r="I155"/>
  <c r="J155"/>
  <c r="K155"/>
  <c r="L155"/>
  <c r="M155"/>
  <c r="C157"/>
  <c r="D157"/>
  <c r="E157"/>
  <c r="F157"/>
  <c r="G157"/>
  <c r="K157"/>
  <c r="L157"/>
  <c r="M157"/>
  <c r="C159"/>
  <c r="D159"/>
  <c r="E159"/>
  <c r="F159"/>
  <c r="G159"/>
  <c r="H159"/>
  <c r="I159"/>
  <c r="J159"/>
  <c r="K159"/>
  <c r="L159"/>
  <c r="M159"/>
  <c r="C160"/>
  <c r="D160"/>
  <c r="E160"/>
  <c r="F160"/>
  <c r="G160"/>
  <c r="H160"/>
  <c r="I160"/>
  <c r="J160"/>
  <c r="K160"/>
  <c r="L160"/>
  <c r="M160"/>
  <c r="C161"/>
  <c r="D161"/>
  <c r="E161"/>
  <c r="F161"/>
  <c r="G161"/>
  <c r="H161"/>
  <c r="I161"/>
  <c r="J161"/>
  <c r="K161"/>
  <c r="L161"/>
  <c r="M161"/>
  <c r="C163"/>
  <c r="D163"/>
  <c r="E163"/>
  <c r="F163"/>
  <c r="G163"/>
  <c r="H163"/>
  <c r="J163"/>
  <c r="K163"/>
  <c r="L163"/>
  <c r="M163"/>
  <c r="C165"/>
  <c r="D165"/>
  <c r="E165"/>
  <c r="F165"/>
  <c r="G165"/>
  <c r="H165"/>
  <c r="I165"/>
  <c r="J165"/>
  <c r="K165"/>
  <c r="L165"/>
  <c r="M165"/>
  <c r="C166"/>
  <c r="D166"/>
  <c r="E166"/>
  <c r="F166"/>
  <c r="G166"/>
  <c r="H166"/>
  <c r="I166"/>
  <c r="J166"/>
  <c r="K166"/>
  <c r="L166"/>
  <c r="M166"/>
  <c r="C167"/>
  <c r="D167"/>
  <c r="E167"/>
  <c r="F167"/>
  <c r="G167"/>
  <c r="H167"/>
  <c r="I167"/>
  <c r="J167"/>
  <c r="K167"/>
  <c r="L167"/>
  <c r="M167"/>
  <c r="K168"/>
  <c r="E169"/>
  <c r="F169"/>
  <c r="G169"/>
  <c r="I169"/>
  <c r="M169"/>
  <c r="C174"/>
  <c r="D174"/>
  <c r="E174"/>
  <c r="F174"/>
  <c r="G174"/>
  <c r="H174"/>
  <c r="I174"/>
  <c r="J174"/>
  <c r="K174"/>
  <c r="L174"/>
  <c r="M174"/>
  <c r="C175"/>
  <c r="D175"/>
  <c r="E175"/>
  <c r="F175"/>
  <c r="G175"/>
  <c r="H175"/>
  <c r="I175"/>
  <c r="J175"/>
  <c r="K175"/>
  <c r="L175"/>
  <c r="M175"/>
  <c r="C176"/>
  <c r="D176"/>
  <c r="E176"/>
  <c r="F176"/>
  <c r="G176"/>
  <c r="H176"/>
  <c r="I176"/>
  <c r="J176"/>
  <c r="K176"/>
  <c r="L176"/>
  <c r="M176"/>
  <c r="J177"/>
  <c r="E178"/>
  <c r="F178"/>
  <c r="G178"/>
  <c r="K178"/>
  <c r="M178"/>
  <c r="C180"/>
  <c r="D180"/>
  <c r="E180"/>
  <c r="F180"/>
  <c r="G180"/>
  <c r="H180"/>
  <c r="I180"/>
  <c r="J180"/>
  <c r="K180"/>
  <c r="L180"/>
  <c r="M180"/>
  <c r="C181"/>
  <c r="D181"/>
  <c r="E181"/>
  <c r="F181"/>
  <c r="G181"/>
  <c r="H181"/>
  <c r="I181"/>
  <c r="J181"/>
  <c r="K181"/>
  <c r="L181"/>
  <c r="M181"/>
  <c r="C182"/>
  <c r="D182"/>
  <c r="E182"/>
  <c r="F182"/>
  <c r="G182"/>
  <c r="H182"/>
  <c r="I182"/>
  <c r="J182"/>
  <c r="K182"/>
  <c r="L182"/>
  <c r="M182"/>
  <c r="F184"/>
  <c r="H184"/>
  <c r="I184"/>
  <c r="L184"/>
  <c r="M184"/>
  <c r="C186"/>
  <c r="D186"/>
  <c r="E186"/>
  <c r="F186"/>
  <c r="G186"/>
  <c r="H186"/>
  <c r="I186"/>
  <c r="J186"/>
  <c r="K186"/>
  <c r="L186"/>
  <c r="M186"/>
  <c r="C187"/>
  <c r="D187"/>
  <c r="E187"/>
  <c r="F187"/>
  <c r="G187"/>
  <c r="H187"/>
  <c r="I187"/>
  <c r="J187"/>
  <c r="K187"/>
  <c r="L187"/>
  <c r="M187"/>
  <c r="C188"/>
  <c r="D188"/>
  <c r="E188"/>
  <c r="F188"/>
  <c r="G188"/>
  <c r="H188"/>
  <c r="I188"/>
  <c r="J188"/>
  <c r="K188"/>
  <c r="L188"/>
  <c r="M188"/>
  <c r="M189"/>
  <c r="E190"/>
  <c r="G190"/>
  <c r="H190"/>
  <c r="I190"/>
  <c r="J190"/>
  <c r="L190"/>
  <c r="C192"/>
  <c r="D192"/>
  <c r="E192"/>
  <c r="F192"/>
  <c r="G192"/>
  <c r="H192"/>
  <c r="I192"/>
  <c r="J192"/>
  <c r="K192"/>
  <c r="L192"/>
  <c r="M192"/>
  <c r="C193"/>
  <c r="D193"/>
  <c r="E193"/>
  <c r="F193"/>
  <c r="G193"/>
  <c r="H193"/>
  <c r="I193"/>
  <c r="J193"/>
  <c r="K193"/>
  <c r="L193"/>
  <c r="M193"/>
  <c r="C194"/>
  <c r="D194"/>
  <c r="E194"/>
  <c r="F194"/>
  <c r="G194"/>
  <c r="H194"/>
  <c r="I194"/>
  <c r="J194"/>
  <c r="K194"/>
  <c r="L194"/>
  <c r="M194"/>
  <c r="D196"/>
  <c r="F196"/>
  <c r="G196"/>
  <c r="H196"/>
  <c r="M196"/>
  <c r="C201"/>
  <c r="D201"/>
  <c r="E201"/>
  <c r="F201"/>
  <c r="G201"/>
  <c r="H201"/>
  <c r="I201"/>
  <c r="J201"/>
  <c r="K201"/>
  <c r="L201"/>
  <c r="M201"/>
  <c r="C202"/>
  <c r="D202"/>
  <c r="E202"/>
  <c r="F202"/>
  <c r="G202"/>
  <c r="H202"/>
  <c r="I202"/>
  <c r="J202"/>
  <c r="K202"/>
  <c r="L202"/>
  <c r="M202"/>
  <c r="C203"/>
  <c r="D203"/>
  <c r="E203"/>
  <c r="F203"/>
  <c r="G203"/>
  <c r="H203"/>
  <c r="I203"/>
  <c r="J203"/>
  <c r="K203"/>
  <c r="L203"/>
  <c r="M203"/>
  <c r="E205"/>
  <c r="C207"/>
  <c r="D207"/>
  <c r="E207"/>
  <c r="F207"/>
  <c r="G207"/>
  <c r="H207"/>
  <c r="I207"/>
  <c r="J207"/>
  <c r="K207"/>
  <c r="L207"/>
  <c r="M207"/>
  <c r="C208"/>
  <c r="D208"/>
  <c r="E208"/>
  <c r="F208"/>
  <c r="G208"/>
  <c r="H208"/>
  <c r="I208"/>
  <c r="J208"/>
  <c r="K208"/>
  <c r="L208"/>
  <c r="M208"/>
  <c r="C209"/>
  <c r="D209"/>
  <c r="E209"/>
  <c r="F209"/>
  <c r="G209"/>
  <c r="H209"/>
  <c r="I209"/>
  <c r="J209"/>
  <c r="K209"/>
  <c r="L209"/>
  <c r="M209"/>
  <c r="D211"/>
  <c r="G211"/>
  <c r="J211"/>
  <c r="L211"/>
  <c r="C7" i="99"/>
  <c r="D7"/>
  <c r="E7"/>
  <c r="F7"/>
  <c r="G7"/>
  <c r="H7"/>
  <c r="I7"/>
  <c r="J7"/>
  <c r="K7"/>
  <c r="L7"/>
  <c r="M7"/>
  <c r="O7"/>
  <c r="P7"/>
  <c r="Q7"/>
  <c r="R7"/>
  <c r="S7"/>
  <c r="T7"/>
  <c r="U7"/>
  <c r="V7"/>
  <c r="W7"/>
  <c r="X7"/>
  <c r="Y7"/>
  <c r="C8"/>
  <c r="D8"/>
  <c r="E8"/>
  <c r="F8"/>
  <c r="G8"/>
  <c r="H8"/>
  <c r="I8"/>
  <c r="J8"/>
  <c r="K8"/>
  <c r="L8"/>
  <c r="M8"/>
  <c r="O8"/>
  <c r="P8"/>
  <c r="Q8"/>
  <c r="R8"/>
  <c r="S8"/>
  <c r="T8"/>
  <c r="U8"/>
  <c r="V8"/>
  <c r="W8"/>
  <c r="X8"/>
  <c r="Y8"/>
  <c r="C9"/>
  <c r="D9"/>
  <c r="E9"/>
  <c r="F9"/>
  <c r="G9"/>
  <c r="H9"/>
  <c r="I9"/>
  <c r="J9"/>
  <c r="K9"/>
  <c r="L9"/>
  <c r="M9"/>
  <c r="O9"/>
  <c r="P9"/>
  <c r="Q9"/>
  <c r="R9"/>
  <c r="S9"/>
  <c r="T9"/>
  <c r="U9"/>
  <c r="V9"/>
  <c r="W9"/>
  <c r="X9"/>
  <c r="Y9"/>
  <c r="C10"/>
  <c r="D10"/>
  <c r="F10"/>
  <c r="G10"/>
  <c r="H10"/>
  <c r="I10"/>
  <c r="J10"/>
  <c r="L10"/>
  <c r="O10"/>
  <c r="R10"/>
  <c r="T10"/>
  <c r="U10"/>
  <c r="V10"/>
  <c r="W10"/>
  <c r="Y10"/>
  <c r="C11"/>
  <c r="D11"/>
  <c r="E11"/>
  <c r="F11"/>
  <c r="G11"/>
  <c r="H11"/>
  <c r="I11"/>
  <c r="J11"/>
  <c r="K11"/>
  <c r="L11"/>
  <c r="M11"/>
  <c r="O11"/>
  <c r="P11"/>
  <c r="Q11"/>
  <c r="R11"/>
  <c r="S11"/>
  <c r="T11"/>
  <c r="U11"/>
  <c r="V11"/>
  <c r="W11"/>
  <c r="X11"/>
  <c r="Y11"/>
  <c r="C13"/>
  <c r="D13"/>
  <c r="E13"/>
  <c r="F13"/>
  <c r="G13"/>
  <c r="H13"/>
  <c r="I13"/>
  <c r="J13"/>
  <c r="K13"/>
  <c r="L13"/>
  <c r="M13"/>
  <c r="O13"/>
  <c r="P13"/>
  <c r="Q13"/>
  <c r="R13"/>
  <c r="S13"/>
  <c r="T13"/>
  <c r="U13"/>
  <c r="V13"/>
  <c r="W13"/>
  <c r="X13"/>
  <c r="Y13"/>
  <c r="C14"/>
  <c r="D14"/>
  <c r="E14"/>
  <c r="F14"/>
  <c r="G14"/>
  <c r="H14"/>
  <c r="I14"/>
  <c r="J14"/>
  <c r="K14"/>
  <c r="L14"/>
  <c r="M14"/>
  <c r="O14"/>
  <c r="P14"/>
  <c r="Q14"/>
  <c r="R14"/>
  <c r="S14"/>
  <c r="T14"/>
  <c r="U14"/>
  <c r="V14"/>
  <c r="W14"/>
  <c r="X14"/>
  <c r="Y14"/>
  <c r="C15"/>
  <c r="D15"/>
  <c r="E15"/>
  <c r="F15"/>
  <c r="G15"/>
  <c r="H15"/>
  <c r="I15"/>
  <c r="J15"/>
  <c r="K15"/>
  <c r="L15"/>
  <c r="M15"/>
  <c r="O15"/>
  <c r="P15"/>
  <c r="Q15"/>
  <c r="R15"/>
  <c r="S15"/>
  <c r="T15"/>
  <c r="U15"/>
  <c r="V15"/>
  <c r="W15"/>
  <c r="X15"/>
  <c r="Y15"/>
  <c r="D16"/>
  <c r="G16"/>
  <c r="M16"/>
  <c r="O16"/>
  <c r="P16"/>
  <c r="R16"/>
  <c r="T16"/>
  <c r="V16"/>
  <c r="W16"/>
  <c r="C17"/>
  <c r="D17"/>
  <c r="E17"/>
  <c r="F17"/>
  <c r="G17"/>
  <c r="I17"/>
  <c r="J17"/>
  <c r="K17"/>
  <c r="L17"/>
  <c r="M17"/>
  <c r="O17"/>
  <c r="P17"/>
  <c r="R17"/>
  <c r="S17"/>
  <c r="T17"/>
  <c r="U17"/>
  <c r="V17"/>
  <c r="W17"/>
  <c r="X17"/>
  <c r="C22"/>
  <c r="D22"/>
  <c r="E22"/>
  <c r="F22"/>
  <c r="G22"/>
  <c r="H22"/>
  <c r="I22"/>
  <c r="J22"/>
  <c r="K22"/>
  <c r="L22"/>
  <c r="M22"/>
  <c r="O22"/>
  <c r="P22"/>
  <c r="Q22"/>
  <c r="R22"/>
  <c r="S22"/>
  <c r="T22"/>
  <c r="U22"/>
  <c r="V22"/>
  <c r="W22"/>
  <c r="X22"/>
  <c r="Y22"/>
  <c r="C23"/>
  <c r="D23"/>
  <c r="E23"/>
  <c r="F23"/>
  <c r="G23"/>
  <c r="H23"/>
  <c r="I23"/>
  <c r="J23"/>
  <c r="K23"/>
  <c r="L23"/>
  <c r="M23"/>
  <c r="O23"/>
  <c r="P23"/>
  <c r="Q23"/>
  <c r="R23"/>
  <c r="S23"/>
  <c r="T23"/>
  <c r="U23"/>
  <c r="V23"/>
  <c r="W23"/>
  <c r="X23"/>
  <c r="Y23"/>
  <c r="C24"/>
  <c r="D24"/>
  <c r="E24"/>
  <c r="F24"/>
  <c r="G24"/>
  <c r="H24"/>
  <c r="I24"/>
  <c r="J24"/>
  <c r="K24"/>
  <c r="L24"/>
  <c r="M24"/>
  <c r="O24"/>
  <c r="P24"/>
  <c r="Q24"/>
  <c r="R24"/>
  <c r="S24"/>
  <c r="T24"/>
  <c r="U24"/>
  <c r="V24"/>
  <c r="W24"/>
  <c r="X24"/>
  <c r="Y24"/>
  <c r="H25"/>
  <c r="I25"/>
  <c r="J25"/>
  <c r="K25"/>
  <c r="P25"/>
  <c r="Q25"/>
  <c r="V25"/>
  <c r="W25"/>
  <c r="X25"/>
  <c r="Y25"/>
  <c r="C26"/>
  <c r="D26"/>
  <c r="E26"/>
  <c r="F26"/>
  <c r="G26"/>
  <c r="H26"/>
  <c r="I26"/>
  <c r="J26"/>
  <c r="K26"/>
  <c r="L26"/>
  <c r="M26"/>
  <c r="O26"/>
  <c r="P26"/>
  <c r="Q26"/>
  <c r="R26"/>
  <c r="S26"/>
  <c r="T26"/>
  <c r="U26"/>
  <c r="V26"/>
  <c r="W26"/>
  <c r="X26"/>
  <c r="Y26"/>
  <c r="C28"/>
  <c r="D28"/>
  <c r="E28"/>
  <c r="F28"/>
  <c r="G28"/>
  <c r="H28"/>
  <c r="I28"/>
  <c r="J28"/>
  <c r="K28"/>
  <c r="L28"/>
  <c r="M28"/>
  <c r="O28"/>
  <c r="P28"/>
  <c r="Q28"/>
  <c r="R28"/>
  <c r="S28"/>
  <c r="T28"/>
  <c r="U28"/>
  <c r="V28"/>
  <c r="W28"/>
  <c r="X28"/>
  <c r="Y28"/>
  <c r="C29"/>
  <c r="D29"/>
  <c r="E29"/>
  <c r="F29"/>
  <c r="G29"/>
  <c r="H29"/>
  <c r="I29"/>
  <c r="J29"/>
  <c r="K29"/>
  <c r="L29"/>
  <c r="M29"/>
  <c r="O29"/>
  <c r="P29"/>
  <c r="Q29"/>
  <c r="R29"/>
  <c r="S29"/>
  <c r="T29"/>
  <c r="U29"/>
  <c r="V29"/>
  <c r="W29"/>
  <c r="X29"/>
  <c r="Y29"/>
  <c r="C30"/>
  <c r="D30"/>
  <c r="E30"/>
  <c r="F30"/>
  <c r="G30"/>
  <c r="H30"/>
  <c r="I30"/>
  <c r="J30"/>
  <c r="K30"/>
  <c r="L30"/>
  <c r="M30"/>
  <c r="O30"/>
  <c r="P30"/>
  <c r="Q30"/>
  <c r="R30"/>
  <c r="S30"/>
  <c r="T30"/>
  <c r="U30"/>
  <c r="V30"/>
  <c r="W30"/>
  <c r="X30"/>
  <c r="Y30"/>
  <c r="G31"/>
  <c r="I31"/>
  <c r="L31"/>
  <c r="P31"/>
  <c r="T31"/>
  <c r="X31"/>
  <c r="Y31"/>
  <c r="C32"/>
  <c r="D32"/>
  <c r="E32"/>
  <c r="F32"/>
  <c r="G32"/>
  <c r="I32"/>
  <c r="K32"/>
  <c r="L32"/>
  <c r="M32"/>
  <c r="O32"/>
  <c r="P32"/>
  <c r="Q32"/>
  <c r="R32"/>
  <c r="T32"/>
  <c r="U32"/>
  <c r="V32"/>
  <c r="W32"/>
  <c r="X32"/>
  <c r="Y32"/>
  <c r="C34"/>
  <c r="D34"/>
  <c r="E34"/>
  <c r="F34"/>
  <c r="G34"/>
  <c r="H34"/>
  <c r="I34"/>
  <c r="J34"/>
  <c r="K34"/>
  <c r="L34"/>
  <c r="M34"/>
  <c r="O34"/>
  <c r="P34"/>
  <c r="Q34"/>
  <c r="R34"/>
  <c r="S34"/>
  <c r="T34"/>
  <c r="U34"/>
  <c r="V34"/>
  <c r="W34"/>
  <c r="X34"/>
  <c r="Y34"/>
  <c r="C35"/>
  <c r="D35"/>
  <c r="E35"/>
  <c r="F35"/>
  <c r="G35"/>
  <c r="H35"/>
  <c r="I35"/>
  <c r="J35"/>
  <c r="K35"/>
  <c r="L35"/>
  <c r="M35"/>
  <c r="O35"/>
  <c r="P35"/>
  <c r="Q35"/>
  <c r="R35"/>
  <c r="S35"/>
  <c r="T35"/>
  <c r="U35"/>
  <c r="V35"/>
  <c r="W35"/>
  <c r="X35"/>
  <c r="Y35"/>
  <c r="C36"/>
  <c r="D36"/>
  <c r="E36"/>
  <c r="F36"/>
  <c r="G36"/>
  <c r="H36"/>
  <c r="I36"/>
  <c r="J36"/>
  <c r="K36"/>
  <c r="L36"/>
  <c r="M36"/>
  <c r="O36"/>
  <c r="P36"/>
  <c r="Q36"/>
  <c r="R36"/>
  <c r="S36"/>
  <c r="T36"/>
  <c r="U36"/>
  <c r="V36"/>
  <c r="W36"/>
  <c r="X36"/>
  <c r="Y36"/>
  <c r="C37"/>
  <c r="D37"/>
  <c r="H37"/>
  <c r="O37"/>
  <c r="V37"/>
  <c r="W37"/>
  <c r="D38"/>
  <c r="E38"/>
  <c r="F38"/>
  <c r="G38"/>
  <c r="I38"/>
  <c r="L38"/>
  <c r="M38"/>
  <c r="O38"/>
  <c r="P38"/>
  <c r="R38"/>
  <c r="T38"/>
  <c r="U38"/>
  <c r="V38"/>
  <c r="W38"/>
  <c r="X38"/>
  <c r="C43"/>
  <c r="D43"/>
  <c r="E43"/>
  <c r="F43"/>
  <c r="G43"/>
  <c r="H43"/>
  <c r="I43"/>
  <c r="J43"/>
  <c r="K43"/>
  <c r="L43"/>
  <c r="M43"/>
  <c r="O43"/>
  <c r="P43"/>
  <c r="Q43"/>
  <c r="R43"/>
  <c r="S43"/>
  <c r="T43"/>
  <c r="U43"/>
  <c r="V43"/>
  <c r="W43"/>
  <c r="X43"/>
  <c r="Y43"/>
  <c r="C44"/>
  <c r="D44"/>
  <c r="E44"/>
  <c r="F44"/>
  <c r="G44"/>
  <c r="H44"/>
  <c r="I44"/>
  <c r="J44"/>
  <c r="K44"/>
  <c r="L44"/>
  <c r="M44"/>
  <c r="O44"/>
  <c r="P44"/>
  <c r="Q44"/>
  <c r="R44"/>
  <c r="S44"/>
  <c r="T44"/>
  <c r="U44"/>
  <c r="V44"/>
  <c r="W44"/>
  <c r="X44"/>
  <c r="Y44"/>
  <c r="C45"/>
  <c r="D45"/>
  <c r="E45"/>
  <c r="F45"/>
  <c r="G45"/>
  <c r="H45"/>
  <c r="I45"/>
  <c r="J45"/>
  <c r="K45"/>
  <c r="L45"/>
  <c r="M45"/>
  <c r="O45"/>
  <c r="P45"/>
  <c r="Q45"/>
  <c r="R45"/>
  <c r="S45"/>
  <c r="T45"/>
  <c r="U45"/>
  <c r="V45"/>
  <c r="W45"/>
  <c r="X45"/>
  <c r="Y45"/>
  <c r="C46"/>
  <c r="F46"/>
  <c r="O46"/>
  <c r="Q46"/>
  <c r="R46"/>
  <c r="D47"/>
  <c r="E47"/>
  <c r="F47"/>
  <c r="G47"/>
  <c r="H47"/>
  <c r="I47"/>
  <c r="J47"/>
  <c r="L47"/>
  <c r="M47"/>
  <c r="O47"/>
  <c r="P47"/>
  <c r="Q47"/>
  <c r="R47"/>
  <c r="S47"/>
  <c r="U47"/>
  <c r="V47"/>
  <c r="W47"/>
  <c r="X47"/>
  <c r="Y47"/>
  <c r="C49"/>
  <c r="D49"/>
  <c r="E49"/>
  <c r="F49"/>
  <c r="G49"/>
  <c r="H49"/>
  <c r="I49"/>
  <c r="J49"/>
  <c r="K49"/>
  <c r="L49"/>
  <c r="M49"/>
  <c r="O49"/>
  <c r="P49"/>
  <c r="Q49"/>
  <c r="R49"/>
  <c r="S49"/>
  <c r="T49"/>
  <c r="U49"/>
  <c r="V49"/>
  <c r="W49"/>
  <c r="X49"/>
  <c r="Y49"/>
  <c r="C50"/>
  <c r="D50"/>
  <c r="E50"/>
  <c r="F50"/>
  <c r="G50"/>
  <c r="H50"/>
  <c r="I50"/>
  <c r="J50"/>
  <c r="K50"/>
  <c r="L50"/>
  <c r="M50"/>
  <c r="O50"/>
  <c r="P50"/>
  <c r="Q50"/>
  <c r="R50"/>
  <c r="S50"/>
  <c r="T50"/>
  <c r="U50"/>
  <c r="V50"/>
  <c r="W50"/>
  <c r="X50"/>
  <c r="Y50"/>
  <c r="C51"/>
  <c r="D51"/>
  <c r="E51"/>
  <c r="F51"/>
  <c r="G51"/>
  <c r="H51"/>
  <c r="I51"/>
  <c r="J51"/>
  <c r="K51"/>
  <c r="L51"/>
  <c r="M51"/>
  <c r="O51"/>
  <c r="P51"/>
  <c r="Q51"/>
  <c r="R51"/>
  <c r="S51"/>
  <c r="T51"/>
  <c r="U51"/>
  <c r="V51"/>
  <c r="W51"/>
  <c r="X51"/>
  <c r="Y51"/>
  <c r="C52"/>
  <c r="D52"/>
  <c r="G52"/>
  <c r="J52"/>
  <c r="Q52"/>
  <c r="S52"/>
  <c r="Y52"/>
  <c r="C53"/>
  <c r="D53"/>
  <c r="E53"/>
  <c r="F53"/>
  <c r="G53"/>
  <c r="H53"/>
  <c r="I53"/>
  <c r="J53"/>
  <c r="K53"/>
  <c r="L53"/>
  <c r="M53"/>
  <c r="O53"/>
  <c r="P53"/>
  <c r="Q53"/>
  <c r="R53"/>
  <c r="S53"/>
  <c r="T53"/>
  <c r="U53"/>
  <c r="V53"/>
  <c r="W53"/>
  <c r="X53"/>
  <c r="Y53"/>
  <c r="C55"/>
  <c r="D55"/>
  <c r="E55"/>
  <c r="F55"/>
  <c r="G55"/>
  <c r="H55"/>
  <c r="I55"/>
  <c r="J55"/>
  <c r="K55"/>
  <c r="L55"/>
  <c r="M55"/>
  <c r="O55"/>
  <c r="P55"/>
  <c r="Q55"/>
  <c r="R55"/>
  <c r="S55"/>
  <c r="T55"/>
  <c r="U55"/>
  <c r="V55"/>
  <c r="W55"/>
  <c r="X55"/>
  <c r="Y55"/>
  <c r="C56"/>
  <c r="D56"/>
  <c r="E56"/>
  <c r="F56"/>
  <c r="G56"/>
  <c r="H56"/>
  <c r="I56"/>
  <c r="J56"/>
  <c r="K56"/>
  <c r="L56"/>
  <c r="M56"/>
  <c r="O56"/>
  <c r="P56"/>
  <c r="Q56"/>
  <c r="R56"/>
  <c r="S56"/>
  <c r="T56"/>
  <c r="U56"/>
  <c r="V56"/>
  <c r="W56"/>
  <c r="X56"/>
  <c r="Y56"/>
  <c r="C57"/>
  <c r="D57"/>
  <c r="E57"/>
  <c r="F57"/>
  <c r="G57"/>
  <c r="H57"/>
  <c r="I57"/>
  <c r="J57"/>
  <c r="K57"/>
  <c r="L57"/>
  <c r="M57"/>
  <c r="O57"/>
  <c r="P57"/>
  <c r="Q57"/>
  <c r="R57"/>
  <c r="S57"/>
  <c r="T57"/>
  <c r="U57"/>
  <c r="V57"/>
  <c r="W57"/>
  <c r="X57"/>
  <c r="Y57"/>
  <c r="C58"/>
  <c r="D58"/>
  <c r="J58"/>
  <c r="P58"/>
  <c r="T58"/>
  <c r="X58"/>
  <c r="C59"/>
  <c r="D59"/>
  <c r="E59"/>
  <c r="F59"/>
  <c r="G59"/>
  <c r="H59"/>
  <c r="I59"/>
  <c r="J59"/>
  <c r="K59"/>
  <c r="L59"/>
  <c r="M59"/>
  <c r="O59"/>
  <c r="P59"/>
  <c r="Q59"/>
  <c r="R59"/>
  <c r="S59"/>
  <c r="T59"/>
  <c r="U59"/>
  <c r="V59"/>
  <c r="W59"/>
  <c r="X59"/>
  <c r="Y59"/>
  <c r="C61"/>
  <c r="D61"/>
  <c r="E61"/>
  <c r="F61"/>
  <c r="G61"/>
  <c r="H61"/>
  <c r="I61"/>
  <c r="J61"/>
  <c r="K61"/>
  <c r="L61"/>
  <c r="M61"/>
  <c r="O61"/>
  <c r="P61"/>
  <c r="Q61"/>
  <c r="R61"/>
  <c r="S61"/>
  <c r="T61"/>
  <c r="U61"/>
  <c r="V61"/>
  <c r="W61"/>
  <c r="X61"/>
  <c r="Y61"/>
  <c r="C62"/>
  <c r="D62"/>
  <c r="E62"/>
  <c r="F62"/>
  <c r="G62"/>
  <c r="H62"/>
  <c r="I62"/>
  <c r="J62"/>
  <c r="K62"/>
  <c r="L62"/>
  <c r="M62"/>
  <c r="O62"/>
  <c r="P62"/>
  <c r="Q62"/>
  <c r="R62"/>
  <c r="S62"/>
  <c r="T62"/>
  <c r="U62"/>
  <c r="V62"/>
  <c r="W62"/>
  <c r="X62"/>
  <c r="Y62"/>
  <c r="C63"/>
  <c r="D63"/>
  <c r="E63"/>
  <c r="F63"/>
  <c r="G63"/>
  <c r="H63"/>
  <c r="I63"/>
  <c r="J63"/>
  <c r="K63"/>
  <c r="L63"/>
  <c r="M63"/>
  <c r="O63"/>
  <c r="P63"/>
  <c r="Q63"/>
  <c r="R63"/>
  <c r="S63"/>
  <c r="T63"/>
  <c r="U63"/>
  <c r="V63"/>
  <c r="W63"/>
  <c r="X63"/>
  <c r="Y63"/>
  <c r="C64"/>
  <c r="F64"/>
  <c r="G64"/>
  <c r="M64"/>
  <c r="O64"/>
  <c r="R64"/>
  <c r="X64"/>
  <c r="Y64"/>
  <c r="C65"/>
  <c r="D65"/>
  <c r="E65"/>
  <c r="F65"/>
  <c r="G65"/>
  <c r="H65"/>
  <c r="I65"/>
  <c r="J65"/>
  <c r="K65"/>
  <c r="L65"/>
  <c r="M65"/>
  <c r="O65"/>
  <c r="P65"/>
  <c r="Q65"/>
  <c r="R65"/>
  <c r="S65"/>
  <c r="T65"/>
  <c r="U65"/>
  <c r="V65"/>
  <c r="W65"/>
  <c r="X65"/>
  <c r="Y65"/>
  <c r="C67"/>
  <c r="D67"/>
  <c r="E67"/>
  <c r="F67"/>
  <c r="G67"/>
  <c r="H67"/>
  <c r="I67"/>
  <c r="J67"/>
  <c r="K67"/>
  <c r="L67"/>
  <c r="M67"/>
  <c r="O67"/>
  <c r="P67"/>
  <c r="Q67"/>
  <c r="R67"/>
  <c r="S67"/>
  <c r="T67"/>
  <c r="U67"/>
  <c r="V67"/>
  <c r="W67"/>
  <c r="X67"/>
  <c r="Y67"/>
  <c r="C68"/>
  <c r="D68"/>
  <c r="E68"/>
  <c r="F68"/>
  <c r="G68"/>
  <c r="H68"/>
  <c r="I68"/>
  <c r="J68"/>
  <c r="K68"/>
  <c r="L68"/>
  <c r="M68"/>
  <c r="O68"/>
  <c r="P68"/>
  <c r="Q68"/>
  <c r="R68"/>
  <c r="S68"/>
  <c r="T68"/>
  <c r="U68"/>
  <c r="V68"/>
  <c r="W68"/>
  <c r="X68"/>
  <c r="Y68"/>
  <c r="C69"/>
  <c r="D69"/>
  <c r="E69"/>
  <c r="F69"/>
  <c r="G69"/>
  <c r="H69"/>
  <c r="I69"/>
  <c r="J69"/>
  <c r="K69"/>
  <c r="L69"/>
  <c r="M69"/>
  <c r="O69"/>
  <c r="P69"/>
  <c r="Q69"/>
  <c r="R69"/>
  <c r="S69"/>
  <c r="T69"/>
  <c r="U69"/>
  <c r="V69"/>
  <c r="W69"/>
  <c r="X69"/>
  <c r="Y69"/>
  <c r="E70"/>
  <c r="F70"/>
  <c r="G70"/>
  <c r="L70"/>
  <c r="Q70"/>
  <c r="S70"/>
  <c r="W70"/>
  <c r="Y70"/>
  <c r="C71"/>
  <c r="D71"/>
  <c r="E71"/>
  <c r="F71"/>
  <c r="H71"/>
  <c r="I71"/>
  <c r="J71"/>
  <c r="K71"/>
  <c r="L71"/>
  <c r="M71"/>
  <c r="O71"/>
  <c r="Q71"/>
  <c r="R71"/>
  <c r="S71"/>
  <c r="T71"/>
  <c r="U71"/>
  <c r="V71"/>
  <c r="W71"/>
  <c r="Y71"/>
  <c r="C73"/>
  <c r="D73"/>
  <c r="E73"/>
  <c r="F73"/>
  <c r="G73"/>
  <c r="H73"/>
  <c r="I73"/>
  <c r="J73"/>
  <c r="K73"/>
  <c r="L73"/>
  <c r="M73"/>
  <c r="O73"/>
  <c r="P73"/>
  <c r="Q73"/>
  <c r="R73"/>
  <c r="S73"/>
  <c r="T73"/>
  <c r="U73"/>
  <c r="V73"/>
  <c r="W73"/>
  <c r="X73"/>
  <c r="Y73"/>
  <c r="C74"/>
  <c r="D74"/>
  <c r="E74"/>
  <c r="F74"/>
  <c r="G74"/>
  <c r="H74"/>
  <c r="I74"/>
  <c r="J74"/>
  <c r="K74"/>
  <c r="L74"/>
  <c r="M74"/>
  <c r="O74"/>
  <c r="P74"/>
  <c r="Q74"/>
  <c r="R74"/>
  <c r="S74"/>
  <c r="T74"/>
  <c r="U74"/>
  <c r="V74"/>
  <c r="W74"/>
  <c r="X74"/>
  <c r="Y74"/>
  <c r="C75"/>
  <c r="D75"/>
  <c r="E75"/>
  <c r="F75"/>
  <c r="G75"/>
  <c r="H75"/>
  <c r="I75"/>
  <c r="J75"/>
  <c r="K75"/>
  <c r="L75"/>
  <c r="M75"/>
  <c r="O75"/>
  <c r="P75"/>
  <c r="Q75"/>
  <c r="R75"/>
  <c r="S75"/>
  <c r="T75"/>
  <c r="U75"/>
  <c r="V75"/>
  <c r="W75"/>
  <c r="X75"/>
  <c r="Y75"/>
  <c r="F76"/>
  <c r="G76"/>
  <c r="I76"/>
  <c r="Q76"/>
  <c r="W76"/>
  <c r="X76"/>
  <c r="C77"/>
  <c r="D77"/>
  <c r="E77"/>
  <c r="F77"/>
  <c r="G77"/>
  <c r="H77"/>
  <c r="I77"/>
  <c r="J77"/>
  <c r="K77"/>
  <c r="L77"/>
  <c r="M77"/>
  <c r="O77"/>
  <c r="P77"/>
  <c r="Q77"/>
  <c r="R77"/>
  <c r="S77"/>
  <c r="T77"/>
  <c r="U77"/>
  <c r="V77"/>
  <c r="W77"/>
  <c r="X77"/>
  <c r="Y77"/>
  <c r="C79"/>
  <c r="D79"/>
  <c r="E79"/>
  <c r="F79"/>
  <c r="G79"/>
  <c r="H79"/>
  <c r="I79"/>
  <c r="J79"/>
  <c r="K79"/>
  <c r="L79"/>
  <c r="M79"/>
  <c r="O79"/>
  <c r="P79"/>
  <c r="Q79"/>
  <c r="R79"/>
  <c r="S79"/>
  <c r="T79"/>
  <c r="U79"/>
  <c r="V79"/>
  <c r="W79"/>
  <c r="X79"/>
  <c r="Y79"/>
  <c r="C80"/>
  <c r="D80"/>
  <c r="E80"/>
  <c r="F80"/>
  <c r="G80"/>
  <c r="H80"/>
  <c r="I80"/>
  <c r="J80"/>
  <c r="K80"/>
  <c r="L80"/>
  <c r="M80"/>
  <c r="O80"/>
  <c r="P80"/>
  <c r="Q80"/>
  <c r="R80"/>
  <c r="S80"/>
  <c r="T80"/>
  <c r="U80"/>
  <c r="V80"/>
  <c r="W80"/>
  <c r="X80"/>
  <c r="Y80"/>
  <c r="C81"/>
  <c r="D81"/>
  <c r="E81"/>
  <c r="F81"/>
  <c r="G81"/>
  <c r="H81"/>
  <c r="I81"/>
  <c r="J81"/>
  <c r="K81"/>
  <c r="L81"/>
  <c r="M81"/>
  <c r="O81"/>
  <c r="P81"/>
  <c r="Q81"/>
  <c r="R81"/>
  <c r="S81"/>
  <c r="T81"/>
  <c r="U81"/>
  <c r="V81"/>
  <c r="W81"/>
  <c r="X81"/>
  <c r="Y81"/>
  <c r="C82"/>
  <c r="D82"/>
  <c r="I82"/>
  <c r="P82"/>
  <c r="S82"/>
  <c r="C83"/>
  <c r="D83"/>
  <c r="E83"/>
  <c r="F83"/>
  <c r="G83"/>
  <c r="H83"/>
  <c r="I83"/>
  <c r="J83"/>
  <c r="K83"/>
  <c r="L83"/>
  <c r="M83"/>
  <c r="O83"/>
  <c r="P83"/>
  <c r="Q83"/>
  <c r="R83"/>
  <c r="S83"/>
  <c r="T83"/>
  <c r="U83"/>
  <c r="V83"/>
  <c r="W83"/>
  <c r="X83"/>
  <c r="Y83"/>
  <c r="C88"/>
  <c r="D88"/>
  <c r="E88"/>
  <c r="F88"/>
  <c r="G88"/>
  <c r="H88"/>
  <c r="I88"/>
  <c r="J88"/>
  <c r="K88"/>
  <c r="L88"/>
  <c r="M88"/>
  <c r="O88"/>
  <c r="P88"/>
  <c r="Q88"/>
  <c r="R88"/>
  <c r="S88"/>
  <c r="T88"/>
  <c r="U88"/>
  <c r="V88"/>
  <c r="W88"/>
  <c r="X88"/>
  <c r="Y88"/>
  <c r="C89"/>
  <c r="D89"/>
  <c r="E89"/>
  <c r="F89"/>
  <c r="G89"/>
  <c r="H89"/>
  <c r="I89"/>
  <c r="J89"/>
  <c r="K89"/>
  <c r="L89"/>
  <c r="M89"/>
  <c r="O89"/>
  <c r="P89"/>
  <c r="Q89"/>
  <c r="R89"/>
  <c r="S89"/>
  <c r="T89"/>
  <c r="U89"/>
  <c r="V89"/>
  <c r="W89"/>
  <c r="X89"/>
  <c r="Y89"/>
  <c r="C90"/>
  <c r="D90"/>
  <c r="E90"/>
  <c r="F90"/>
  <c r="G90"/>
  <c r="H90"/>
  <c r="I90"/>
  <c r="J90"/>
  <c r="K90"/>
  <c r="L90"/>
  <c r="M90"/>
  <c r="O90"/>
  <c r="P90"/>
  <c r="Q90"/>
  <c r="R90"/>
  <c r="S90"/>
  <c r="T90"/>
  <c r="U90"/>
  <c r="V90"/>
  <c r="W90"/>
  <c r="X90"/>
  <c r="Y90"/>
  <c r="C91"/>
  <c r="D91"/>
  <c r="E91"/>
  <c r="F91"/>
  <c r="J91"/>
  <c r="K91"/>
  <c r="L91"/>
  <c r="S91"/>
  <c r="V91"/>
  <c r="W91"/>
  <c r="C92"/>
  <c r="D92"/>
  <c r="E92"/>
  <c r="F92"/>
  <c r="G92"/>
  <c r="H92"/>
  <c r="I92"/>
  <c r="J92"/>
  <c r="K92"/>
  <c r="L92"/>
  <c r="M92"/>
  <c r="O92"/>
  <c r="P92"/>
  <c r="Q92"/>
  <c r="R92"/>
  <c r="S92"/>
  <c r="T92"/>
  <c r="U92"/>
  <c r="V92"/>
  <c r="W92"/>
  <c r="X92"/>
  <c r="Y92"/>
  <c r="C94"/>
  <c r="D94"/>
  <c r="E94"/>
  <c r="F94"/>
  <c r="G94"/>
  <c r="H94"/>
  <c r="I94"/>
  <c r="J94"/>
  <c r="K94"/>
  <c r="L94"/>
  <c r="M94"/>
  <c r="O94"/>
  <c r="P94"/>
  <c r="Q94"/>
  <c r="R94"/>
  <c r="S94"/>
  <c r="T94"/>
  <c r="U94"/>
  <c r="V94"/>
  <c r="W94"/>
  <c r="X94"/>
  <c r="Y94"/>
  <c r="C95"/>
  <c r="D95"/>
  <c r="E95"/>
  <c r="F95"/>
  <c r="G95"/>
  <c r="H95"/>
  <c r="I95"/>
  <c r="J95"/>
  <c r="K95"/>
  <c r="L95"/>
  <c r="M95"/>
  <c r="O95"/>
  <c r="P95"/>
  <c r="Q95"/>
  <c r="R95"/>
  <c r="S95"/>
  <c r="T95"/>
  <c r="U95"/>
  <c r="V95"/>
  <c r="W95"/>
  <c r="X95"/>
  <c r="Y95"/>
  <c r="C96"/>
  <c r="D96"/>
  <c r="E96"/>
  <c r="F96"/>
  <c r="G96"/>
  <c r="H96"/>
  <c r="I96"/>
  <c r="J96"/>
  <c r="K96"/>
  <c r="L96"/>
  <c r="M96"/>
  <c r="O96"/>
  <c r="P96"/>
  <c r="Q96"/>
  <c r="R96"/>
  <c r="S96"/>
  <c r="T96"/>
  <c r="U96"/>
  <c r="V96"/>
  <c r="W96"/>
  <c r="X96"/>
  <c r="Y96"/>
  <c r="J97"/>
  <c r="K97"/>
  <c r="M97"/>
  <c r="O97"/>
  <c r="R97"/>
  <c r="U97"/>
  <c r="C98"/>
  <c r="D98"/>
  <c r="E98"/>
  <c r="F98"/>
  <c r="G98"/>
  <c r="H98"/>
  <c r="I98"/>
  <c r="K98"/>
  <c r="L98"/>
  <c r="M98"/>
  <c r="O98"/>
  <c r="P98"/>
  <c r="Q98"/>
  <c r="R98"/>
  <c r="T98"/>
  <c r="U98"/>
  <c r="V98"/>
  <c r="W98"/>
  <c r="X98"/>
  <c r="Y98"/>
  <c r="C100"/>
  <c r="D100"/>
  <c r="E100"/>
  <c r="F100"/>
  <c r="G100"/>
  <c r="H100"/>
  <c r="I100"/>
  <c r="J100"/>
  <c r="K100"/>
  <c r="L100"/>
  <c r="M100"/>
  <c r="O100"/>
  <c r="P100"/>
  <c r="Q100"/>
  <c r="R100"/>
  <c r="S100"/>
  <c r="T100"/>
  <c r="U100"/>
  <c r="V100"/>
  <c r="W100"/>
  <c r="X100"/>
  <c r="Y100"/>
  <c r="C101"/>
  <c r="D101"/>
  <c r="E101"/>
  <c r="F101"/>
  <c r="G101"/>
  <c r="H101"/>
  <c r="I101"/>
  <c r="J101"/>
  <c r="K101"/>
  <c r="L101"/>
  <c r="M101"/>
  <c r="O101"/>
  <c r="P101"/>
  <c r="Q101"/>
  <c r="R101"/>
  <c r="S101"/>
  <c r="T101"/>
  <c r="U101"/>
  <c r="V101"/>
  <c r="W101"/>
  <c r="X101"/>
  <c r="Y101"/>
  <c r="C102"/>
  <c r="D102"/>
  <c r="E102"/>
  <c r="F102"/>
  <c r="G102"/>
  <c r="H102"/>
  <c r="I102"/>
  <c r="J102"/>
  <c r="K102"/>
  <c r="L102"/>
  <c r="M102"/>
  <c r="O102"/>
  <c r="P102"/>
  <c r="Q102"/>
  <c r="R102"/>
  <c r="S102"/>
  <c r="T102"/>
  <c r="U102"/>
  <c r="V102"/>
  <c r="W102"/>
  <c r="X102"/>
  <c r="Y102"/>
  <c r="C103"/>
  <c r="D103"/>
  <c r="H103"/>
  <c r="I103"/>
  <c r="J103"/>
  <c r="R103"/>
  <c r="V103"/>
  <c r="W103"/>
  <c r="C104"/>
  <c r="D104"/>
  <c r="E104"/>
  <c r="F104"/>
  <c r="G104"/>
  <c r="H104"/>
  <c r="I104"/>
  <c r="J104"/>
  <c r="K104"/>
  <c r="L104"/>
  <c r="M104"/>
  <c r="O104"/>
  <c r="P104"/>
  <c r="Q104"/>
  <c r="R104"/>
  <c r="S104"/>
  <c r="T104"/>
  <c r="U104"/>
  <c r="V104"/>
  <c r="W104"/>
  <c r="X104"/>
  <c r="Y104"/>
  <c r="C106"/>
  <c r="D106"/>
  <c r="E106"/>
  <c r="F106"/>
  <c r="G106"/>
  <c r="H106"/>
  <c r="I106"/>
  <c r="J106"/>
  <c r="K106"/>
  <c r="L106"/>
  <c r="M106"/>
  <c r="O106"/>
  <c r="P106"/>
  <c r="Q106"/>
  <c r="R106"/>
  <c r="S106"/>
  <c r="T106"/>
  <c r="U106"/>
  <c r="V106"/>
  <c r="W106"/>
  <c r="X106"/>
  <c r="Y106"/>
  <c r="C107"/>
  <c r="D107"/>
  <c r="E107"/>
  <c r="F107"/>
  <c r="G107"/>
  <c r="H107"/>
  <c r="I107"/>
  <c r="J107"/>
  <c r="K107"/>
  <c r="L107"/>
  <c r="M107"/>
  <c r="O107"/>
  <c r="P107"/>
  <c r="Q107"/>
  <c r="R107"/>
  <c r="S107"/>
  <c r="T107"/>
  <c r="U107"/>
  <c r="V107"/>
  <c r="W107"/>
  <c r="X107"/>
  <c r="Y107"/>
  <c r="C108"/>
  <c r="D108"/>
  <c r="E108"/>
  <c r="F108"/>
  <c r="G108"/>
  <c r="H108"/>
  <c r="I108"/>
  <c r="J108"/>
  <c r="K108"/>
  <c r="L108"/>
  <c r="M108"/>
  <c r="O108"/>
  <c r="P108"/>
  <c r="Q108"/>
  <c r="R108"/>
  <c r="S108"/>
  <c r="T108"/>
  <c r="U108"/>
  <c r="V108"/>
  <c r="W108"/>
  <c r="X108"/>
  <c r="Y108"/>
  <c r="C109"/>
  <c r="D109"/>
  <c r="F109"/>
  <c r="H109"/>
  <c r="J109"/>
  <c r="L109"/>
  <c r="Q109"/>
  <c r="R109"/>
  <c r="V109"/>
  <c r="W109"/>
  <c r="C110"/>
  <c r="D110"/>
  <c r="E110"/>
  <c r="F110"/>
  <c r="G110"/>
  <c r="I110"/>
  <c r="J110"/>
  <c r="K110"/>
  <c r="L110"/>
  <c r="M110"/>
  <c r="O110"/>
  <c r="P110"/>
  <c r="R110"/>
  <c r="S110"/>
  <c r="T110"/>
  <c r="U110"/>
  <c r="V110"/>
  <c r="W110"/>
  <c r="X110"/>
  <c r="C115"/>
  <c r="D115"/>
  <c r="E115"/>
  <c r="F115"/>
  <c r="G115"/>
  <c r="H115"/>
  <c r="I115"/>
  <c r="J115"/>
  <c r="K115"/>
  <c r="L115"/>
  <c r="M115"/>
  <c r="O115"/>
  <c r="P115"/>
  <c r="Q115"/>
  <c r="R115"/>
  <c r="S115"/>
  <c r="T115"/>
  <c r="U115"/>
  <c r="V115"/>
  <c r="W115"/>
  <c r="X115"/>
  <c r="Y115"/>
  <c r="C116"/>
  <c r="D116"/>
  <c r="E116"/>
  <c r="F116"/>
  <c r="G116"/>
  <c r="H116"/>
  <c r="I116"/>
  <c r="J116"/>
  <c r="K116"/>
  <c r="L116"/>
  <c r="M116"/>
  <c r="O116"/>
  <c r="P116"/>
  <c r="Q116"/>
  <c r="R116"/>
  <c r="S116"/>
  <c r="T116"/>
  <c r="U116"/>
  <c r="V116"/>
  <c r="W116"/>
  <c r="X116"/>
  <c r="Y116"/>
  <c r="C117"/>
  <c r="D117"/>
  <c r="E117"/>
  <c r="F117"/>
  <c r="G117"/>
  <c r="H117"/>
  <c r="I117"/>
  <c r="J117"/>
  <c r="K117"/>
  <c r="L117"/>
  <c r="M117"/>
  <c r="O117"/>
  <c r="P117"/>
  <c r="Q117"/>
  <c r="R117"/>
  <c r="S117"/>
  <c r="T117"/>
  <c r="U117"/>
  <c r="V117"/>
  <c r="W117"/>
  <c r="X117"/>
  <c r="Y117"/>
  <c r="C118"/>
  <c r="F118"/>
  <c r="G118"/>
  <c r="H118"/>
  <c r="J118"/>
  <c r="S118"/>
  <c r="T118"/>
  <c r="X118"/>
  <c r="D119"/>
  <c r="E119"/>
  <c r="F119"/>
  <c r="G119"/>
  <c r="H119"/>
  <c r="I119"/>
  <c r="L119"/>
  <c r="M119"/>
  <c r="O119"/>
  <c r="P119"/>
  <c r="Q119"/>
  <c r="R119"/>
  <c r="U119"/>
  <c r="V119"/>
  <c r="W119"/>
  <c r="X119"/>
  <c r="Y119"/>
  <c r="C121"/>
  <c r="D121"/>
  <c r="E121"/>
  <c r="F121"/>
  <c r="G121"/>
  <c r="H121"/>
  <c r="I121"/>
  <c r="J121"/>
  <c r="K121"/>
  <c r="L121"/>
  <c r="M121"/>
  <c r="O121"/>
  <c r="P121"/>
  <c r="Q121"/>
  <c r="R121"/>
  <c r="S121"/>
  <c r="T121"/>
  <c r="U121"/>
  <c r="V121"/>
  <c r="W121"/>
  <c r="X121"/>
  <c r="Y121"/>
  <c r="C122"/>
  <c r="D122"/>
  <c r="E122"/>
  <c r="F122"/>
  <c r="G122"/>
  <c r="H122"/>
  <c r="I122"/>
  <c r="J122"/>
  <c r="K122"/>
  <c r="L122"/>
  <c r="M122"/>
  <c r="O122"/>
  <c r="P122"/>
  <c r="Q122"/>
  <c r="R122"/>
  <c r="S122"/>
  <c r="T122"/>
  <c r="U122"/>
  <c r="V122"/>
  <c r="W122"/>
  <c r="X122"/>
  <c r="Y122"/>
  <c r="C123"/>
  <c r="D123"/>
  <c r="E123"/>
  <c r="F123"/>
  <c r="G123"/>
  <c r="H123"/>
  <c r="I123"/>
  <c r="J123"/>
  <c r="K123"/>
  <c r="L123"/>
  <c r="M123"/>
  <c r="O123"/>
  <c r="P123"/>
  <c r="Q123"/>
  <c r="R123"/>
  <c r="S123"/>
  <c r="T123"/>
  <c r="U123"/>
  <c r="V123"/>
  <c r="W123"/>
  <c r="X123"/>
  <c r="Y123"/>
  <c r="F124"/>
  <c r="I124"/>
  <c r="J124"/>
  <c r="O124"/>
  <c r="T124"/>
  <c r="C125"/>
  <c r="E125"/>
  <c r="F125"/>
  <c r="G125"/>
  <c r="I125"/>
  <c r="J125"/>
  <c r="K125"/>
  <c r="M125"/>
  <c r="O125"/>
  <c r="P125"/>
  <c r="R125"/>
  <c r="S125"/>
  <c r="T125"/>
  <c r="V125"/>
  <c r="W125"/>
  <c r="X125"/>
  <c r="C127"/>
  <c r="D127"/>
  <c r="E127"/>
  <c r="F127"/>
  <c r="G127"/>
  <c r="H127"/>
  <c r="I127"/>
  <c r="J127"/>
  <c r="K127"/>
  <c r="L127"/>
  <c r="M127"/>
  <c r="O127"/>
  <c r="P127"/>
  <c r="Q127"/>
  <c r="R127"/>
  <c r="S127"/>
  <c r="T127"/>
  <c r="U127"/>
  <c r="V127"/>
  <c r="W127"/>
  <c r="X127"/>
  <c r="Y127"/>
  <c r="C128"/>
  <c r="D128"/>
  <c r="E128"/>
  <c r="F128"/>
  <c r="G128"/>
  <c r="H128"/>
  <c r="I128"/>
  <c r="J128"/>
  <c r="K128"/>
  <c r="L128"/>
  <c r="M128"/>
  <c r="O128"/>
  <c r="P128"/>
  <c r="Q128"/>
  <c r="R128"/>
  <c r="S128"/>
  <c r="T128"/>
  <c r="U128"/>
  <c r="V128"/>
  <c r="W128"/>
  <c r="X128"/>
  <c r="Y128"/>
  <c r="C129"/>
  <c r="D129"/>
  <c r="E129"/>
  <c r="F129"/>
  <c r="G129"/>
  <c r="H129"/>
  <c r="I129"/>
  <c r="J129"/>
  <c r="K129"/>
  <c r="L129"/>
  <c r="M129"/>
  <c r="O129"/>
  <c r="P129"/>
  <c r="Q129"/>
  <c r="R129"/>
  <c r="S129"/>
  <c r="T129"/>
  <c r="U129"/>
  <c r="V129"/>
  <c r="W129"/>
  <c r="X129"/>
  <c r="Y129"/>
  <c r="E130"/>
  <c r="F130"/>
  <c r="I130"/>
  <c r="J130"/>
  <c r="K130"/>
  <c r="M130"/>
  <c r="O130"/>
  <c r="R130"/>
  <c r="S130"/>
  <c r="C131"/>
  <c r="D131"/>
  <c r="F131"/>
  <c r="G131"/>
  <c r="H131"/>
  <c r="I131"/>
  <c r="J131"/>
  <c r="K131"/>
  <c r="L131"/>
  <c r="O131"/>
  <c r="P131"/>
  <c r="Q131"/>
  <c r="R131"/>
  <c r="S131"/>
  <c r="T131"/>
  <c r="U131"/>
  <c r="W131"/>
  <c r="X131"/>
  <c r="Y131"/>
  <c r="C133"/>
  <c r="D133"/>
  <c r="E133"/>
  <c r="F133"/>
  <c r="G133"/>
  <c r="H133"/>
  <c r="I133"/>
  <c r="J133"/>
  <c r="K133"/>
  <c r="L133"/>
  <c r="M133"/>
  <c r="O133"/>
  <c r="P133"/>
  <c r="Q133"/>
  <c r="R133"/>
  <c r="S133"/>
  <c r="T133"/>
  <c r="U133"/>
  <c r="V133"/>
  <c r="W133"/>
  <c r="X133"/>
  <c r="Y133"/>
  <c r="C134"/>
  <c r="D134"/>
  <c r="E134"/>
  <c r="F134"/>
  <c r="G134"/>
  <c r="H134"/>
  <c r="I134"/>
  <c r="J134"/>
  <c r="K134"/>
  <c r="L134"/>
  <c r="M134"/>
  <c r="O134"/>
  <c r="P134"/>
  <c r="Q134"/>
  <c r="R134"/>
  <c r="S134"/>
  <c r="T134"/>
  <c r="U134"/>
  <c r="V134"/>
  <c r="W134"/>
  <c r="X134"/>
  <c r="Y134"/>
  <c r="C135"/>
  <c r="D135"/>
  <c r="E135"/>
  <c r="F135"/>
  <c r="G135"/>
  <c r="H135"/>
  <c r="I135"/>
  <c r="J135"/>
  <c r="K135"/>
  <c r="L135"/>
  <c r="M135"/>
  <c r="O135"/>
  <c r="P135"/>
  <c r="Q135"/>
  <c r="R135"/>
  <c r="S135"/>
  <c r="T135"/>
  <c r="U135"/>
  <c r="V135"/>
  <c r="W135"/>
  <c r="X135"/>
  <c r="Y135"/>
  <c r="D136"/>
  <c r="F136"/>
  <c r="I136"/>
  <c r="P136"/>
  <c r="R136"/>
  <c r="T136"/>
  <c r="U136"/>
  <c r="W136"/>
  <c r="X136"/>
  <c r="C137"/>
  <c r="D137"/>
  <c r="E137"/>
  <c r="F137"/>
  <c r="G137"/>
  <c r="H137"/>
  <c r="I137"/>
  <c r="J137"/>
  <c r="K137"/>
  <c r="L137"/>
  <c r="M137"/>
  <c r="O137"/>
  <c r="P137"/>
  <c r="Q137"/>
  <c r="R137"/>
  <c r="S137"/>
  <c r="T137"/>
  <c r="U137"/>
  <c r="V137"/>
  <c r="W137"/>
  <c r="X137"/>
  <c r="Y137"/>
  <c r="C139"/>
  <c r="D139"/>
  <c r="E139"/>
  <c r="F139"/>
  <c r="G139"/>
  <c r="H139"/>
  <c r="I139"/>
  <c r="J139"/>
  <c r="K139"/>
  <c r="L139"/>
  <c r="M139"/>
  <c r="O139"/>
  <c r="P139"/>
  <c r="Q139"/>
  <c r="R139"/>
  <c r="S139"/>
  <c r="T139"/>
  <c r="U139"/>
  <c r="V139"/>
  <c r="W139"/>
  <c r="X139"/>
  <c r="Y139"/>
  <c r="C140"/>
  <c r="D140"/>
  <c r="E140"/>
  <c r="F140"/>
  <c r="G140"/>
  <c r="H140"/>
  <c r="I140"/>
  <c r="J140"/>
  <c r="K140"/>
  <c r="L140"/>
  <c r="M140"/>
  <c r="O140"/>
  <c r="P140"/>
  <c r="Q140"/>
  <c r="R140"/>
  <c r="S140"/>
  <c r="T140"/>
  <c r="U140"/>
  <c r="V140"/>
  <c r="W140"/>
  <c r="X140"/>
  <c r="Y140"/>
  <c r="C141"/>
  <c r="D141"/>
  <c r="E141"/>
  <c r="F141"/>
  <c r="G141"/>
  <c r="H141"/>
  <c r="I141"/>
  <c r="J141"/>
  <c r="K141"/>
  <c r="L141"/>
  <c r="M141"/>
  <c r="O141"/>
  <c r="P141"/>
  <c r="Q141"/>
  <c r="R141"/>
  <c r="S141"/>
  <c r="T141"/>
  <c r="U141"/>
  <c r="V141"/>
  <c r="W141"/>
  <c r="X141"/>
  <c r="Y141"/>
  <c r="F142"/>
  <c r="K142"/>
  <c r="L142"/>
  <c r="O142"/>
  <c r="U142"/>
  <c r="D143"/>
  <c r="E143"/>
  <c r="F143"/>
  <c r="G143"/>
  <c r="H143"/>
  <c r="I143"/>
  <c r="L143"/>
  <c r="M143"/>
  <c r="O143"/>
  <c r="P143"/>
  <c r="Q143"/>
  <c r="R143"/>
  <c r="U143"/>
  <c r="V143"/>
  <c r="W143"/>
  <c r="X143"/>
  <c r="Y143"/>
  <c r="C148"/>
  <c r="D148"/>
  <c r="E148"/>
  <c r="F148"/>
  <c r="G148"/>
  <c r="H148"/>
  <c r="I148"/>
  <c r="J148"/>
  <c r="K148"/>
  <c r="L148"/>
  <c r="M148"/>
  <c r="O148"/>
  <c r="P148"/>
  <c r="Q148"/>
  <c r="R148"/>
  <c r="S148"/>
  <c r="T148"/>
  <c r="U148"/>
  <c r="V148"/>
  <c r="W148"/>
  <c r="X148"/>
  <c r="Y148"/>
  <c r="C149"/>
  <c r="D149"/>
  <c r="E149"/>
  <c r="F149"/>
  <c r="G149"/>
  <c r="H149"/>
  <c r="I149"/>
  <c r="J149"/>
  <c r="K149"/>
  <c r="L149"/>
  <c r="M149"/>
  <c r="O149"/>
  <c r="P149"/>
  <c r="Q149"/>
  <c r="R149"/>
  <c r="S149"/>
  <c r="T149"/>
  <c r="U149"/>
  <c r="V149"/>
  <c r="W149"/>
  <c r="X149"/>
  <c r="Y149"/>
  <c r="C150"/>
  <c r="D150"/>
  <c r="E150"/>
  <c r="F150"/>
  <c r="G150"/>
  <c r="H150"/>
  <c r="I150"/>
  <c r="J150"/>
  <c r="K150"/>
  <c r="L150"/>
  <c r="M150"/>
  <c r="O150"/>
  <c r="P150"/>
  <c r="Q150"/>
  <c r="R150"/>
  <c r="S150"/>
  <c r="T150"/>
  <c r="U150"/>
  <c r="V150"/>
  <c r="W150"/>
  <c r="X150"/>
  <c r="Y150"/>
  <c r="D151"/>
  <c r="G151"/>
  <c r="H151"/>
  <c r="I151"/>
  <c r="O151"/>
  <c r="U151"/>
  <c r="X151"/>
  <c r="C152"/>
  <c r="D152"/>
  <c r="E152"/>
  <c r="F152"/>
  <c r="G152"/>
  <c r="H152"/>
  <c r="J152"/>
  <c r="K152"/>
  <c r="L152"/>
  <c r="M152"/>
  <c r="O152"/>
  <c r="P152"/>
  <c r="Q152"/>
  <c r="S152"/>
  <c r="T152"/>
  <c r="U152"/>
  <c r="V152"/>
  <c r="W152"/>
  <c r="X152"/>
  <c r="Y152"/>
  <c r="C154"/>
  <c r="D154"/>
  <c r="E154"/>
  <c r="F154"/>
  <c r="G154"/>
  <c r="H154"/>
  <c r="I154"/>
  <c r="J154"/>
  <c r="K154"/>
  <c r="L154"/>
  <c r="M154"/>
  <c r="O154"/>
  <c r="P154"/>
  <c r="Q154"/>
  <c r="R154"/>
  <c r="S154"/>
  <c r="T154"/>
  <c r="U154"/>
  <c r="V154"/>
  <c r="W154"/>
  <c r="X154"/>
  <c r="Y154"/>
  <c r="C155"/>
  <c r="D155"/>
  <c r="E155"/>
  <c r="F155"/>
  <c r="G155"/>
  <c r="H155"/>
  <c r="I155"/>
  <c r="J155"/>
  <c r="K155"/>
  <c r="L155"/>
  <c r="M155"/>
  <c r="O155"/>
  <c r="P155"/>
  <c r="Q155"/>
  <c r="R155"/>
  <c r="S155"/>
  <c r="T155"/>
  <c r="U155"/>
  <c r="V155"/>
  <c r="W155"/>
  <c r="X155"/>
  <c r="Y155"/>
  <c r="C156"/>
  <c r="D156"/>
  <c r="E156"/>
  <c r="F156"/>
  <c r="G156"/>
  <c r="H156"/>
  <c r="I156"/>
  <c r="J156"/>
  <c r="K156"/>
  <c r="L156"/>
  <c r="M156"/>
  <c r="O156"/>
  <c r="P156"/>
  <c r="Q156"/>
  <c r="R156"/>
  <c r="S156"/>
  <c r="T156"/>
  <c r="U156"/>
  <c r="V156"/>
  <c r="W156"/>
  <c r="X156"/>
  <c r="Y156"/>
  <c r="F157"/>
  <c r="K157"/>
  <c r="O157"/>
  <c r="P157"/>
  <c r="S157"/>
  <c r="V157"/>
  <c r="X157"/>
  <c r="C158"/>
  <c r="E158"/>
  <c r="F158"/>
  <c r="G158"/>
  <c r="H158"/>
  <c r="I158"/>
  <c r="J158"/>
  <c r="K158"/>
  <c r="M158"/>
  <c r="O158"/>
  <c r="P158"/>
  <c r="Q158"/>
  <c r="R158"/>
  <c r="S158"/>
  <c r="V158"/>
  <c r="W158"/>
  <c r="X158"/>
  <c r="Y158"/>
  <c r="C160"/>
  <c r="D160"/>
  <c r="E160"/>
  <c r="F160"/>
  <c r="G160"/>
  <c r="H160"/>
  <c r="I160"/>
  <c r="J160"/>
  <c r="K160"/>
  <c r="L160"/>
  <c r="M160"/>
  <c r="O160"/>
  <c r="P160"/>
  <c r="Q160"/>
  <c r="R160"/>
  <c r="S160"/>
  <c r="T160"/>
  <c r="U160"/>
  <c r="V160"/>
  <c r="W160"/>
  <c r="X160"/>
  <c r="Y160"/>
  <c r="C161"/>
  <c r="D161"/>
  <c r="E161"/>
  <c r="F161"/>
  <c r="G161"/>
  <c r="H161"/>
  <c r="I161"/>
  <c r="J161"/>
  <c r="K161"/>
  <c r="L161"/>
  <c r="M161"/>
  <c r="O161"/>
  <c r="P161"/>
  <c r="Q161"/>
  <c r="R161"/>
  <c r="S161"/>
  <c r="T161"/>
  <c r="U161"/>
  <c r="V161"/>
  <c r="W161"/>
  <c r="X161"/>
  <c r="Y161"/>
  <c r="C162"/>
  <c r="D162"/>
  <c r="E162"/>
  <c r="F162"/>
  <c r="G162"/>
  <c r="H162"/>
  <c r="I162"/>
  <c r="J162"/>
  <c r="K162"/>
  <c r="L162"/>
  <c r="M162"/>
  <c r="O162"/>
  <c r="P162"/>
  <c r="Q162"/>
  <c r="R162"/>
  <c r="S162"/>
  <c r="T162"/>
  <c r="U162"/>
  <c r="V162"/>
  <c r="W162"/>
  <c r="X162"/>
  <c r="Y162"/>
  <c r="H163"/>
  <c r="I163"/>
  <c r="O163"/>
  <c r="P163"/>
  <c r="W163"/>
  <c r="C164"/>
  <c r="D164"/>
  <c r="E164"/>
  <c r="F164"/>
  <c r="G164"/>
  <c r="H164"/>
  <c r="J164"/>
  <c r="K164"/>
  <c r="L164"/>
  <c r="M164"/>
  <c r="O164"/>
  <c r="P164"/>
  <c r="Q164"/>
  <c r="S164"/>
  <c r="T164"/>
  <c r="U164"/>
  <c r="V164"/>
  <c r="W164"/>
  <c r="X164"/>
  <c r="Y164"/>
  <c r="C166"/>
  <c r="D166"/>
  <c r="E166"/>
  <c r="F166"/>
  <c r="G166"/>
  <c r="H166"/>
  <c r="I166"/>
  <c r="J166"/>
  <c r="K166"/>
  <c r="L166"/>
  <c r="M166"/>
  <c r="O166"/>
  <c r="P166"/>
  <c r="Q166"/>
  <c r="R166"/>
  <c r="S166"/>
  <c r="T166"/>
  <c r="U166"/>
  <c r="V166"/>
  <c r="W166"/>
  <c r="X166"/>
  <c r="Y166"/>
  <c r="C167"/>
  <c r="D167"/>
  <c r="E167"/>
  <c r="F167"/>
  <c r="G167"/>
  <c r="H167"/>
  <c r="I167"/>
  <c r="J167"/>
  <c r="K167"/>
  <c r="L167"/>
  <c r="M167"/>
  <c r="O167"/>
  <c r="P167"/>
  <c r="Q167"/>
  <c r="R167"/>
  <c r="S167"/>
  <c r="T167"/>
  <c r="U167"/>
  <c r="V167"/>
  <c r="W167"/>
  <c r="X167"/>
  <c r="Y167"/>
  <c r="C168"/>
  <c r="D168"/>
  <c r="E168"/>
  <c r="F168"/>
  <c r="G168"/>
  <c r="H168"/>
  <c r="I168"/>
  <c r="J168"/>
  <c r="K168"/>
  <c r="L168"/>
  <c r="M168"/>
  <c r="O168"/>
  <c r="P168"/>
  <c r="Q168"/>
  <c r="R168"/>
  <c r="S168"/>
  <c r="T168"/>
  <c r="U168"/>
  <c r="V168"/>
  <c r="W168"/>
  <c r="X168"/>
  <c r="Y168"/>
  <c r="H169"/>
  <c r="J169"/>
  <c r="P169"/>
  <c r="T169"/>
  <c r="E170"/>
  <c r="F170"/>
  <c r="G170"/>
  <c r="H170"/>
  <c r="I170"/>
  <c r="M170"/>
  <c r="O170"/>
  <c r="P170"/>
  <c r="Q170"/>
  <c r="R170"/>
  <c r="V170"/>
  <c r="X170"/>
  <c r="C175"/>
  <c r="D175"/>
  <c r="E175"/>
  <c r="F175"/>
  <c r="G175"/>
  <c r="H175"/>
  <c r="I175"/>
  <c r="J175"/>
  <c r="K175"/>
  <c r="L175"/>
  <c r="M175"/>
  <c r="O175"/>
  <c r="P175"/>
  <c r="Q175"/>
  <c r="R175"/>
  <c r="S175"/>
  <c r="T175"/>
  <c r="U175"/>
  <c r="V175"/>
  <c r="W175"/>
  <c r="X175"/>
  <c r="Y175"/>
  <c r="C176"/>
  <c r="D176"/>
  <c r="E176"/>
  <c r="F176"/>
  <c r="G176"/>
  <c r="H176"/>
  <c r="I176"/>
  <c r="J176"/>
  <c r="K176"/>
  <c r="L176"/>
  <c r="M176"/>
  <c r="O176"/>
  <c r="P176"/>
  <c r="Q176"/>
  <c r="R176"/>
  <c r="S176"/>
  <c r="T176"/>
  <c r="U176"/>
  <c r="V176"/>
  <c r="W176"/>
  <c r="X176"/>
  <c r="Y176"/>
  <c r="C177"/>
  <c r="D177"/>
  <c r="E177"/>
  <c r="F177"/>
  <c r="G177"/>
  <c r="H177"/>
  <c r="I177"/>
  <c r="J177"/>
  <c r="K177"/>
  <c r="L177"/>
  <c r="M177"/>
  <c r="O177"/>
  <c r="P177"/>
  <c r="Q177"/>
  <c r="R177"/>
  <c r="S177"/>
  <c r="T177"/>
  <c r="U177"/>
  <c r="V177"/>
  <c r="W177"/>
  <c r="X177"/>
  <c r="Y177"/>
  <c r="M178"/>
  <c r="O178"/>
  <c r="Y178"/>
  <c r="C179"/>
  <c r="D179"/>
  <c r="F179"/>
  <c r="G179"/>
  <c r="I179"/>
  <c r="O179"/>
  <c r="T179"/>
  <c r="U179"/>
  <c r="W179"/>
  <c r="C181"/>
  <c r="D181"/>
  <c r="E181"/>
  <c r="F181"/>
  <c r="G181"/>
  <c r="H181"/>
  <c r="I181"/>
  <c r="J181"/>
  <c r="K181"/>
  <c r="L181"/>
  <c r="M181"/>
  <c r="O181"/>
  <c r="P181"/>
  <c r="Q181"/>
  <c r="R181"/>
  <c r="S181"/>
  <c r="T181"/>
  <c r="U181"/>
  <c r="V181"/>
  <c r="W181"/>
  <c r="X181"/>
  <c r="Y181"/>
  <c r="C182"/>
  <c r="D182"/>
  <c r="E182"/>
  <c r="F182"/>
  <c r="G182"/>
  <c r="H182"/>
  <c r="I182"/>
  <c r="J182"/>
  <c r="K182"/>
  <c r="L182"/>
  <c r="M182"/>
  <c r="O182"/>
  <c r="P182"/>
  <c r="Q182"/>
  <c r="R182"/>
  <c r="S182"/>
  <c r="T182"/>
  <c r="U182"/>
  <c r="V182"/>
  <c r="W182"/>
  <c r="X182"/>
  <c r="Y182"/>
  <c r="C183"/>
  <c r="D183"/>
  <c r="E183"/>
  <c r="F183"/>
  <c r="G183"/>
  <c r="H183"/>
  <c r="I183"/>
  <c r="J183"/>
  <c r="K183"/>
  <c r="L183"/>
  <c r="M183"/>
  <c r="O183"/>
  <c r="P183"/>
  <c r="Q183"/>
  <c r="R183"/>
  <c r="S183"/>
  <c r="T183"/>
  <c r="U183"/>
  <c r="V183"/>
  <c r="W183"/>
  <c r="X183"/>
  <c r="Y183"/>
  <c r="C184"/>
  <c r="J184"/>
  <c r="K184"/>
  <c r="O184"/>
  <c r="E185"/>
  <c r="F185"/>
  <c r="G185"/>
  <c r="H185"/>
  <c r="L185"/>
  <c r="M185"/>
  <c r="O185"/>
  <c r="Q185"/>
  <c r="R185"/>
  <c r="U185"/>
  <c r="X185"/>
  <c r="C187"/>
  <c r="D187"/>
  <c r="E187"/>
  <c r="F187"/>
  <c r="G187"/>
  <c r="H187"/>
  <c r="I187"/>
  <c r="J187"/>
  <c r="K187"/>
  <c r="L187"/>
  <c r="M187"/>
  <c r="O187"/>
  <c r="P187"/>
  <c r="Q187"/>
  <c r="R187"/>
  <c r="S187"/>
  <c r="T187"/>
  <c r="U187"/>
  <c r="V187"/>
  <c r="W187"/>
  <c r="X187"/>
  <c r="Y187"/>
  <c r="C188"/>
  <c r="D188"/>
  <c r="E188"/>
  <c r="F188"/>
  <c r="G188"/>
  <c r="H188"/>
  <c r="I188"/>
  <c r="J188"/>
  <c r="K188"/>
  <c r="L188"/>
  <c r="M188"/>
  <c r="O188"/>
  <c r="P188"/>
  <c r="Q188"/>
  <c r="R188"/>
  <c r="S188"/>
  <c r="T188"/>
  <c r="U188"/>
  <c r="V188"/>
  <c r="W188"/>
  <c r="X188"/>
  <c r="Y188"/>
  <c r="C189"/>
  <c r="D189"/>
  <c r="E189"/>
  <c r="F189"/>
  <c r="G189"/>
  <c r="H189"/>
  <c r="I189"/>
  <c r="J189"/>
  <c r="K189"/>
  <c r="L189"/>
  <c r="M189"/>
  <c r="O189"/>
  <c r="P189"/>
  <c r="Q189"/>
  <c r="R189"/>
  <c r="S189"/>
  <c r="T189"/>
  <c r="U189"/>
  <c r="V189"/>
  <c r="W189"/>
  <c r="X189"/>
  <c r="Y189"/>
  <c r="D190"/>
  <c r="H190"/>
  <c r="Y190"/>
  <c r="F191"/>
  <c r="G191"/>
  <c r="H191"/>
  <c r="K191"/>
  <c r="L191"/>
  <c r="O191"/>
  <c r="P191"/>
  <c r="T191"/>
  <c r="U191"/>
  <c r="W191"/>
  <c r="C193"/>
  <c r="D193"/>
  <c r="E193"/>
  <c r="F193"/>
  <c r="G193"/>
  <c r="H193"/>
  <c r="I193"/>
  <c r="J193"/>
  <c r="K193"/>
  <c r="L193"/>
  <c r="M193"/>
  <c r="O193"/>
  <c r="P193"/>
  <c r="Q193"/>
  <c r="R193"/>
  <c r="S193"/>
  <c r="T193"/>
  <c r="U193"/>
  <c r="V193"/>
  <c r="W193"/>
  <c r="X193"/>
  <c r="Y193"/>
  <c r="C194"/>
  <c r="D194"/>
  <c r="E194"/>
  <c r="F194"/>
  <c r="G194"/>
  <c r="H194"/>
  <c r="I194"/>
  <c r="J194"/>
  <c r="K194"/>
  <c r="L194"/>
  <c r="M194"/>
  <c r="O194"/>
  <c r="P194"/>
  <c r="Q194"/>
  <c r="R194"/>
  <c r="S194"/>
  <c r="T194"/>
  <c r="U194"/>
  <c r="V194"/>
  <c r="W194"/>
  <c r="X194"/>
  <c r="Y194"/>
  <c r="C195"/>
  <c r="D195"/>
  <c r="E195"/>
  <c r="F195"/>
  <c r="G195"/>
  <c r="H195"/>
  <c r="I195"/>
  <c r="J195"/>
  <c r="K195"/>
  <c r="L195"/>
  <c r="M195"/>
  <c r="O195"/>
  <c r="P195"/>
  <c r="Q195"/>
  <c r="R195"/>
  <c r="S195"/>
  <c r="T195"/>
  <c r="U195"/>
  <c r="V195"/>
  <c r="W195"/>
  <c r="X195"/>
  <c r="Y195"/>
  <c r="E197"/>
  <c r="F197"/>
  <c r="G197"/>
  <c r="I197"/>
  <c r="J197"/>
  <c r="P197"/>
  <c r="Q197"/>
  <c r="R197"/>
  <c r="S197"/>
  <c r="V197"/>
  <c r="W197"/>
  <c r="X197"/>
  <c r="Y197"/>
  <c r="C202"/>
  <c r="D202"/>
  <c r="E202"/>
  <c r="F202"/>
  <c r="G202"/>
  <c r="H202"/>
  <c r="I202"/>
  <c r="J202"/>
  <c r="K202"/>
  <c r="L202"/>
  <c r="M202"/>
  <c r="O202"/>
  <c r="P202"/>
  <c r="Q202"/>
  <c r="R202"/>
  <c r="S202"/>
  <c r="T202"/>
  <c r="U202"/>
  <c r="V202"/>
  <c r="W202"/>
  <c r="X202"/>
  <c r="Y202"/>
  <c r="C203"/>
  <c r="D203"/>
  <c r="E203"/>
  <c r="F203"/>
  <c r="G203"/>
  <c r="H203"/>
  <c r="I203"/>
  <c r="J203"/>
  <c r="K203"/>
  <c r="L203"/>
  <c r="M203"/>
  <c r="O203"/>
  <c r="P203"/>
  <c r="Q203"/>
  <c r="R203"/>
  <c r="S203"/>
  <c r="T203"/>
  <c r="U203"/>
  <c r="V203"/>
  <c r="W203"/>
  <c r="X203"/>
  <c r="Y203"/>
  <c r="C204"/>
  <c r="D204"/>
  <c r="E204"/>
  <c r="F204"/>
  <c r="G204"/>
  <c r="H204"/>
  <c r="I204"/>
  <c r="J204"/>
  <c r="K204"/>
  <c r="L204"/>
  <c r="M204"/>
  <c r="O204"/>
  <c r="P204"/>
  <c r="Q204"/>
  <c r="R204"/>
  <c r="S204"/>
  <c r="T204"/>
  <c r="U204"/>
  <c r="V204"/>
  <c r="W204"/>
  <c r="X204"/>
  <c r="Y204"/>
  <c r="J205"/>
  <c r="L205"/>
  <c r="R205"/>
  <c r="C206"/>
  <c r="D206"/>
  <c r="I206"/>
  <c r="J206"/>
  <c r="K206"/>
  <c r="L206"/>
  <c r="V206"/>
  <c r="C208"/>
  <c r="D208"/>
  <c r="E208"/>
  <c r="F208"/>
  <c r="G208"/>
  <c r="H208"/>
  <c r="I208"/>
  <c r="J208"/>
  <c r="K208"/>
  <c r="L208"/>
  <c r="M208"/>
  <c r="O208"/>
  <c r="P208"/>
  <c r="Q208"/>
  <c r="R208"/>
  <c r="S208"/>
  <c r="T208"/>
  <c r="U208"/>
  <c r="V208"/>
  <c r="W208"/>
  <c r="X208"/>
  <c r="Y208"/>
  <c r="C209"/>
  <c r="D209"/>
  <c r="E209"/>
  <c r="F209"/>
  <c r="G209"/>
  <c r="H209"/>
  <c r="I209"/>
  <c r="J209"/>
  <c r="K209"/>
  <c r="L209"/>
  <c r="M209"/>
  <c r="O209"/>
  <c r="P209"/>
  <c r="Q209"/>
  <c r="R209"/>
  <c r="S209"/>
  <c r="T209"/>
  <c r="U209"/>
  <c r="V209"/>
  <c r="W209"/>
  <c r="X209"/>
  <c r="Y209"/>
  <c r="C210"/>
  <c r="D210"/>
  <c r="E210"/>
  <c r="F210"/>
  <c r="G210"/>
  <c r="H210"/>
  <c r="I210"/>
  <c r="J210"/>
  <c r="K210"/>
  <c r="L210"/>
  <c r="M210"/>
  <c r="O210"/>
  <c r="P210"/>
  <c r="Q210"/>
  <c r="R210"/>
  <c r="S210"/>
  <c r="T210"/>
  <c r="U210"/>
  <c r="V210"/>
  <c r="W210"/>
  <c r="X210"/>
  <c r="Y210"/>
  <c r="H212"/>
  <c r="J212"/>
  <c r="O212"/>
  <c r="P212"/>
  <c r="S212"/>
  <c r="W212"/>
  <c r="X212"/>
  <c r="Y212"/>
  <c r="B37" i="100"/>
  <c r="B42"/>
  <c r="C37"/>
  <c r="C41"/>
  <c r="D37"/>
  <c r="D43"/>
  <c r="E37"/>
  <c r="E44"/>
  <c r="E46"/>
  <c r="F37"/>
  <c r="F46"/>
  <c r="G37"/>
  <c r="G41"/>
  <c r="G47"/>
  <c r="H37"/>
  <c r="H46"/>
  <c r="I37"/>
  <c r="I41"/>
  <c r="I46"/>
  <c r="J37"/>
  <c r="J44"/>
  <c r="K37"/>
  <c r="K41"/>
  <c r="K43"/>
  <c r="L37"/>
  <c r="L42"/>
  <c r="B38" i="101"/>
  <c r="B46"/>
  <c r="C38"/>
  <c r="C41"/>
  <c r="D38"/>
  <c r="D43"/>
  <c r="E38"/>
  <c r="E44"/>
  <c r="E43"/>
  <c r="F38"/>
  <c r="F48"/>
  <c r="F41"/>
  <c r="F49"/>
  <c r="G38"/>
  <c r="G46"/>
  <c r="H38"/>
  <c r="H45"/>
  <c r="I38"/>
  <c r="I44"/>
  <c r="J38"/>
  <c r="J42"/>
  <c r="K38"/>
  <c r="K41"/>
  <c r="K49"/>
  <c r="K45"/>
  <c r="L38"/>
  <c r="L43"/>
  <c r="N38"/>
  <c r="N41"/>
  <c r="N46"/>
  <c r="O38"/>
  <c r="O47"/>
  <c r="P38"/>
  <c r="P42"/>
  <c r="P46"/>
  <c r="Q38"/>
  <c r="Q46"/>
  <c r="R38"/>
  <c r="R43"/>
  <c r="R42"/>
  <c r="S38"/>
  <c r="S41"/>
  <c r="T38"/>
  <c r="T41"/>
  <c r="U38"/>
  <c r="U44"/>
  <c r="V38"/>
  <c r="V43"/>
  <c r="V42"/>
  <c r="V49"/>
  <c r="W38"/>
  <c r="W42"/>
  <c r="X38"/>
  <c r="X45"/>
  <c r="X46"/>
  <c r="B30" i="12"/>
  <c r="C26"/>
  <c r="C32"/>
  <c r="C29"/>
  <c r="C37"/>
  <c r="D26"/>
  <c r="D29"/>
  <c r="E26"/>
  <c r="E35"/>
  <c r="E31"/>
  <c r="E30"/>
  <c r="F26"/>
  <c r="F36"/>
  <c r="G26"/>
  <c r="G31"/>
  <c r="G29"/>
  <c r="H26"/>
  <c r="H29"/>
  <c r="I26"/>
  <c r="I36"/>
  <c r="I30"/>
  <c r="J26"/>
  <c r="J33"/>
  <c r="K26"/>
  <c r="K31"/>
  <c r="K29"/>
  <c r="L26"/>
  <c r="L29"/>
  <c r="B27" i="13"/>
  <c r="B37"/>
  <c r="B31"/>
  <c r="C27"/>
  <c r="C30"/>
  <c r="D27"/>
  <c r="D32"/>
  <c r="D30"/>
  <c r="E27"/>
  <c r="E31"/>
  <c r="F27"/>
  <c r="F35"/>
  <c r="F31"/>
  <c r="G27"/>
  <c r="H27"/>
  <c r="H37"/>
  <c r="H30"/>
  <c r="I27"/>
  <c r="I30"/>
  <c r="J27"/>
  <c r="J31"/>
  <c r="K27"/>
  <c r="K37"/>
  <c r="K30"/>
  <c r="L27"/>
  <c r="L30"/>
  <c r="N27"/>
  <c r="N32"/>
  <c r="N35"/>
  <c r="O27"/>
  <c r="O36"/>
  <c r="P27"/>
  <c r="P32"/>
  <c r="P37"/>
  <c r="Q27"/>
  <c r="Q34"/>
  <c r="R27"/>
  <c r="R36"/>
  <c r="R32"/>
  <c r="S27"/>
  <c r="S36"/>
  <c r="T27"/>
  <c r="T35"/>
  <c r="T37"/>
  <c r="U27"/>
  <c r="U34"/>
  <c r="V27"/>
  <c r="V35"/>
  <c r="V30"/>
  <c r="W27"/>
  <c r="W37"/>
  <c r="W34"/>
  <c r="X27"/>
  <c r="X33"/>
  <c r="X44" i="101"/>
  <c r="X41"/>
  <c r="T48"/>
  <c r="P43"/>
  <c r="P41"/>
  <c r="P45"/>
  <c r="O43"/>
  <c r="J47"/>
  <c r="F44"/>
  <c r="C43"/>
  <c r="V46"/>
  <c r="R45"/>
  <c r="R41"/>
  <c r="I46"/>
  <c r="I47"/>
  <c r="I43"/>
  <c r="I41"/>
  <c r="K44"/>
  <c r="U48"/>
  <c r="H42"/>
  <c r="H46"/>
  <c r="H48"/>
  <c r="H41"/>
  <c r="H43"/>
  <c r="H47"/>
  <c r="D42"/>
  <c r="D44"/>
  <c r="D46"/>
  <c r="D48"/>
  <c r="D47"/>
  <c r="F40" i="100"/>
  <c r="F48"/>
  <c r="F42"/>
  <c r="F44"/>
  <c r="F41"/>
  <c r="F43"/>
  <c r="G43"/>
  <c r="G45"/>
  <c r="G42"/>
  <c r="G46"/>
  <c r="J45"/>
  <c r="J40"/>
  <c r="J42"/>
  <c r="J48"/>
  <c r="B45"/>
  <c r="L43"/>
  <c r="H45"/>
  <c r="D44"/>
  <c r="D41"/>
  <c r="C47"/>
  <c r="C46"/>
  <c r="H34" i="12"/>
  <c r="P36" i="13"/>
  <c r="C37"/>
  <c r="C35"/>
  <c r="G33"/>
  <c r="C33"/>
  <c r="C31"/>
  <c r="P31"/>
  <c r="T31"/>
  <c r="O34"/>
  <c r="P35"/>
  <c r="B32"/>
  <c r="J37"/>
  <c r="H36"/>
  <c r="D36"/>
  <c r="J35"/>
  <c r="L34"/>
  <c r="H34"/>
  <c r="J33"/>
  <c r="F33"/>
  <c r="H32"/>
  <c r="T30"/>
  <c r="X30"/>
  <c r="O33"/>
  <c r="S33"/>
  <c r="P34"/>
  <c r="O37"/>
  <c r="T32"/>
  <c r="E37"/>
  <c r="C36"/>
  <c r="I35"/>
  <c r="E35"/>
  <c r="C34"/>
  <c r="E33"/>
  <c r="C32"/>
  <c r="C38"/>
  <c r="Q30"/>
  <c r="O32"/>
  <c r="P33"/>
  <c r="T33"/>
  <c r="L36" i="12"/>
  <c r="H36"/>
  <c r="L30"/>
  <c r="L37"/>
  <c r="L32"/>
  <c r="H30"/>
  <c r="H37"/>
  <c r="L34"/>
  <c r="H32"/>
  <c r="B29"/>
  <c r="F35"/>
  <c r="J31"/>
  <c r="F29"/>
  <c r="B36"/>
  <c r="B32"/>
  <c r="C36"/>
  <c r="I35"/>
  <c r="C34"/>
  <c r="I33"/>
  <c r="G32"/>
  <c r="C30"/>
  <c r="I29"/>
  <c r="B33"/>
  <c r="J29"/>
  <c r="J37"/>
  <c r="B35"/>
  <c r="B37"/>
  <c r="B31"/>
  <c r="J36"/>
  <c r="L35"/>
  <c r="H35"/>
  <c r="J34"/>
  <c r="L33"/>
  <c r="H33"/>
  <c r="J32"/>
  <c r="L31"/>
  <c r="H31"/>
  <c r="J30"/>
  <c r="J35"/>
  <c r="B34"/>
  <c r="E36"/>
  <c r="C35"/>
  <c r="C33"/>
  <c r="I32"/>
  <c r="C31"/>
  <c r="H47" i="100"/>
  <c r="I43"/>
  <c r="O44" i="101"/>
  <c r="S31" i="13"/>
  <c r="S35"/>
  <c r="I32"/>
  <c r="W41" i="101"/>
  <c r="W49"/>
  <c r="W46"/>
  <c r="N34" i="13"/>
  <c r="N33"/>
  <c r="O45" i="101"/>
  <c r="O41"/>
  <c r="V44"/>
  <c r="N31" i="13"/>
  <c r="E47" i="101"/>
  <c r="V45"/>
  <c r="O42"/>
  <c r="W45"/>
  <c r="V33" i="13"/>
  <c r="I44" i="100"/>
  <c r="F45" i="101"/>
  <c r="O46"/>
  <c r="O49"/>
  <c r="W48"/>
  <c r="T42"/>
  <c r="T46"/>
  <c r="C47"/>
  <c r="S30" i="13"/>
  <c r="F47" i="100"/>
  <c r="D41" i="101"/>
  <c r="D49"/>
  <c r="K48"/>
  <c r="F43"/>
  <c r="W44"/>
  <c r="F30" i="13"/>
  <c r="F32"/>
  <c r="R33"/>
  <c r="E34" i="12"/>
  <c r="S32" i="13"/>
  <c r="S38"/>
  <c r="S37"/>
  <c r="S34"/>
  <c r="O30"/>
  <c r="B33"/>
  <c r="F45" i="100"/>
  <c r="D45" i="101"/>
  <c r="U41"/>
  <c r="K47"/>
  <c r="V48"/>
  <c r="C46"/>
  <c r="W43"/>
  <c r="J34" i="13"/>
  <c r="J32"/>
  <c r="J38"/>
  <c r="J30"/>
  <c r="J36"/>
  <c r="E32" i="12"/>
  <c r="I37" i="13"/>
  <c r="K43" i="101"/>
  <c r="V47"/>
  <c r="O48"/>
  <c r="W47"/>
  <c r="O31" i="13"/>
  <c r="O35"/>
  <c r="E36"/>
  <c r="E34"/>
  <c r="E32"/>
  <c r="E38"/>
  <c r="E30"/>
  <c r="X47" i="101"/>
  <c r="Q37" i="13"/>
  <c r="H35"/>
  <c r="H33"/>
  <c r="H31"/>
  <c r="H38"/>
  <c r="D33"/>
  <c r="D31"/>
  <c r="K33"/>
  <c r="L41" i="100"/>
  <c r="W32" i="13"/>
  <c r="D40" i="100"/>
  <c r="D48"/>
  <c r="F47" i="101"/>
  <c r="F34" i="12"/>
  <c r="K35" i="13"/>
  <c r="D46" i="100"/>
  <c r="L40"/>
  <c r="E47"/>
  <c r="K45"/>
  <c r="S48" i="101"/>
  <c r="L46" i="100"/>
  <c r="K46"/>
  <c r="W31" i="13"/>
  <c r="W36"/>
  <c r="F30" i="12"/>
  <c r="J43" i="100"/>
  <c r="N45" i="101"/>
  <c r="F42"/>
  <c r="F33" i="12"/>
  <c r="R31" i="13"/>
  <c r="D42" i="100"/>
  <c r="L47"/>
  <c r="L48"/>
  <c r="J41"/>
  <c r="E45"/>
  <c r="K44"/>
  <c r="K42" i="101"/>
  <c r="S43"/>
  <c r="X48"/>
  <c r="G37" i="13"/>
  <c r="G30"/>
  <c r="G38"/>
  <c r="F31" i="12"/>
  <c r="F37"/>
  <c r="W33" i="13"/>
  <c r="N47" i="101"/>
  <c r="S44"/>
  <c r="N43"/>
  <c r="E43" i="100"/>
  <c r="F46" i="101"/>
  <c r="V34" i="13"/>
  <c r="D47" i="100"/>
  <c r="J47"/>
  <c r="S45" i="101"/>
  <c r="K36" i="13"/>
  <c r="K31"/>
  <c r="D45" i="100"/>
  <c r="L44"/>
  <c r="J46"/>
  <c r="L48" i="101"/>
  <c r="K46"/>
  <c r="S42"/>
  <c r="N44"/>
  <c r="L45" i="100"/>
  <c r="R47" i="101"/>
  <c r="S47"/>
  <c r="V37" i="13"/>
  <c r="R30"/>
  <c r="W30"/>
  <c r="N30"/>
  <c r="F32" i="12"/>
  <c r="Q41" i="101"/>
  <c r="S46"/>
  <c r="B48"/>
  <c r="B43"/>
  <c r="O38" i="13"/>
  <c r="D31" i="12"/>
  <c r="B41" i="100"/>
  <c r="U32" i="13"/>
  <c r="L46" i="101"/>
  <c r="L33" i="13"/>
  <c r="U37"/>
  <c r="H42" i="100"/>
  <c r="K32" i="12"/>
  <c r="G36"/>
  <c r="G32" i="13"/>
  <c r="B47" i="100"/>
  <c r="L44" i="101"/>
  <c r="V41"/>
  <c r="B44"/>
  <c r="G44"/>
  <c r="L31" i="13"/>
  <c r="H43" i="100"/>
  <c r="L35" i="13"/>
  <c r="U33"/>
  <c r="H40" i="100"/>
  <c r="G30" i="12"/>
  <c r="K36"/>
  <c r="G36" i="13"/>
  <c r="U35"/>
  <c r="U31"/>
  <c r="L32"/>
  <c r="L38"/>
  <c r="B43" i="100"/>
  <c r="L42" i="101"/>
  <c r="Q44"/>
  <c r="B41"/>
  <c r="L37" i="13"/>
  <c r="U36"/>
  <c r="H41" i="100"/>
  <c r="D30" i="12"/>
  <c r="Q35" i="13"/>
  <c r="Q31"/>
  <c r="G35"/>
  <c r="B40" i="100"/>
  <c r="B48"/>
  <c r="Q47" i="101"/>
  <c r="Q48"/>
  <c r="Q33" i="13"/>
  <c r="L47" i="101"/>
  <c r="D32" i="12"/>
  <c r="L36" i="13"/>
  <c r="G31"/>
  <c r="B44" i="100"/>
  <c r="Q43" i="101"/>
  <c r="B45"/>
  <c r="Q36" i="13"/>
  <c r="L41" i="101"/>
  <c r="L49"/>
  <c r="H44" i="100"/>
  <c r="K33" i="12"/>
  <c r="G34" i="13"/>
  <c r="B46" i="100"/>
  <c r="Q42" i="101"/>
  <c r="G47"/>
  <c r="Q45"/>
  <c r="Q32" i="13"/>
  <c r="D34" i="12"/>
  <c r="U30" i="13"/>
  <c r="U38"/>
  <c r="L45" i="101"/>
  <c r="Q49"/>
  <c r="S49"/>
  <c r="Q38" i="13"/>
  <c r="H48" i="100"/>
  <c r="R37" i="13"/>
  <c r="K40" i="100"/>
  <c r="B30" i="13"/>
  <c r="E48" i="101"/>
  <c r="F34" i="13"/>
  <c r="F38"/>
  <c r="T43" i="101"/>
  <c r="I42" i="100"/>
  <c r="N37" i="13"/>
  <c r="F37"/>
  <c r="X31"/>
  <c r="X38"/>
  <c r="C42" i="100"/>
  <c r="G44"/>
  <c r="E41" i="101"/>
  <c r="I42"/>
  <c r="B42"/>
  <c r="B49"/>
  <c r="J43"/>
  <c r="P44"/>
  <c r="X43"/>
  <c r="C42"/>
  <c r="C49"/>
  <c r="C44" i="100"/>
  <c r="J45" i="101"/>
  <c r="G42"/>
  <c r="B47"/>
  <c r="G34" i="12"/>
  <c r="G35"/>
  <c r="G41" i="101"/>
  <c r="K32" i="13"/>
  <c r="K38"/>
  <c r="E42" i="100"/>
  <c r="R48" i="101"/>
  <c r="B36" i="13"/>
  <c r="V36"/>
  <c r="N42" i="101"/>
  <c r="N49"/>
  <c r="R34" i="13"/>
  <c r="R38"/>
  <c r="E46" i="101"/>
  <c r="I31" i="12"/>
  <c r="I37"/>
  <c r="G33"/>
  <c r="G37"/>
  <c r="G43" i="101"/>
  <c r="D36" i="12"/>
  <c r="R35" i="13"/>
  <c r="E41" i="100"/>
  <c r="W35" i="13"/>
  <c r="W38"/>
  <c r="N36"/>
  <c r="N38"/>
  <c r="N48" i="101"/>
  <c r="V31" i="13"/>
  <c r="V38"/>
  <c r="K34"/>
  <c r="E40" i="100"/>
  <c r="I31" i="13"/>
  <c r="I38"/>
  <c r="E42" i="101"/>
  <c r="F36" i="13"/>
  <c r="U46" i="101"/>
  <c r="T47"/>
  <c r="I40" i="100"/>
  <c r="I33" i="13"/>
  <c r="I34" i="12"/>
  <c r="B35" i="13"/>
  <c r="V32"/>
  <c r="D34"/>
  <c r="D38"/>
  <c r="T36"/>
  <c r="C40" i="100"/>
  <c r="G40"/>
  <c r="G48"/>
  <c r="H44" i="101"/>
  <c r="H49"/>
  <c r="I48"/>
  <c r="R46"/>
  <c r="J41"/>
  <c r="P48"/>
  <c r="X37" i="13"/>
  <c r="U42" i="101"/>
  <c r="U49"/>
  <c r="G45"/>
  <c r="U45"/>
  <c r="C45" i="100"/>
  <c r="I34" i="13"/>
  <c r="X36"/>
  <c r="X32"/>
  <c r="U47" i="101"/>
  <c r="J46"/>
  <c r="D33" i="12"/>
  <c r="D37"/>
  <c r="G48" i="101"/>
  <c r="K35" i="12"/>
  <c r="K42" i="100"/>
  <c r="P47" i="101"/>
  <c r="P49"/>
  <c r="T45"/>
  <c r="E45"/>
  <c r="B34" i="13"/>
  <c r="I36"/>
  <c r="X34"/>
  <c r="P30"/>
  <c r="P38"/>
  <c r="X35"/>
  <c r="C43" i="100"/>
  <c r="K47"/>
  <c r="U43" i="101"/>
  <c r="I45"/>
  <c r="I49"/>
  <c r="J44"/>
  <c r="X42"/>
  <c r="X49"/>
  <c r="K34" i="12"/>
  <c r="K30"/>
  <c r="K37"/>
  <c r="R44" i="101"/>
  <c r="R49"/>
  <c r="D35" i="13"/>
  <c r="T44" i="101"/>
  <c r="T49"/>
  <c r="I45" i="100"/>
  <c r="D35" i="12"/>
  <c r="D37" i="13"/>
  <c r="I47" i="100"/>
  <c r="E33" i="12"/>
  <c r="E29"/>
  <c r="E37"/>
  <c r="T34" i="13"/>
  <c r="T38"/>
  <c r="C48" i="101"/>
  <c r="J48"/>
  <c r="C45"/>
  <c r="C44"/>
  <c r="G49"/>
  <c r="K48" i="100"/>
  <c r="J49" i="101"/>
  <c r="E48" i="100"/>
  <c r="E49" i="101"/>
  <c r="I48" i="100"/>
  <c r="C48"/>
  <c r="B38" i="13"/>
</calcChain>
</file>

<file path=xl/sharedStrings.xml><?xml version="1.0" encoding="utf-8"?>
<sst xmlns="http://schemas.openxmlformats.org/spreadsheetml/2006/main" count="6637" uniqueCount="466">
  <si>
    <t>A Suo avviso con il cambio del nuovo gestore (Autolinee Toscane) il servizio di trasporto pubblico su gomma è migliorato, rimasto invariato o peggiorato?
(valori assoluti)</t>
  </si>
  <si>
    <t>Migliorato</t>
  </si>
  <si>
    <t>Rimasto invariato</t>
  </si>
  <si>
    <t>Peggiorato</t>
  </si>
  <si>
    <t>Ha trovato almeno un miglioramento del servizio?
(valori assoluti)</t>
  </si>
  <si>
    <t>Sì</t>
  </si>
  <si>
    <t>(valori percentuali*)</t>
  </si>
  <si>
    <t>COMPLESSIVAMENTE IL SERVIZIO RISPETTO AL TEMPO (1)</t>
  </si>
  <si>
    <t>% soddisfatti (% voti 5-7)</t>
  </si>
  <si>
    <t>(1) i valori del macro-parametro complessivo sono stati calcolati come media dei parametri dei singoli fattori</t>
  </si>
  <si>
    <t>DISPONIBILITÀ DEL SERVIZIO NEL COMPLESSO (1)</t>
  </si>
  <si>
    <t>COMFORT NEL COMPLESSO (1)</t>
  </si>
  <si>
    <t>SICUREZZA NEL COMPLESSO (1)</t>
  </si>
  <si>
    <t>INFORMAZIONI NEL COMPLESSO (1)</t>
  </si>
  <si>
    <t>ATTENZIONE VERSO IL CLIENTE NEL COMPLESSO (1)</t>
  </si>
  <si>
    <t>ACCESSIBILITÀ (REPERIBILITÀ DEI TITOLI DI VIAGGIO) NEL COMPLESSO (1)</t>
  </si>
  <si>
    <t>Complessivamente il servizio rispetto al tempo (1)</t>
  </si>
  <si>
    <t>Disponibilità del Servizio nel complesso (1)</t>
  </si>
  <si>
    <t>Comfort nel complesso (1)</t>
  </si>
  <si>
    <t>Sicurezza nel complesso (1)</t>
  </si>
  <si>
    <t>Informazioni nel complesso (1)</t>
  </si>
  <si>
    <t>Attenzione verso il cliente nel complesso (1)</t>
  </si>
  <si>
    <t>Accessibilità nel complesso (1)</t>
  </si>
  <si>
    <r>
      <rPr>
        <b/>
        <sz val="10"/>
        <rFont val="Arial"/>
        <family val="2"/>
      </rPr>
      <t xml:space="preserve">Tavola 4 - Modalità di utilizzo delle linee del Trasporto Locale su Gomma - </t>
    </r>
    <r>
      <rPr>
        <i/>
        <sz val="10"/>
        <rFont val="Arial"/>
        <family val="2"/>
      </rPr>
      <t>(frequenze per ambito territoriale)</t>
    </r>
  </si>
  <si>
    <r>
      <rPr>
        <b/>
        <sz val="10"/>
        <rFont val="Arial"/>
        <family val="2"/>
      </rPr>
      <t xml:space="preserve">Tavola 4A - Modalità di utilizzo delle linee del Trasporto Locale su Gomma - </t>
    </r>
    <r>
      <rPr>
        <i/>
        <sz val="10"/>
        <rFont val="Arial"/>
        <family val="2"/>
      </rPr>
      <t>(frequenze per ambito territoriale)</t>
    </r>
  </si>
  <si>
    <r>
      <rPr>
        <b/>
        <sz val="10"/>
        <rFont val="Arial"/>
        <family val="2"/>
      </rPr>
      <t xml:space="preserve">Tavola 5 - Frequenza nell'utilizzo del bus-extraurbano - </t>
    </r>
    <r>
      <rPr>
        <i/>
        <sz val="10"/>
        <rFont val="Arial"/>
        <family val="2"/>
      </rPr>
      <t>(frequenze per ambito territoriale)</t>
    </r>
  </si>
  <si>
    <r>
      <rPr>
        <b/>
        <sz val="10"/>
        <rFont val="Arial"/>
        <family val="2"/>
      </rPr>
      <t xml:space="preserve">Tavola 5A - Frequenza nell'utilizzo del bus extra-urbano - </t>
    </r>
    <r>
      <rPr>
        <i/>
        <sz val="10"/>
        <rFont val="Arial"/>
        <family val="2"/>
      </rPr>
      <t>(frequenze per ambito territoriale)</t>
    </r>
  </si>
  <si>
    <r>
      <t xml:space="preserve">Tavola 6 - Motivazioni della scelta del bus extra-urbano per il viaggio - </t>
    </r>
    <r>
      <rPr>
        <i/>
        <sz val="10"/>
        <rFont val="Arial"/>
        <family val="2"/>
      </rPr>
      <t>(frequenze e segnalazioni per ambito territoriale)</t>
    </r>
    <r>
      <rPr>
        <b/>
        <sz val="10"/>
        <rFont val="Arial"/>
        <family val="2"/>
      </rPr>
      <t xml:space="preserve"> </t>
    </r>
  </si>
  <si>
    <t xml:space="preserve">Tavola 6A - Motivazioni della scelta del bus extra-urbano per il viaggio - (frequenze e segnalazioni per ambito territoriale) </t>
  </si>
  <si>
    <r>
      <t xml:space="preserve">Tavola 7 - Possesso della patente di guida - </t>
    </r>
    <r>
      <rPr>
        <i/>
        <sz val="10"/>
        <rFont val="Arial"/>
        <family val="2"/>
      </rPr>
      <t>(frequenze per ambito territoriale)</t>
    </r>
    <r>
      <rPr>
        <b/>
        <sz val="10"/>
        <rFont val="Arial"/>
        <family val="2"/>
      </rPr>
      <t xml:space="preserve">  </t>
    </r>
  </si>
  <si>
    <r>
      <t xml:space="preserve">Tavola 7A - Possesso della patente di guida - </t>
    </r>
    <r>
      <rPr>
        <i/>
        <sz val="10"/>
        <rFont val="Arial"/>
        <family val="2"/>
      </rPr>
      <t xml:space="preserve">(frequenze per ambito territoriale)  </t>
    </r>
  </si>
  <si>
    <r>
      <t xml:space="preserve">Tavola 8 - Motivo principale del viaggio effettuato in occasione dell'arruolamento - </t>
    </r>
    <r>
      <rPr>
        <i/>
        <sz val="10"/>
        <rFont val="Arial"/>
        <family val="2"/>
      </rPr>
      <t>(frequenze per ambito territoriale)</t>
    </r>
  </si>
  <si>
    <r>
      <rPr>
        <b/>
        <sz val="10"/>
        <rFont val="Arial"/>
        <family val="2"/>
      </rPr>
      <t xml:space="preserve">Tavola 8A - Motivo principale del viaggio effettuato in occasione dell'arruolamento - </t>
    </r>
    <r>
      <rPr>
        <i/>
        <sz val="10"/>
        <rFont val="Arial"/>
        <family val="2"/>
      </rPr>
      <t>(frequenze per ambito territoriale)</t>
    </r>
  </si>
  <si>
    <r>
      <t xml:space="preserve">Tavola 9A - Mezzi utilizzati per arrivare alla fermata di reclutamento - </t>
    </r>
    <r>
      <rPr>
        <i/>
        <sz val="10"/>
        <rFont val="Arial"/>
        <family val="2"/>
      </rPr>
      <t>(frequenze per ambito territoriale)</t>
    </r>
  </si>
  <si>
    <r>
      <t xml:space="preserve">Tavola 10 - Mezzi utilizzati per raggiungere la propria meta - </t>
    </r>
    <r>
      <rPr>
        <i/>
        <sz val="10"/>
        <rFont val="Arial"/>
        <family val="2"/>
      </rPr>
      <t>(frequenze per ambito territoriale)</t>
    </r>
  </si>
  <si>
    <r>
      <t xml:space="preserve">Tavola 10A - Mezzi utilizzati per raggiungere la propria meta - </t>
    </r>
    <r>
      <rPr>
        <i/>
        <sz val="10"/>
        <rFont val="Arial"/>
        <family val="2"/>
      </rPr>
      <t>(frequenze per ambito territoriale)</t>
    </r>
  </si>
  <si>
    <r>
      <t xml:space="preserve">Tavola 11 - Livello di soddisfazione per l'AFFIDABILITA' DEL SERVIZIO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</si>
  <si>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11A- Livello di soddisfazione per l'AFFIDABILITA' DEL SERVIZIO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</si>
  <si>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12A - Livello di soddisfazione per la PUNTUALITA'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</si>
  <si>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13 - Livello di soddisfazione complessiva rispetto al TEMPO - </t>
    </r>
    <r>
      <rPr>
        <i/>
        <sz val="10"/>
        <rFont val="Arial"/>
        <family val="2"/>
      </rPr>
      <t xml:space="preserve">(indicatori statistici per ambito territoriale) </t>
    </r>
  </si>
  <si>
    <r>
      <t>Tavola 13A - Livello di soddisfazione complessiva rispetto al TEMPO -</t>
    </r>
    <r>
      <rPr>
        <i/>
        <sz val="10"/>
        <rFont val="Arial"/>
        <family val="2"/>
      </rPr>
      <t xml:space="preserve"> (indicatori statistici per ambito territoriale) </t>
    </r>
  </si>
  <si>
    <r>
      <t xml:space="preserve">Tavola 14 - Livello di soddisfazione per la FREQUENZA/DISPONIBILITA' DELLE CORSE - </t>
    </r>
    <r>
      <rPr>
        <i/>
        <sz val="10"/>
        <rFont val="Arial"/>
        <family val="2"/>
      </rPr>
      <t xml:space="preserve">(frequenze e indicatori statistici per ambito territoriale) </t>
    </r>
  </si>
  <si>
    <r>
      <t>Tavola 14A - Livello di soddisfazione per la FREQUENZA/DISPONIBILITA' DELLE CORSE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</si>
  <si>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15 - Livello di soddisfazione per l'INTEGRAZIONE MODALE CON ALTRE MODALITA' DI TRASPORTO - </t>
    </r>
    <r>
      <rPr>
        <i/>
        <sz val="10"/>
        <rFont val="Arial"/>
        <family val="2"/>
      </rPr>
      <t xml:space="preserve">(frequenze e indicatori statistici per ambito territoriale) </t>
    </r>
  </si>
  <si>
    <r>
      <t>Tavola 15A - Livello di soddisfazione per l'INTEGRAZIONE MODALE CON ALTRE MODALITA' DI TRASPORTO -</t>
    </r>
    <r>
      <rPr>
        <i/>
        <sz val="10"/>
        <rFont val="Arial"/>
        <family val="2"/>
      </rPr>
      <t xml:space="preserve"> (frequenze e indicatori statistici per ambito territoriale) </t>
    </r>
  </si>
  <si>
    <r>
      <t>Tavola 16 - Livello di soddisfazione per i SERVIZI PER PERSONE CON RIDOTTA MOBILITA'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</si>
  <si>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16A - Livello di soddisfazione per i SERVIZI PER PERSONE CON RIDOTTA MOBILITA' - </t>
    </r>
    <r>
      <rPr>
        <i/>
        <sz val="10"/>
        <rFont val="Arial"/>
        <family val="2"/>
      </rPr>
      <t xml:space="preserve">(frequenze e indicatori statistici per ambito territoriale) </t>
    </r>
  </si>
  <si>
    <r>
      <t>Tavola 17 - Livello di soddisfazione complessiva rispetto alla DISPONIBILITÀ DEL SERVIZIO -</t>
    </r>
    <r>
      <rPr>
        <i/>
        <sz val="10"/>
        <rFont val="Arial"/>
        <family val="2"/>
      </rPr>
      <t xml:space="preserve"> (indicatori statistici per ambito territoriale) </t>
    </r>
  </si>
  <si>
    <r>
      <t>Tavola 18 - Livello di soddisfazione per l' AFFOLLAMENTO/POSSIBILITA' DI TROVARE POSTO A SEDERE -</t>
    </r>
    <r>
      <rPr>
        <i/>
        <sz val="10"/>
        <rFont val="Arial"/>
        <family val="2"/>
      </rPr>
      <t xml:space="preserve"> (frequenze e indicatori statistici per ambito territoriale) </t>
    </r>
  </si>
  <si>
    <r>
      <t>Tavola 18A - Livello di soddisfazione per l'AFFOLLAMENTO/POSSIBILITA' DI TROVARE POSTO A SEDERE -</t>
    </r>
    <r>
      <rPr>
        <i/>
        <sz val="10"/>
        <rFont val="Arial"/>
        <family val="2"/>
      </rPr>
      <t xml:space="preserve"> (frequenze e indicatori statistici per ambito territoriale) </t>
    </r>
  </si>
  <si>
    <r>
      <t>Tavola 19 - Livello di soddisfazione per la PULIZIA/IGIENE A BORDO DEL MEZZO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</si>
  <si>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19A - Livello di soddisfazione per la PULIZIA/IGIENE A BORDO DEL MEZZO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</si>
  <si>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20 - Livello di soddisfazione per l'INTEGRITA'/DECORO DEI MEZZI - </t>
    </r>
    <r>
      <rPr>
        <i/>
        <sz val="10"/>
        <rFont val="Arial"/>
        <family val="2"/>
      </rPr>
      <t xml:space="preserve">(frequenze e indicatori statistici per ambito territoriale) </t>
    </r>
  </si>
  <si>
    <r>
      <t>Tavola 20A - Livello di soddisfazione per l' INTEGRITA'/DECORO DEI MEZZI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</si>
  <si>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21 - Livello di soddisfazione per la CONDOTTA DI GUIDA DEGLI AUTISTI - </t>
    </r>
    <r>
      <rPr>
        <i/>
        <sz val="10"/>
        <rFont val="Arial"/>
        <family val="2"/>
      </rPr>
      <t xml:space="preserve">(frequenze e indicatori statistici per ambito territoriale) </t>
    </r>
  </si>
  <si>
    <r>
      <t>Tavola 21A - Livello di soddisfazione per la CONDOTTA DI GUIDA DEGLI AUTISTI -</t>
    </r>
    <r>
      <rPr>
        <i/>
        <sz val="10"/>
        <rFont val="Arial"/>
        <family val="2"/>
      </rPr>
      <t xml:space="preserve"> (frequenze e indicatori statistici per ambito territoriale) </t>
    </r>
  </si>
  <si>
    <r>
      <t>Tavola 22 - Livello di soddisfazione per l'ADEGUATEZZA DELLA TEMPERATURA INTERNA/CLIMATIZZAZIONE -</t>
    </r>
    <r>
      <rPr>
        <i/>
        <sz val="10"/>
        <rFont val="Arial"/>
        <family val="2"/>
      </rPr>
      <t xml:space="preserve"> (frequenze e indicatori statistici per ambito territoriale) </t>
    </r>
  </si>
  <si>
    <r>
      <t>Tavola 22A - Livello di soddisfazione per l'ADEGUATEZZA DELLA TEMPERATURA INTERNA/CLIMATIZZAZIONE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</si>
  <si>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23 - Livello di soddisfazione per il COMFORT DEL VIAGGIO SUL PERCORSO - </t>
    </r>
    <r>
      <rPr>
        <i/>
        <sz val="10"/>
        <rFont val="Arial"/>
        <family val="2"/>
      </rPr>
      <t xml:space="preserve">(frequenze e indicatori statistici per ambito territoriale) </t>
    </r>
  </si>
  <si>
    <r>
      <t>Tavola 23A - Livello di soddisfazione per il COMFORT DEL VIAGGIO SUL PERCORSO -</t>
    </r>
    <r>
      <rPr>
        <i/>
        <sz val="10"/>
        <rFont val="Arial"/>
        <family val="2"/>
      </rPr>
      <t xml:space="preserve"> (frequenze e indicatori statistici per ambito territoriale) </t>
    </r>
  </si>
  <si>
    <r>
      <t>Tavola 24 - Livello di soddisfazione per la PULIZIA E IGIENE DELLE AUTOSTAZIONI/FERMATE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</si>
  <si>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24A - Livello di soddisfazione per la PULIZIA E IGIENE DELLE AUTOSTAZIONI/FERMATE - </t>
    </r>
    <r>
      <rPr>
        <i/>
        <sz val="10"/>
        <rFont val="Arial"/>
        <family val="2"/>
      </rPr>
      <t xml:space="preserve">(frequenze e indicatori statistici per ambito territoriale) </t>
    </r>
  </si>
  <si>
    <r>
      <rPr>
        <b/>
        <sz val="10"/>
        <rFont val="Arial"/>
        <family val="2"/>
        <charset val="1"/>
      </rPr>
      <t xml:space="preserve">Tavola 2 - Profilo socio-demografico (Sesso - Titolo di studio - Età – Residenza – Condizione professionale) </t>
    </r>
    <r>
      <rPr>
        <i/>
        <sz val="10"/>
        <rFont val="Arial"/>
        <family val="2"/>
      </rPr>
      <t xml:space="preserve">(frequenze per ambito territoriale)  </t>
    </r>
  </si>
  <si>
    <r>
      <rPr>
        <b/>
        <sz val="10"/>
        <rFont val="Arial"/>
        <family val="2"/>
        <charset val="1"/>
      </rPr>
      <t xml:space="preserve">Tavola 2A - Profilo socio-demografico (Sesso - Titolo di studio - Età – Residenza – Condizione professionale) </t>
    </r>
    <r>
      <rPr>
        <i/>
        <sz val="10"/>
        <rFont val="Arial"/>
        <family val="2"/>
      </rPr>
      <t xml:space="preserve">(frequenze per ambito territoriale)  </t>
    </r>
  </si>
  <si>
    <r>
      <rPr>
        <b/>
        <sz val="10"/>
        <rFont val="Arial"/>
        <family val="2"/>
      </rPr>
      <t xml:space="preserve">Tavola 3 - Comportamenti nell'utilizzo del bus extra-urbano </t>
    </r>
    <r>
      <rPr>
        <i/>
        <sz val="10"/>
        <rFont val="Arial"/>
        <family val="2"/>
      </rPr>
      <t>(frequenze per ambito territoriale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</si>
  <si>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Tavola 3A - Comportamenti nell'utilizzo del bus extra-urbano </t>
    </r>
    <r>
      <rPr>
        <i/>
        <sz val="10"/>
        <rFont val="Arial"/>
        <family val="2"/>
      </rPr>
      <t xml:space="preserve">(frequenze per ambito territoriale)   </t>
    </r>
  </si>
  <si>
    <t>Tavole sulla valutazione del servizio</t>
  </si>
  <si>
    <t>Tavole sul profilo e sulle scelte dell'utente</t>
  </si>
  <si>
    <r>
      <t>Tavola 12 - Livello di soddisfazione per la PUNTUALITA'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</si>
  <si>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17A - Livello di soddisfazione complessiva per la DISPONIBILITÀ DEL SERVIZIO </t>
    </r>
    <r>
      <rPr>
        <i/>
        <sz val="10"/>
        <rFont val="Arial"/>
        <family val="2"/>
      </rPr>
      <t xml:space="preserve">(indicatori statistici per ambito territoriale) </t>
    </r>
  </si>
  <si>
    <r>
      <t xml:space="preserve">Tavola 25 - Livello di soddisfazione complessiva rispetto al COMFORT </t>
    </r>
    <r>
      <rPr>
        <i/>
        <sz val="10"/>
        <rFont val="Arial"/>
        <family val="2"/>
      </rPr>
      <t xml:space="preserve">(indicatori statistici per ambito territoriale) </t>
    </r>
  </si>
  <si>
    <r>
      <t xml:space="preserve">Tavola 25A - Livello di soddisfazione complessiva rispetto al COMFORT </t>
    </r>
    <r>
      <rPr>
        <i/>
        <sz val="10"/>
        <rFont val="Arial"/>
        <family val="2"/>
      </rPr>
      <t xml:space="preserve">(indicatori statistici per ambito territoriale) </t>
    </r>
  </si>
  <si>
    <r>
      <t>Tavola 26 - Livello di soddisfazione per la SICUREZZA/AFFIDABILITA' DEI MEZZI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</si>
  <si>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26A - Livello di soddisfazione per la SICUREZZA/AFFIDABILITA' DEI MEZZI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</si>
  <si>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27 - Livello di soddisfazione per la SICUREZZA RISPETTO A FURTI, BORSEGGI E/O MOLESTIE - </t>
    </r>
    <r>
      <rPr>
        <i/>
        <sz val="10"/>
        <rFont val="Arial"/>
        <family val="2"/>
      </rPr>
      <t xml:space="preserve">(frequenze e indicatori statistici per ambito territoriale) </t>
    </r>
  </si>
  <si>
    <r>
      <t>Tavola 27A - Livello di soddisfazione per la SICUREZZA RISPETTO A FURTI, BORSEGGI E/O MOLESTIE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</si>
  <si>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28 - Livello di soddisfazione per la SICUREZZA A TERRA/AUTOSTAZIONI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</si>
  <si>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28A - Livello di soddisfazione per la SICUREZZA A TERRA/AUTOSTAZIONI - </t>
    </r>
    <r>
      <rPr>
        <i/>
        <sz val="10"/>
        <rFont val="Arial"/>
        <family val="2"/>
      </rPr>
      <t xml:space="preserve">(frequenze e indicatori statistici per ambito territoriale) </t>
    </r>
  </si>
  <si>
    <r>
      <t>Tavola 29 - Livello di soddisfazione per il RISPETTO DELL'APPLICAZIONE DELLA NORMATIVA COVID DA PARTE DELL'AZIENDA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</si>
  <si>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29A - Livello di soddisfazione per il RISPETTO DELL'APPLICAZIONE DELLA NORMATIVA COVID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</si>
  <si>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30 - Livello di soddisfazione complessiva rispetto alla SICUREZZA </t>
    </r>
    <r>
      <rPr>
        <i/>
        <sz val="10"/>
        <rFont val="Arial"/>
        <family val="2"/>
      </rPr>
      <t xml:space="preserve">(indicatori statistici per ambito territoriale) </t>
    </r>
  </si>
  <si>
    <t xml:space="preserve">Tavola 30A - Livello di soddisfazione complessiva rispetto alla SICUREZZA (indicatori statistici per ambito territoriale) </t>
  </si>
  <si>
    <r>
      <t xml:space="preserve">Tavola 31 - Livello di soddisfazione per la DIFFUSIONE E CHIAREZZA DELLE INFORMAZIONI/ORARI ALLE FERMATE/CAPOLINEA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</si>
  <si>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31A - Livello di soddisfazione per la DIFFUSIONE E CHIAREZZA DELLE INFORMAZIONI/ORARI ALLE FERMATE/CAPOLINEA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</si>
  <si>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32A - Livello di soddisfazione per la TEMPESTIVITA' DEGLI AVVISI PER VARIAZIONI DI SERVIZIO - </t>
    </r>
    <r>
      <rPr>
        <i/>
        <sz val="10"/>
        <rFont val="Arial"/>
        <family val="2"/>
      </rPr>
      <t xml:space="preserve">(frequenze e indicatori statistici per ambito territoriale) </t>
    </r>
  </si>
  <si>
    <t xml:space="preserve">Tavola 32 - Livello di soddisfazione per la TEMPESTIVITA' DEGLI AVVISI PER VARIAZIONI DI SERVIZIO - (frequenze e indicatori statistici per ambito territoriale) </t>
  </si>
  <si>
    <r>
      <t xml:space="preserve">Tavola 33 - Livello di soddisfazione per la FACILITÀ DI CONSULTAZIONE ED UTILITÀ DELLE INFORMAZIONI DEL SITO INTERNET - </t>
    </r>
    <r>
      <rPr>
        <i/>
        <sz val="10"/>
        <rFont val="Arial"/>
        <family val="2"/>
      </rPr>
      <t xml:space="preserve">(frequenze e indicatori statistici per ambito territoriale) </t>
    </r>
  </si>
  <si>
    <t xml:space="preserve">Tavola 33A - Livello di soddisfazione per la FACILITÀ DI CONSULTAZIONE ED UTILITÀ DELLE INFORMAZIONI DEL SITO INTERNET - (frequenze e indicatori statistici per ambito territoriale) </t>
  </si>
  <si>
    <r>
      <t xml:space="preserve">Tavola 34 - Livello di soddisfazione per il SERVIZIO INFORMAZIONI TELEFONICO AZIENDALE - </t>
    </r>
    <r>
      <rPr>
        <i/>
        <sz val="10"/>
        <rFont val="Arial"/>
        <family val="2"/>
      </rPr>
      <t xml:space="preserve">(frequenze e indicatori statistici per ambito territoriale) </t>
    </r>
  </si>
  <si>
    <t xml:space="preserve">Tavola 34A -  Livello di soddisfazione per il SERVIZIO INFORMAZIONI TELEFONICO AZIENDALE - (frequenze e indicatori statistici per ambito territoriale) </t>
  </si>
  <si>
    <r>
      <t xml:space="preserve">Tavola 35 - Livello di soddisfazione per il SERVIZIO INFORMAZIONI FRONT-OFFICE - </t>
    </r>
    <r>
      <rPr>
        <i/>
        <sz val="10"/>
        <rFont val="Arial"/>
        <family val="2"/>
      </rPr>
      <t xml:space="preserve">(frequenze e indicatori statistici per ambito territoriale) </t>
    </r>
  </si>
  <si>
    <t xml:space="preserve">Tavola 35A - Livello di soddisfazione per il SERVIZIO INFORMAZIONI FRONT-OFFICE - (frequenze e indicatori statistici per ambito territoriale) </t>
  </si>
  <si>
    <r>
      <t>Tavola 36 - Livello di soddisfazione complessiva rispetto alle INFORMAZIONI (</t>
    </r>
    <r>
      <rPr>
        <i/>
        <sz val="10"/>
        <rFont val="Arial"/>
        <family val="2"/>
      </rPr>
      <t xml:space="preserve">indicatori statistici per ambito territoriale) </t>
    </r>
  </si>
  <si>
    <r>
      <t>Tavola 36A - Livello di soddisfazione complessiva rispetto alle INFORMAZIONI (</t>
    </r>
    <r>
      <rPr>
        <i/>
        <sz val="10"/>
        <rFont val="Arial"/>
        <family val="2"/>
      </rPr>
      <t xml:space="preserve">indicatori statistici per ambito territoriale) </t>
    </r>
  </si>
  <si>
    <r>
      <t xml:space="preserve">Tavola 37 - Livello di soddisfazione per la CORTESIA/DISPONIBILITA' DEL PERSONALE - </t>
    </r>
    <r>
      <rPr>
        <i/>
        <sz val="10"/>
        <rFont val="Arial"/>
        <family val="2"/>
      </rPr>
      <t xml:space="preserve">(frequenze e indicatori statistici per ambito territoriale) </t>
    </r>
  </si>
  <si>
    <t xml:space="preserve">Tavola 37A - Livello di soddisfazione per la CORTESIA/DISPONIBILITA' DEL PERSONALE - (frequenze e indicatori statistici per ambito territoriale) </t>
  </si>
  <si>
    <r>
      <t xml:space="preserve">Tavola 38 - Livello di soddisfazione per la PROFESSIONALITA'/CORRETTEZZA DEL PERSONALE - </t>
    </r>
    <r>
      <rPr>
        <i/>
        <sz val="10"/>
        <rFont val="Arial"/>
        <family val="2"/>
      </rPr>
      <t xml:space="preserve">(frequenze e indicatori statistici per ambito territoriale) </t>
    </r>
  </si>
  <si>
    <t xml:space="preserve">Tavola 38A - Livello di soddisfazione per la PROFESSIONALITA'/CORRETTEZZA DEL PERSONALE - (frequenze e indicatori statistici per ambito territoriale) </t>
  </si>
  <si>
    <r>
      <t>Tavola 39 - Livello di soddisfazione per la RICONOSCIBILITA' DEL PERSONALE -</t>
    </r>
    <r>
      <rPr>
        <i/>
        <sz val="10"/>
        <rFont val="Arial"/>
        <family val="2"/>
      </rPr>
      <t xml:space="preserve"> (frequenze e indicatori statistici per ambito territoriale) </t>
    </r>
  </si>
  <si>
    <t xml:space="preserve">Tavola 39A - Livello di soddisfazione per la RICONOSCIBILITA' DEL PERSONALE - (frequenze e indicatori statistici per ambito territoriale) </t>
  </si>
  <si>
    <r>
      <t xml:space="preserve">Tavola 40 - Livello di soddisfazione per l' EFFICIENZA DEL SERVIZIO RECLAMI - </t>
    </r>
    <r>
      <rPr>
        <i/>
        <sz val="10"/>
        <rFont val="Arial"/>
        <family val="2"/>
      </rPr>
      <t xml:space="preserve">(frequenze e indicatori statistici per ambito territoriale) </t>
    </r>
  </si>
  <si>
    <t xml:space="preserve">Tavola 40A - Livello di soddisfazione per l' EFFICIENZA DEL SERVIZIO RECLAMI - (frequenze e indicatori statistici per ambito territoriale) </t>
  </si>
  <si>
    <r>
      <t xml:space="preserve">Tavola 41 - Livello di soddisfazione complessiva rispetto all'ATTENZIONE VERSO IL CLIENTE NEL COMPLESSO - </t>
    </r>
    <r>
      <rPr>
        <i/>
        <sz val="10"/>
        <rFont val="Arial"/>
        <family val="2"/>
      </rPr>
      <t xml:space="preserve">(indicatori statistici per ambito territoriale) </t>
    </r>
  </si>
  <si>
    <r>
      <t xml:space="preserve">Tavola 41A - Livello di soddisfazione complessiva rispetto all'ATTENZIONE VERSO IL CLIENTE NEL COMPLESSO - </t>
    </r>
    <r>
      <rPr>
        <i/>
        <sz val="10"/>
        <rFont val="Arial"/>
        <family val="2"/>
      </rPr>
      <t xml:space="preserve">(indicatori statistici per ambito territoriale) </t>
    </r>
  </si>
  <si>
    <r>
      <t xml:space="preserve">Tavola 42 - Livello di soddisfazione per la DIFFUSIONE PUNTI VENDITA BIGLIETTI SUL TERRITORIO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</si>
  <si>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42A - Livello di soddisfazione per la DIFFUSIONE PUNTI VENDITA BIGLIETTI SUL TERRITORIO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</si>
  <si>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43 - Livello di soddisfazione per la POSSIBILITÀ DI ACQUISTO DEI BIGLIETTI A BORDO TRAMITE SMS - </t>
    </r>
    <r>
      <rPr>
        <i/>
        <sz val="10"/>
        <rFont val="Arial"/>
        <family val="2"/>
      </rPr>
      <t xml:space="preserve">(frequenze e indicatori statistici per ambito territoriale) </t>
    </r>
  </si>
  <si>
    <r>
      <t>Tavola 43A - Livello di soddisfazione per la POSSIBILITÀ DI ACQUISTO DEI BIGLIETTI A BORDO TRAMITE SMS -</t>
    </r>
    <r>
      <rPr>
        <i/>
        <sz val="10"/>
        <rFont val="Arial"/>
        <family val="2"/>
      </rPr>
      <t xml:space="preserve"> (frequenze e indicatori statistici per ambito territoriale) </t>
    </r>
  </si>
  <si>
    <r>
      <t>Tavola 44 - Livello di soddisfazione per la POSSIBILITÀ DI ACQUISTO DEI BIGLIETTI A BORDO TRAMITE APP TABNET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</si>
  <si>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44A - Livello di soddisfazione per la POSSIBILITÀ DI ACQUISTO DEI BIGLIETTI A BORDO TRAMITE APP TABNET - </t>
    </r>
    <r>
      <rPr>
        <i/>
        <sz val="10"/>
        <rFont val="Arial"/>
        <family val="2"/>
      </rPr>
      <t xml:space="preserve">(frequenze e indicatori statistici per ambito territoriale) </t>
    </r>
  </si>
  <si>
    <r>
      <t>Tavola 45 - Livello di soddisfazione per la POSSIBILITÀ DI ACQUISTO DEI BIGLIETTI A BORDO TRAMITE SITO WEB -</t>
    </r>
    <r>
      <rPr>
        <i/>
        <sz val="10"/>
        <rFont val="Arial"/>
        <family val="2"/>
      </rPr>
      <t xml:space="preserve"> (frequenze e indicatori statistici per ambito territoriale) </t>
    </r>
  </si>
  <si>
    <r>
      <t xml:space="preserve">Tavola 45A - Livello di soddisfazione per la POSSIBILITÀ DI ACQUISTO DEI BIGLIETTI A BORDO TRAMITE SITO WEB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</si>
  <si>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46 - Livello di soddisfazione complessiva rispetto alla ACCESSIBILITÀ (REPERIBILITÀ DEI TITOLI DI VIAGGIO) </t>
    </r>
    <r>
      <rPr>
        <i/>
        <sz val="10"/>
        <rFont val="Arial"/>
        <family val="2"/>
      </rPr>
      <t xml:space="preserve">(indicatori statistici per ambito territoriale) </t>
    </r>
  </si>
  <si>
    <r>
      <t xml:space="preserve">Tavola 46A - Livello di soddisfazione complessiva rispetto alla ACCESSIBILITÀ (REPERIBILITÀ DEI TITOLI DI VIAGGIO) </t>
    </r>
    <r>
      <rPr>
        <i/>
        <sz val="10"/>
        <rFont val="Arial"/>
        <family val="2"/>
      </rPr>
      <t xml:space="preserve">(indicatori statistici per ambito territoriale) </t>
    </r>
  </si>
  <si>
    <r>
      <t xml:space="preserve">Tavola 47 - Livello di soddisfazione per l'ATTENZIONE ALLE PROBLEMATICHE AMBIENTALI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</si>
  <si>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47A - Livello di soddisfazione per l'ATTENZIONE ALLE PROBLEMATICHE AMBIENTALI -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</si>
  <si>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48 - Livello di soddisfazione complessiva </t>
    </r>
    <r>
      <rPr>
        <i/>
        <sz val="10"/>
        <rFont val="Arial"/>
        <family val="2"/>
      </rPr>
      <t xml:space="preserve">(frequenze e indicatori statistici per ambito territoriale) </t>
    </r>
  </si>
  <si>
    <r>
      <t xml:space="preserve">Tavola 48A - Livello di soddisfazione complessiva </t>
    </r>
    <r>
      <rPr>
        <i/>
        <sz val="10"/>
        <rFont val="Arial"/>
        <family val="2"/>
      </rPr>
      <t xml:space="preserve">(frequenze e indicatori statistici per ambito territoriale) </t>
    </r>
  </si>
  <si>
    <r>
      <rPr>
        <b/>
        <sz val="10"/>
        <rFont val="Arial"/>
        <family val="2"/>
      </rPr>
      <t xml:space="preserve">Tavola 49 - Livelli di soddisfazione - </t>
    </r>
    <r>
      <rPr>
        <i/>
        <sz val="10"/>
        <rFont val="Arial"/>
        <family val="2"/>
      </rPr>
      <t>(indicatori statistici per ambito territoriale)</t>
    </r>
  </si>
  <si>
    <r>
      <rPr>
        <b/>
        <sz val="10"/>
        <rFont val="Arial"/>
        <family val="2"/>
      </rPr>
      <t xml:space="preserve">Tavola 49A - Livelli di soddisfazione - </t>
    </r>
    <r>
      <rPr>
        <i/>
        <sz val="10"/>
        <rFont val="Arial"/>
        <family val="2"/>
      </rPr>
      <t>(indicatori statistici per ambito territoriale)</t>
    </r>
  </si>
  <si>
    <r>
      <t xml:space="preserve">Tavola 50 - Macrofattori più importanti - </t>
    </r>
    <r>
      <rPr>
        <i/>
        <sz val="10"/>
        <rFont val="Arial"/>
        <family val="2"/>
      </rPr>
      <t>(frequenze e segnalazioni per ambito territoriale)</t>
    </r>
    <r>
      <rPr>
        <b/>
        <sz val="10"/>
        <rFont val="Arial"/>
        <family val="2"/>
      </rPr>
      <t xml:space="preserve"> </t>
    </r>
  </si>
  <si>
    <r>
      <t xml:space="preserve">Tavola 50A - Macrofattori più importanti - </t>
    </r>
    <r>
      <rPr>
        <i/>
        <sz val="10"/>
        <rFont val="Arial"/>
        <family val="2"/>
      </rPr>
      <t>(frequenze e segnalazioni per ambito territoriale)</t>
    </r>
    <r>
      <rPr>
        <b/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</si>
  <si>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Tavola 51 - Percezione del miglioramento del servizio di trasporto pubblico su gomma - </t>
    </r>
    <r>
      <rPr>
        <i/>
        <sz val="10"/>
        <rFont val="Arial"/>
        <family val="2"/>
      </rPr>
      <t>(frequenze per ambito territoriale)</t>
    </r>
    <r>
      <rPr>
        <b/>
        <sz val="10"/>
        <rFont val="Arial"/>
        <family val="2"/>
      </rPr>
      <t xml:space="preserve"> </t>
    </r>
  </si>
  <si>
    <r>
      <t xml:space="preserve">Tavola 51A - Percezione del miglioramento del servizio di trasporto pubblico su gomma - </t>
    </r>
    <r>
      <rPr>
        <i/>
        <sz val="10"/>
        <rFont val="Arial"/>
        <family val="2"/>
      </rPr>
      <t>(frequenze per ambito territoriale)</t>
    </r>
    <r>
      <rPr>
        <b/>
        <sz val="10"/>
        <rFont val="Arial"/>
        <family val="2"/>
      </rPr>
      <t xml:space="preserve"> </t>
    </r>
  </si>
  <si>
    <r>
      <t xml:space="preserve">Tavola 52 - Percezione delle condizioni migliorative del servizio di trasporto pubblico su gomma - </t>
    </r>
    <r>
      <rPr>
        <i/>
        <sz val="10"/>
        <rFont val="Arial"/>
        <family val="2"/>
      </rPr>
      <t xml:space="preserve">(frequenze per ambito territoriale) </t>
    </r>
  </si>
  <si>
    <r>
      <t xml:space="preserve">Tavola 52A - Percezione delle condizioni migliorative del servizio di trasporto pubblico su gomma - </t>
    </r>
    <r>
      <rPr>
        <i/>
        <sz val="10"/>
        <rFont val="Arial"/>
        <family val="2"/>
      </rPr>
      <t xml:space="preserve">(frequenze per ambito territoriale) </t>
    </r>
  </si>
  <si>
    <t>Introduzione di mezzi nuovi</t>
  </si>
  <si>
    <t>Facilità di acquisto dei titoli di viaggio</t>
  </si>
  <si>
    <t>Migliore pulizia e comfort a bordo</t>
  </si>
  <si>
    <t>Consultazione degli orari</t>
  </si>
  <si>
    <t>Nessun mezzo (solo a piedi)</t>
  </si>
  <si>
    <t>Auto come passeggero</t>
  </si>
  <si>
    <t>Auto come conducente</t>
  </si>
  <si>
    <t>Taxi</t>
  </si>
  <si>
    <t>Treno</t>
  </si>
  <si>
    <t>Moto/Bicicletta</t>
  </si>
  <si>
    <t>Altro mezzo pubblico urbano (inclusa tranvia)</t>
  </si>
  <si>
    <t>Altro mezzo pubblico extra-urbano</t>
  </si>
  <si>
    <t xml:space="preserve">Totale </t>
  </si>
  <si>
    <t>***</t>
  </si>
  <si>
    <t>Ha trovato almeno un miglioramento del servizio?
(domanda posta a coloro che hanno indicato nella domanda precedente un peggioramento - valori assoluti)</t>
  </si>
  <si>
    <t>(valori percentuali calcolati sul totale di coloro che hannoindicato alla domanda precedente un peggioramento)</t>
  </si>
  <si>
    <t>(***): non è calcolata la stima disaggregata per 'ambito territoriale' in ragione della numerosità campionaria esigua</t>
  </si>
  <si>
    <t>(*): la domanda è stata posta a coloro che hanno percepito un migliornamento nella 1a o 2a domanda riportata nella Tavola 51</t>
  </si>
  <si>
    <t>(*): la domanda è stata posta a coloro che hanno percepito un migliornamento nella 1a o 2a domanda riportata nella Tavola 51A</t>
  </si>
  <si>
    <t>Quali  sono a suo avviso le condizioni che hanno portato al miglioramento? (*)
(valori assoluti)</t>
  </si>
  <si>
    <t>(indicatori calcolati al netto del 'non so')</t>
  </si>
  <si>
    <t>Gli utenti del Trasporto Pubblico Locale su Gomma in Toscana - Servizio Extra-Urbano. Anno 2022</t>
  </si>
  <si>
    <t>INDICE</t>
  </si>
  <si>
    <t>Tavola 1</t>
  </si>
  <si>
    <t>Tavola 2</t>
  </si>
  <si>
    <t>Tavola 2A</t>
  </si>
  <si>
    <t>Tavola 3</t>
  </si>
  <si>
    <t>Tavola 3A</t>
  </si>
  <si>
    <t>Tavola 4</t>
  </si>
  <si>
    <t>Tavola 4A</t>
  </si>
  <si>
    <t>Tavola 5</t>
  </si>
  <si>
    <t>Tavola 5A</t>
  </si>
  <si>
    <t>Tavola 6</t>
  </si>
  <si>
    <t>Tavola 6A</t>
  </si>
  <si>
    <t>Tavola 7</t>
  </si>
  <si>
    <t>Tavola 7A</t>
  </si>
  <si>
    <t>Tavola 8</t>
  </si>
  <si>
    <t>Tavola 8A</t>
  </si>
  <si>
    <t>Tavola 9</t>
  </si>
  <si>
    <t>Tavola 9A</t>
  </si>
  <si>
    <t>Tavola 10</t>
  </si>
  <si>
    <t>Tavola 10A</t>
  </si>
  <si>
    <t>Tavola 11</t>
  </si>
  <si>
    <t>Tavola 11A</t>
  </si>
  <si>
    <t>Tavola 12</t>
  </si>
  <si>
    <t>Tavola 12A</t>
  </si>
  <si>
    <t>Tavola 13</t>
  </si>
  <si>
    <t>Tavola 13A</t>
  </si>
  <si>
    <t>Tavola 14</t>
  </si>
  <si>
    <t>Tavola 14A</t>
  </si>
  <si>
    <t>Tavola 15</t>
  </si>
  <si>
    <t>Tavola 15A</t>
  </si>
  <si>
    <t>Tavola 16</t>
  </si>
  <si>
    <t>Tavola 16A</t>
  </si>
  <si>
    <t>Tavola 17</t>
  </si>
  <si>
    <t>Tavola 17A</t>
  </si>
  <si>
    <t>Tavola 18</t>
  </si>
  <si>
    <t>Tavola 18A</t>
  </si>
  <si>
    <t>Tavola 19</t>
  </si>
  <si>
    <t>Tavola 19A</t>
  </si>
  <si>
    <t>Tavola 20</t>
  </si>
  <si>
    <t>Tavola 20A</t>
  </si>
  <si>
    <t>Tavola 21</t>
  </si>
  <si>
    <t>Tavola 21A</t>
  </si>
  <si>
    <t>Tavola 22</t>
  </si>
  <si>
    <t>Tavola 22A</t>
  </si>
  <si>
    <t>Tavola 23</t>
  </si>
  <si>
    <t>Tavola 23A</t>
  </si>
  <si>
    <t>Tavola 24</t>
  </si>
  <si>
    <t>Tavola 24A</t>
  </si>
  <si>
    <t>Tavola 25</t>
  </si>
  <si>
    <t>Tavola 25A</t>
  </si>
  <si>
    <t>Tavola 26</t>
  </si>
  <si>
    <t>Tavola 26A</t>
  </si>
  <si>
    <t>Tavola 27</t>
  </si>
  <si>
    <t>Tavola 27A</t>
  </si>
  <si>
    <t>Tavola 28</t>
  </si>
  <si>
    <t>Tavola 28A</t>
  </si>
  <si>
    <t>Tavola 29</t>
  </si>
  <si>
    <t>Tavola 29A</t>
  </si>
  <si>
    <t>Tavola 30</t>
  </si>
  <si>
    <t>Tavola 30A</t>
  </si>
  <si>
    <t>Tavola 31</t>
  </si>
  <si>
    <t>Tavola 31A</t>
  </si>
  <si>
    <t>Tavola 32</t>
  </si>
  <si>
    <t>Tavola 32A</t>
  </si>
  <si>
    <t>Tavola 33</t>
  </si>
  <si>
    <t>Tavola 33A</t>
  </si>
  <si>
    <t>Tavola 34</t>
  </si>
  <si>
    <t>Tavola 34A</t>
  </si>
  <si>
    <t>Tavola 35</t>
  </si>
  <si>
    <t>Tavola 35A</t>
  </si>
  <si>
    <t>Tavola 36</t>
  </si>
  <si>
    <t>Tavola 36A</t>
  </si>
  <si>
    <t>Tavola 37</t>
  </si>
  <si>
    <t>Tavola 37A</t>
  </si>
  <si>
    <t>Tavola 38</t>
  </si>
  <si>
    <t>Tavola 38A</t>
  </si>
  <si>
    <t>Tavola 39</t>
  </si>
  <si>
    <t>Tavola 39A</t>
  </si>
  <si>
    <t>Tavola 40</t>
  </si>
  <si>
    <t>Tavola 40A</t>
  </si>
  <si>
    <t>Tavola 41</t>
  </si>
  <si>
    <t>Tavola 41A</t>
  </si>
  <si>
    <t>Tavola 42</t>
  </si>
  <si>
    <t>Tavola 42A</t>
  </si>
  <si>
    <t>Tavola 43</t>
  </si>
  <si>
    <t>Tavola 43A</t>
  </si>
  <si>
    <t>Tavola 44</t>
  </si>
  <si>
    <t>Tavola 44A</t>
  </si>
  <si>
    <t>Tavola 45</t>
  </si>
  <si>
    <t>Tavola 45A</t>
  </si>
  <si>
    <t>Tavola 46</t>
  </si>
  <si>
    <t>Tavola 46A</t>
  </si>
  <si>
    <t>Tavola 47</t>
  </si>
  <si>
    <t>Tavola 47A</t>
  </si>
  <si>
    <t>Tavola 48</t>
  </si>
  <si>
    <t>Tavola 48A</t>
  </si>
  <si>
    <t>Tavola 49</t>
  </si>
  <si>
    <t>Tavola 49A</t>
  </si>
  <si>
    <t>Tavola 50</t>
  </si>
  <si>
    <t>Tavola 50A</t>
  </si>
  <si>
    <t>Tavola 51</t>
  </si>
  <si>
    <t>Tavola 51A</t>
  </si>
  <si>
    <t>Tavola 52</t>
  </si>
  <si>
    <t>Tavola 52A</t>
  </si>
  <si>
    <r>
      <rPr>
        <b/>
        <sz val="10"/>
        <rFont val="Arial"/>
        <family val="2"/>
      </rPr>
      <t xml:space="preserve">Tavola 1 - Possesso di abbonamento al bus extra-urbano </t>
    </r>
    <r>
      <rPr>
        <i/>
        <sz val="10"/>
        <rFont val="Arial"/>
        <family val="2"/>
      </rPr>
      <t xml:space="preserve">(frequenze per ambito territoriale) </t>
    </r>
  </si>
  <si>
    <t>MODALITA' DI RISPOSTA</t>
  </si>
  <si>
    <t>Totale</t>
  </si>
  <si>
    <t>AMBITO TERRITORIALE</t>
  </si>
  <si>
    <r>
      <t xml:space="preserve">APPENDICE 1 : Tavole statistiche - Utenti del Servizio extraurbano per ambito territoriale </t>
    </r>
    <r>
      <rPr>
        <b/>
        <sz val="10"/>
        <color indexed="10"/>
        <rFont val="Arial"/>
        <family val="2"/>
      </rPr>
      <t>(le tavole A analizzano la tipologia d'utenza tra abbonati e occasionali)</t>
    </r>
  </si>
  <si>
    <t>(valori percentuali calcolati al netto del 'non so')</t>
  </si>
  <si>
    <t>D8</t>
  </si>
  <si>
    <t>D7</t>
  </si>
  <si>
    <t>La numerosità campionaria esigua non consente disaggregazioni per area territoriale</t>
  </si>
  <si>
    <t>Città Metropolitana Firenze</t>
  </si>
  <si>
    <t>Arezzo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</si>
  <si>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</si>
  <si>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</si>
  <si>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</si>
  <si>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</si>
  <si>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</si>
  <si>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</si>
  <si>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</si>
  <si>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</si>
  <si>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Lei è abbonato al Trasporto Pubblico Locale su Gomma - Servizio Extra-Utbano
(valori assoluti)</t>
  </si>
  <si>
    <t>Si</t>
  </si>
  <si>
    <t>No</t>
  </si>
  <si>
    <t>(valori percentuali)</t>
  </si>
  <si>
    <t>Si tratta di un abbonamento:
(valori assoluti)</t>
  </si>
  <si>
    <t>Pegaso</t>
  </si>
  <si>
    <t>Extra-Urbano</t>
  </si>
  <si>
    <t>Abbonamenti Speciali</t>
  </si>
  <si>
    <t>Fonte: Regione Toscana, Indagine "Gli utenti del Trasporto Pubblico Locale su Gomma in Toscana", anno 2022</t>
  </si>
  <si>
    <t>UTENTI ABBONATI</t>
  </si>
  <si>
    <t>UTENTI OCCASIONALI</t>
  </si>
  <si>
    <t>Sesso
(valori assoluti)</t>
  </si>
  <si>
    <t>Maschio</t>
  </si>
  <si>
    <t>Femmina</t>
  </si>
  <si>
    <t>Titolo di studio
(valori assoluti)</t>
  </si>
  <si>
    <t>Titolo universitario</t>
  </si>
  <si>
    <t>Diploma media superiore</t>
  </si>
  <si>
    <t>Diploma media inferiore</t>
  </si>
  <si>
    <t>Licenza elementare /Nessuno</t>
  </si>
  <si>
    <t>Età 
(valori assoluti)</t>
  </si>
  <si>
    <t>14-19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</si>
  <si>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</si>
  <si>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</si>
  <si>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</si>
  <si>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</si>
  <si>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</si>
  <si>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</si>
  <si>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</si>
  <si>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</si>
  <si>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</si>
  <si>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più</t>
  </si>
  <si>
    <t xml:space="preserve">Età media </t>
  </si>
  <si>
    <t>Provincia di Residenza
(valori assoluti)</t>
  </si>
  <si>
    <t>Condizione professionale
(valori assoluti)</t>
  </si>
  <si>
    <t>Imprenditore</t>
  </si>
  <si>
    <t>Libero professionista</t>
  </si>
  <si>
    <t>Artigiano, commerciante...</t>
  </si>
  <si>
    <t>Dirigente</t>
  </si>
  <si>
    <t>Funzionario/quadro</t>
  </si>
  <si>
    <t>Impiegato, insegnante</t>
  </si>
  <si>
    <t>Operaio</t>
  </si>
  <si>
    <t>Altro lavoratore dipendente</t>
  </si>
  <si>
    <t>Casalinga</t>
  </si>
  <si>
    <t>Studente</t>
  </si>
  <si>
    <t>Pensionato</t>
  </si>
  <si>
    <t>Disoccupato, non occupato</t>
  </si>
  <si>
    <t>Altro</t>
  </si>
  <si>
    <t>Da quanto tempo utilizza il trasporto pubblico locale su gomma come mezzo di spostamento?
(valori assoluti)</t>
  </si>
  <si>
    <t>E' la prima volta</t>
  </si>
  <si>
    <t>Meno di 1 anno</t>
  </si>
  <si>
    <t>Da 1 a 2 anni</t>
  </si>
  <si>
    <t>Da 2 a 4 anni</t>
  </si>
  <si>
    <t>4 anni ed oltre</t>
  </si>
  <si>
    <t>Non so / Non ricordo</t>
  </si>
  <si>
    <t>Nell’ultimo anno il suo utilizzo del Trasporto Pubblico Locale su Gomma è ….?
(valori assoluti)</t>
  </si>
  <si>
    <t>Aumentato</t>
  </si>
  <si>
    <t>Rimasto uguale</t>
  </si>
  <si>
    <t>Diminuito</t>
  </si>
  <si>
    <t>Pensando al suo utilizzo delle linee del trasporto Locale su Gomma lei si definirebbe una persona che ….
(valori assoluti)</t>
  </si>
  <si>
    <t>Usa sempre la linea utilizzata quando è stato contattato</t>
  </si>
  <si>
    <t>Usa prevalentemente una stessa linea diversa da quella</t>
  </si>
  <si>
    <t>Usa linee diverse a seconda delle esigenze</t>
  </si>
  <si>
    <t>In particolare con quale frequenza utilizza quella linea?
(valori assoluti)</t>
  </si>
  <si>
    <t>Praticamente tutti i giorni</t>
  </si>
  <si>
    <t>Nei giorni feriali (Lun → Ven)</t>
  </si>
  <si>
    <t>¾ volte a settimana</t>
  </si>
  <si>
    <t>½ volte a settimana</t>
  </si>
  <si>
    <t>1/3 volte al mese</t>
  </si>
  <si>
    <t>Meno di una volta al mese</t>
  </si>
  <si>
    <t>Quale è la ragione principale per cui utilizza il Trasporto Pubblico su gomma?
(valori assoluti)</t>
  </si>
  <si>
    <t xml:space="preserve">Ragioni legate al mezzo </t>
  </si>
  <si>
    <t>Ragioni legate alla persona</t>
  </si>
  <si>
    <t>Per quali motivi in occasione di quello spostamento ha scelto di usare il Trasporto Pubblico Locale su Gomma?
(segnalazioni - valori assoluti)</t>
  </si>
  <si>
    <t>Per evitare problemi di traffico e parcheggio</t>
  </si>
  <si>
    <t>Per ragioni di costo/Risparmio</t>
  </si>
  <si>
    <t>Per la difficoltà di uso di altri mezzi</t>
  </si>
  <si>
    <t>Per la vicinanza fermata/autostazione a casa/propria meta</t>
  </si>
  <si>
    <t>Per la velocità</t>
  </si>
  <si>
    <t>Per l’attenzione all’ambiente</t>
  </si>
  <si>
    <t>Per la comodità degli orari</t>
  </si>
  <si>
    <t>Totale segnalazioni</t>
  </si>
  <si>
    <t>(segnalazioni - valori percentuali*)</t>
  </si>
  <si>
    <t>(*): le percentuali sono calcolate sul totale delle segnalazioni fornite</t>
  </si>
  <si>
    <t>E' in possesso della patente di guida?
(valori assoluti)</t>
  </si>
  <si>
    <t>Quale è il motivo principale del suo viaggio?
(valori assoluti)</t>
  </si>
  <si>
    <t>Andare tornare dal luogo abituale di lavoro</t>
  </si>
  <si>
    <t>Andare tornare da un luogo di studio</t>
  </si>
  <si>
    <t xml:space="preserve"> </t>
  </si>
  <si>
    <t>Andare tornare da commissioni /impegni vari</t>
  </si>
  <si>
    <t>Andare tornare da un impegno/incontro di affari/lavoro</t>
  </si>
  <si>
    <t>Andare tornare da una visita a parenti/amici</t>
  </si>
  <si>
    <t>Andare tornare da una vacanza/da un luogo di svago</t>
  </si>
  <si>
    <t>Altro mezzo</t>
  </si>
  <si>
    <t>Le chiedo la cortesia di esprimere una valutazione,
 dando un voto da 1 a 7 dove 1 indica soddisfazione minima e 7 soddisfazione massima</t>
  </si>
  <si>
    <t>AFFIDABILITA' DEL SERVIZIO</t>
  </si>
  <si>
    <t>Voto 1</t>
  </si>
  <si>
    <t>Voto 2</t>
  </si>
  <si>
    <t>Voto 3</t>
  </si>
  <si>
    <t>Voto 4</t>
  </si>
  <si>
    <t>Voto 5</t>
  </si>
  <si>
    <t>Voto 6</t>
  </si>
  <si>
    <t>Voto 7</t>
  </si>
  <si>
    <t>Non so</t>
  </si>
  <si>
    <t>% soddisfatti (% voti 5-7)****</t>
  </si>
  <si>
    <t>voto medio</t>
  </si>
  <si>
    <t>voto mediano**</t>
  </si>
  <si>
    <t>voto modale*</t>
  </si>
  <si>
    <t>indice di eccedenza***</t>
  </si>
  <si>
    <t>* il Voto modale corrisponde al voto che ha avuto la frequenza più alta</t>
  </si>
  <si>
    <t>** il Voto mediano corrisponde al voto che divide la popolazione dei rispondenti in due parti uguali</t>
  </si>
  <si>
    <t>*** l'Indice di Eccedenza=100*(voti alti-voti bassi)/(voti alti+voti bassi) dove con voti alti intendiamo da 5 a 7 e con voti bassi intendiamo da 1 a 3</t>
  </si>
  <si>
    <t>**** la percentuale è calcolata sul totale dei rispondenti che hanno espresso un voto (escludendo coloro che non hanno risposto o che hanno risposto "non so")</t>
  </si>
  <si>
    <t>Firenze</t>
  </si>
  <si>
    <t>PUNTUALITA'</t>
  </si>
  <si>
    <t>RIGHE DA  SISTEMARE</t>
  </si>
  <si>
    <t>FREQUENZA/DISPONIBILITA' DELLE CORSE</t>
  </si>
  <si>
    <t>INTEGRAZIONE MODALE CON ALTRE MODALITA' DI TRASPORTO</t>
  </si>
  <si>
    <t>SERVIZI PER PERSONE CON RIDOTTA MOBILITA'</t>
  </si>
  <si>
    <t>Quale mezzo ha utilizzato per arrivare alla fermata di...?
(valori assoluti)</t>
  </si>
  <si>
    <t>Con che mezzo di trasporto proseguirà il Suo spostamento una volta sceso da questo autobus?
(valori assoluti)</t>
  </si>
  <si>
    <t>Con riferimento agli 8 macro-fattori che ha valutato quali sono a suo avviso i primi 3 in ordine di importanza (TOTALE CITAZIONI)*
(valori assoluti)</t>
  </si>
  <si>
    <t>(*) ogni soggetto ha citato tre elementi, qui per ciascun fattore è riportato il totale delle tre citazioni (primo, secondo e terzo posto), a seguire le percentuali sono calcolate sul totale delle citazioni</t>
  </si>
  <si>
    <t>Con riferimento agli 8 macro-fattori che ha valutato quali sono a suo avvisor i primi 3 in ordine di importanza (TOTALE CITAZIONI) *
(valori assoluti)</t>
  </si>
  <si>
    <r>
      <t xml:space="preserve">Tavola 9 - Mezzi utilizzati per arrivare alla fermata di reclutamento </t>
    </r>
    <r>
      <rPr>
        <i/>
        <sz val="10"/>
        <rFont val="Arial"/>
        <family val="2"/>
      </rPr>
      <t>(frequenze per ambito territoriale)</t>
    </r>
  </si>
  <si>
    <t>AFFOLLAMENTO/POSSIBILITA' DI TROVARE POSTO A SEDERE</t>
  </si>
  <si>
    <t xml:space="preserve"> PULIZIA/IGIENE A BORDO DEL MEZZO</t>
  </si>
  <si>
    <t>PULIZIA/IGIENE A BORDO DEL MEZZO</t>
  </si>
  <si>
    <t xml:space="preserve">INTEGRITA'/DECORO DEI MEZZI </t>
  </si>
  <si>
    <t>CONDOTTA DI GUIDA DEGLI AUTISTI</t>
  </si>
  <si>
    <t>ADEGUATEZZA DELLA TEMPERATURA INTERNA/CLIMATIZZAZIONE</t>
  </si>
  <si>
    <t>COMFORT DEL VIAGGIO SUL PERCORSO</t>
  </si>
  <si>
    <t>PULIZIA E IGIENE DELLE AUTOSTAZIONI/FERMATE</t>
  </si>
  <si>
    <t>SICUREZZA/AFFIDABILITA' DEI MEZZI</t>
  </si>
  <si>
    <t>SICUREZZA RISPETTO A FURTI, BORSEGGI E/O MOLESTIE</t>
  </si>
  <si>
    <t>SICUREZZA A TERRA/AUTOSTAZIONI</t>
  </si>
  <si>
    <t>RISPETTO DELL'APPLICAZIONE DELLA NORMATIVA COVID DA PARTE DELL'AZIENDA</t>
  </si>
  <si>
    <t xml:space="preserve">DIFFUSIONE E CHIAREZZA DELLE INFORMAZIONI/ORARI ALLE FERMATE/CAPOLINEA </t>
  </si>
  <si>
    <t>TEMPESTIVITA' DEGLI AVVISI PER VARIAZIONI DI SERVIZIO</t>
  </si>
  <si>
    <t xml:space="preserve"> FACILITÀ DI CONSULTAZIONE ED UTILITÀ DELLE INFORMAZIONI DEL SITO INTERNET</t>
  </si>
  <si>
    <t>SERVIZIO INFORMAZIONI TELEFONICO AZIENDALE</t>
  </si>
  <si>
    <t>SERVIZIO INFORMAZIONI FRONT-OFFICE</t>
  </si>
  <si>
    <t>CORTESIA/DISPONIBILITA' DEL PERSONALE</t>
  </si>
  <si>
    <t>PROFESSIONALITA'/CORRETTEZZA DEL PERSONALE</t>
  </si>
  <si>
    <t>RICONOSCIBILITA' DEL PERSONALE</t>
  </si>
  <si>
    <t>EFFICIENZA DEL SERVIZIO RECLAMI</t>
  </si>
  <si>
    <t>DIFFUSIONE PUNTI VENDITA BIGLIETTI SUL TERRITORIO</t>
  </si>
  <si>
    <t>POSSIBILITÀ DI ACQUISTO DEI BIGLIETTI A BORDO TRAMITE SMS</t>
  </si>
  <si>
    <t>POSSIBILITÀ DI ACQUISTO DEI BIGLIETTI A BORDO TRAMITE APP TABNET</t>
  </si>
  <si>
    <t>POSSIBILITÀ DI ACQUISTO DEI BIGLIETTI A BORDO TRAMITE SITO WEB</t>
  </si>
  <si>
    <t xml:space="preserve">ATTENZIONE ALLE PROBLEMATICHE AMBIENTALI </t>
  </si>
  <si>
    <t>SODDISFAZIONE NEL COMPLESSO</t>
  </si>
  <si>
    <t>SODDISFAZIONE</t>
  </si>
  <si>
    <t>MODALITA' DI VOTO</t>
  </si>
  <si>
    <t xml:space="preserve">Totale
</t>
  </si>
  <si>
    <t xml:space="preserve">Affidabilità del servizio (ossia rispetto delle corse programmate) </t>
  </si>
  <si>
    <t>Puntualità</t>
  </si>
  <si>
    <t>Frequenza/Disponibilità delle corse</t>
  </si>
  <si>
    <t>Integrazione modale con altre modalità di trasporto (cioè coincidenza di orari, fermate, ecc.)</t>
  </si>
  <si>
    <t>Servizi per persone a ridotta mobilità (ausili non vedenti, pedane, servizio telefonico..)</t>
  </si>
  <si>
    <t xml:space="preserve">Affollamento/Possibilità di trovare posto a sedere </t>
  </si>
  <si>
    <t>Pulizia/Igiene a bordo del mezzo</t>
  </si>
  <si>
    <t>Integrità/Decoro dei  mezzi</t>
  </si>
  <si>
    <t>Condotta di guida degli autisti (incolumità fisica)</t>
  </si>
  <si>
    <t xml:space="preserve">Adeguatezza della temperatura interna/climatizzazione </t>
  </si>
  <si>
    <t xml:space="preserve">Comfort del viaggio sul percorso (stato delle fermate, pensiline) </t>
  </si>
  <si>
    <t>Pulizia ed igiene delle autostazioni/fermate</t>
  </si>
  <si>
    <t>Sicurezza e affidabilità dei mezzi</t>
  </si>
  <si>
    <t>Sicurezza rispetto a furti, borseggi e/o molestie</t>
  </si>
  <si>
    <t>Sicurezza a terra/autostazioni (in termini di deterrenza della micro-criminalità)</t>
  </si>
  <si>
    <t>Rispetto dell’applicazione della normativa Covid da parte dell’azienda Autolinee Toscane</t>
  </si>
  <si>
    <t xml:space="preserve">Diffusione e chiarezza delle informazioni/orari alle fermate/capolinea </t>
  </si>
  <si>
    <t>Tempestività negli avvisi per variazioni di servizio</t>
  </si>
  <si>
    <t xml:space="preserve">Facilità di consultazione ed utilità delle informazioni del sito internet </t>
  </si>
  <si>
    <t xml:space="preserve">Servizio informazioni telefonico aziendale </t>
  </si>
  <si>
    <t>Servizio informazioni front-office (biglietterie aziendali, sale clienti)</t>
  </si>
  <si>
    <t>Cortesia/Disponibilità del personale (conducente e addetti biglietterie,..)</t>
  </si>
  <si>
    <t>Professionalità/Correttezza del personale</t>
  </si>
  <si>
    <t>Riconoscibilità del personale</t>
  </si>
  <si>
    <t>Efficienza servizio reclami</t>
  </si>
  <si>
    <t>Diffusione punti vendita dei biglietti sul territorio</t>
  </si>
  <si>
    <t>Possibilità di acquisto dei biglietti a bordo tramite sms</t>
  </si>
  <si>
    <t>Possibilità di acquisto dei biglietti a bordo tramite App Tabnet</t>
  </si>
  <si>
    <t>Possibilità di acquisto dei biglietti a bordo tramite sito web</t>
  </si>
  <si>
    <t xml:space="preserve">Attenzione alle problematiche ambientali </t>
  </si>
  <si>
    <t>Soddisfazione complessiva</t>
  </si>
  <si>
    <t>Con riferimento agli 8 macro-fattori che ha valutato quali sono a suo avviso i primi 3 in ordine di importanza (PRIMO CITATO)
(valori assoluti)</t>
  </si>
  <si>
    <t>Tempo</t>
  </si>
  <si>
    <t>Disponibilità del servizio</t>
  </si>
  <si>
    <t>Comfort del viaggio</t>
  </si>
  <si>
    <t>Sicurezza</t>
  </si>
  <si>
    <t>Informazioni</t>
  </si>
  <si>
    <t>Attenzione verso il cliente</t>
  </si>
  <si>
    <t>Accessibilità</t>
  </si>
  <si>
    <t>Attenzione all’ambiente</t>
  </si>
  <si>
    <t>Con riferimento agli 8 macro-fattori che ha valutato quali sono a suo avvisor i primi 3 in ordine di importanza (PRIMO CITATO)
(valori assoluti)</t>
  </si>
</sst>
</file>

<file path=xl/styles.xml><?xml version="1.0" encoding="utf-8"?>
<styleSheet xmlns="http://schemas.openxmlformats.org/spreadsheetml/2006/main">
  <numFmts count="4">
    <numFmt numFmtId="164" formatCode="_-* #,##0_-;\-* #,##0_-;_-* \-_-;_-@_-"/>
    <numFmt numFmtId="165" formatCode="0.0"/>
    <numFmt numFmtId="166" formatCode="0.0%"/>
    <numFmt numFmtId="167" formatCode="_-* #,##0.0_-;\-* #,##0.0_-;_-* \-_-;_-@_-"/>
  </numFmts>
  <fonts count="48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b/>
      <sz val="12"/>
      <color indexed="5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1"/>
      <color indexed="54"/>
      <name val="Arial"/>
      <family val="2"/>
    </font>
    <font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3" applyNumberFormat="0" applyAlignment="0" applyProtection="0"/>
    <xf numFmtId="164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40" fillId="0" borderId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23" borderId="7" applyNumberFormat="0" applyAlignment="0" applyProtection="0"/>
    <xf numFmtId="9" fontId="6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</cellStyleXfs>
  <cellXfs count="277">
    <xf numFmtId="0" fontId="0" fillId="0" borderId="0" xfId="0"/>
    <xf numFmtId="0" fontId="17" fillId="0" borderId="0" xfId="47" applyFont="1"/>
    <xf numFmtId="0" fontId="6" fillId="0" borderId="0" xfId="47"/>
    <xf numFmtId="0" fontId="18" fillId="0" borderId="0" xfId="47" applyFont="1" applyAlignment="1">
      <alignment vertical="center"/>
    </xf>
    <xf numFmtId="0" fontId="18" fillId="0" borderId="0" xfId="47" applyFont="1" applyFill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2" fillId="0" borderId="0" xfId="0" applyFont="1"/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right"/>
    </xf>
    <xf numFmtId="164" fontId="22" fillId="0" borderId="9" xfId="36" applyFont="1" applyFill="1" applyBorder="1" applyAlignment="1" applyProtection="1">
      <alignment horizontal="right" vertical="center" wrapText="1"/>
    </xf>
    <xf numFmtId="164" fontId="22" fillId="0" borderId="10" xfId="36" applyFont="1" applyFill="1" applyBorder="1" applyAlignment="1" applyProtection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64" fontId="25" fillId="0" borderId="0" xfId="36" applyFont="1" applyFill="1" applyBorder="1" applyAlignment="1" applyProtection="1">
      <alignment horizontal="center" vertical="center" wrapText="1"/>
    </xf>
    <xf numFmtId="164" fontId="23" fillId="0" borderId="0" xfId="36" applyFont="1" applyFill="1" applyBorder="1" applyAlignment="1" applyProtection="1">
      <alignment horizontal="right" vertical="center"/>
    </xf>
    <xf numFmtId="164" fontId="22" fillId="0" borderId="0" xfId="36" applyFont="1" applyFill="1" applyBorder="1" applyAlignment="1" applyProtection="1">
      <alignment horizontal="center" vertical="center" wrapText="1"/>
    </xf>
    <xf numFmtId="164" fontId="23" fillId="0" borderId="0" xfId="36" applyFont="1" applyFill="1" applyBorder="1" applyAlignment="1" applyProtection="1">
      <alignment horizontal="center" vertical="center" wrapText="1"/>
    </xf>
    <xf numFmtId="0" fontId="26" fillId="0" borderId="0" xfId="0" applyFont="1" applyAlignment="1"/>
    <xf numFmtId="3" fontId="23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7" fillId="0" borderId="0" xfId="0" applyFont="1" applyAlignment="1"/>
    <xf numFmtId="164" fontId="27" fillId="0" borderId="0" xfId="36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4" fontId="27" fillId="0" borderId="0" xfId="36" applyFont="1" applyFill="1" applyBorder="1" applyAlignment="1" applyProtection="1">
      <alignment horizontal="center" vertical="center" wrapText="1"/>
    </xf>
    <xf numFmtId="166" fontId="23" fillId="0" borderId="0" xfId="51" applyNumberFormat="1" applyFont="1" applyFill="1" applyBorder="1" applyAlignment="1" applyProtection="1">
      <alignment horizontal="right" vertical="center" wrapText="1"/>
    </xf>
    <xf numFmtId="166" fontId="22" fillId="0" borderId="0" xfId="51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/>
    <xf numFmtId="164" fontId="23" fillId="0" borderId="11" xfId="36" applyFont="1" applyFill="1" applyBorder="1" applyAlignment="1" applyProtection="1">
      <alignment horizontal="left" vertical="center" wrapText="1"/>
    </xf>
    <xf numFmtId="166" fontId="23" fillId="0" borderId="11" xfId="51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>
      <alignment horizontal="left" vertical="center"/>
    </xf>
    <xf numFmtId="1" fontId="23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31" fillId="0" borderId="0" xfId="0" applyFont="1" applyFill="1"/>
    <xf numFmtId="0" fontId="30" fillId="0" borderId="0" xfId="0" applyFont="1" applyFill="1"/>
    <xf numFmtId="165" fontId="30" fillId="0" borderId="0" xfId="0" applyNumberFormat="1" applyFont="1" applyFill="1"/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top"/>
    </xf>
    <xf numFmtId="164" fontId="32" fillId="0" borderId="0" xfId="36" applyFont="1" applyFill="1" applyBorder="1" applyAlignment="1" applyProtection="1">
      <alignment horizontal="center" vertical="center" wrapText="1"/>
    </xf>
    <xf numFmtId="164" fontId="31" fillId="0" borderId="0" xfId="36" applyFont="1" applyFill="1" applyBorder="1" applyAlignment="1" applyProtection="1">
      <alignment horizontal="center" vertical="center"/>
    </xf>
    <xf numFmtId="164" fontId="30" fillId="0" borderId="0" xfId="36" applyFont="1" applyFill="1" applyBorder="1" applyAlignment="1" applyProtection="1">
      <alignment horizontal="center" vertical="center" wrapText="1"/>
    </xf>
    <xf numFmtId="164" fontId="31" fillId="0" borderId="0" xfId="36" applyFont="1" applyFill="1" applyBorder="1" applyAlignment="1" applyProtection="1">
      <alignment horizontal="center"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top" wrapText="1"/>
    </xf>
    <xf numFmtId="3" fontId="31" fillId="0" borderId="0" xfId="0" applyNumberFormat="1" applyFont="1" applyFill="1" applyBorder="1" applyAlignment="1">
      <alignment horizontal="right" vertical="top" wrapText="1"/>
    </xf>
    <xf numFmtId="166" fontId="31" fillId="0" borderId="0" xfId="51" applyNumberFormat="1" applyFont="1" applyFill="1" applyBorder="1" applyAlignment="1" applyProtection="1">
      <alignment horizontal="right" vertical="center" wrapText="1"/>
    </xf>
    <xf numFmtId="166" fontId="6" fillId="0" borderId="0" xfId="51" applyNumberFormat="1" applyFont="1" applyFill="1" applyBorder="1" applyAlignment="1" applyProtection="1">
      <alignment horizontal="right" vertical="center" wrapText="1"/>
    </xf>
    <xf numFmtId="166" fontId="24" fillId="0" borderId="0" xfId="51" applyNumberFormat="1" applyFont="1" applyFill="1" applyBorder="1" applyAlignment="1" applyProtection="1">
      <alignment horizontal="right" vertical="center" wrapText="1"/>
    </xf>
    <xf numFmtId="164" fontId="31" fillId="0" borderId="0" xfId="36" applyFont="1" applyFill="1" applyBorder="1" applyAlignment="1" applyProtection="1">
      <alignment vertical="center" wrapText="1"/>
    </xf>
    <xf numFmtId="0" fontId="24" fillId="0" borderId="0" xfId="0" applyFont="1" applyFill="1"/>
    <xf numFmtId="166" fontId="30" fillId="0" borderId="0" xfId="51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6" fontId="24" fillId="0" borderId="0" xfId="51" applyNumberFormat="1" applyFont="1" applyFill="1" applyBorder="1" applyAlignment="1" applyProtection="1">
      <alignment horizontal="right" vertical="top" wrapText="1"/>
    </xf>
    <xf numFmtId="164" fontId="30" fillId="0" borderId="11" xfId="36" applyFont="1" applyFill="1" applyBorder="1" applyAlignment="1" applyProtection="1">
      <alignment horizontal="left" vertical="center" wrapText="1"/>
    </xf>
    <xf numFmtId="164" fontId="31" fillId="0" borderId="11" xfId="36" applyFont="1" applyFill="1" applyBorder="1" applyAlignment="1" applyProtection="1">
      <alignment horizontal="left"/>
    </xf>
    <xf numFmtId="0" fontId="30" fillId="0" borderId="11" xfId="0" applyFont="1" applyFill="1" applyBorder="1"/>
    <xf numFmtId="3" fontId="6" fillId="0" borderId="0" xfId="0" applyNumberFormat="1" applyFont="1" applyFill="1" applyBorder="1" applyAlignment="1">
      <alignment horizontal="right" vertical="top" wrapText="1"/>
    </xf>
    <xf numFmtId="0" fontId="23" fillId="0" borderId="0" xfId="0" applyFont="1"/>
    <xf numFmtId="165" fontId="22" fillId="0" borderId="0" xfId="0" applyNumberFormat="1" applyFont="1"/>
    <xf numFmtId="0" fontId="24" fillId="0" borderId="0" xfId="0" applyFont="1" applyFill="1" applyAlignment="1">
      <alignment horizontal="left" vertical="top"/>
    </xf>
    <xf numFmtId="0" fontId="6" fillId="0" borderId="0" xfId="0" applyFont="1"/>
    <xf numFmtId="0" fontId="23" fillId="0" borderId="0" xfId="0" applyFont="1" applyFill="1" applyAlignment="1">
      <alignment horizontal="left" vertical="top"/>
    </xf>
    <xf numFmtId="0" fontId="22" fillId="0" borderId="0" xfId="0" applyFont="1" applyFill="1"/>
    <xf numFmtId="164" fontId="23" fillId="0" borderId="0" xfId="36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top" wrapText="1"/>
    </xf>
    <xf numFmtId="166" fontId="23" fillId="0" borderId="0" xfId="51" applyNumberFormat="1" applyFont="1" applyFill="1" applyBorder="1" applyAlignment="1" applyProtection="1">
      <alignment horizontal="right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164" fontId="22" fillId="0" borderId="11" xfId="36" applyFont="1" applyFill="1" applyBorder="1" applyAlignment="1" applyProtection="1">
      <alignment horizontal="left" vertical="center" wrapText="1"/>
    </xf>
    <xf numFmtId="164" fontId="23" fillId="0" borderId="11" xfId="36" applyFont="1" applyFill="1" applyBorder="1" applyAlignment="1" applyProtection="1">
      <alignment horizontal="left"/>
    </xf>
    <xf numFmtId="0" fontId="22" fillId="0" borderId="11" xfId="0" applyFont="1" applyFill="1" applyBorder="1"/>
    <xf numFmtId="0" fontId="22" fillId="0" borderId="11" xfId="0" applyFont="1" applyBorder="1"/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/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3" fontId="33" fillId="0" borderId="0" xfId="41" applyNumberFormat="1" applyFont="1"/>
    <xf numFmtId="3" fontId="34" fillId="0" borderId="0" xfId="41" applyNumberFormat="1" applyFont="1"/>
    <xf numFmtId="0" fontId="23" fillId="0" borderId="0" xfId="0" applyFont="1" applyAlignment="1">
      <alignment wrapText="1"/>
    </xf>
    <xf numFmtId="164" fontId="23" fillId="0" borderId="0" xfId="36" applyFont="1" applyFill="1" applyBorder="1" applyAlignment="1" applyProtection="1">
      <alignment vertical="center" wrapText="1"/>
    </xf>
    <xf numFmtId="166" fontId="23" fillId="0" borderId="0" xfId="51" applyNumberFormat="1" applyFont="1" applyFill="1" applyBorder="1" applyAlignment="1" applyProtection="1">
      <alignment vertical="center" wrapText="1"/>
    </xf>
    <xf numFmtId="166" fontId="22" fillId="0" borderId="0" xfId="51" applyNumberFormat="1" applyFont="1" applyFill="1" applyBorder="1" applyAlignment="1" applyProtection="1">
      <alignment vertical="center" wrapText="1"/>
    </xf>
    <xf numFmtId="166" fontId="23" fillId="0" borderId="0" xfId="51" applyNumberFormat="1" applyFont="1" applyFill="1" applyBorder="1" applyAlignment="1" applyProtection="1">
      <alignment vertical="top" wrapText="1"/>
    </xf>
    <xf numFmtId="0" fontId="22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166" fontId="23" fillId="0" borderId="0" xfId="0" applyNumberFormat="1" applyFont="1" applyFill="1" applyBorder="1" applyAlignment="1">
      <alignment horizontal="right" vertical="center" wrapText="1"/>
    </xf>
    <xf numFmtId="9" fontId="23" fillId="0" borderId="11" xfId="5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>
      <alignment vertical="center"/>
    </xf>
    <xf numFmtId="0" fontId="23" fillId="0" borderId="11" xfId="0" applyFont="1" applyBorder="1"/>
    <xf numFmtId="164" fontId="23" fillId="0" borderId="11" xfId="36" applyFont="1" applyFill="1" applyBorder="1" applyAlignment="1" applyProtection="1">
      <alignment horizontal="right"/>
    </xf>
    <xf numFmtId="0" fontId="37" fillId="0" borderId="0" xfId="0" applyFont="1"/>
    <xf numFmtId="164" fontId="36" fillId="0" borderId="0" xfId="36" applyFont="1" applyFill="1" applyBorder="1" applyAlignment="1" applyProtection="1">
      <alignment horizontal="left" vertical="center" wrapText="1"/>
    </xf>
    <xf numFmtId="3" fontId="36" fillId="0" borderId="0" xfId="51" applyNumberFormat="1" applyFont="1" applyFill="1" applyBorder="1" applyAlignment="1" applyProtection="1">
      <alignment horizontal="right" vertical="center" wrapText="1"/>
    </xf>
    <xf numFmtId="166" fontId="23" fillId="0" borderId="11" xfId="51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>
      <alignment vertical="center"/>
    </xf>
    <xf numFmtId="167" fontId="23" fillId="0" borderId="0" xfId="36" applyNumberFormat="1" applyFont="1" applyFill="1" applyBorder="1" applyAlignment="1" applyProtection="1">
      <alignment horizontal="center" vertical="center"/>
    </xf>
    <xf numFmtId="167" fontId="23" fillId="0" borderId="0" xfId="36" applyNumberFormat="1" applyFont="1" applyFill="1" applyBorder="1" applyAlignment="1" applyProtection="1">
      <alignment horizontal="center" vertical="center" wrapText="1"/>
    </xf>
    <xf numFmtId="167" fontId="22" fillId="0" borderId="0" xfId="36" applyNumberFormat="1" applyFont="1" applyFill="1" applyBorder="1" applyAlignment="1" applyProtection="1">
      <alignment horizontal="center" vertical="center"/>
    </xf>
    <xf numFmtId="167" fontId="22" fillId="0" borderId="0" xfId="36" applyNumberFormat="1" applyFont="1" applyFill="1" applyBorder="1" applyAlignment="1" applyProtection="1">
      <alignment horizontal="center" vertical="center" wrapText="1"/>
    </xf>
    <xf numFmtId="164" fontId="22" fillId="0" borderId="0" xfId="36" applyFont="1" applyFill="1" applyBorder="1" applyAlignment="1" applyProtection="1">
      <alignment horizontal="center" vertical="center"/>
    </xf>
    <xf numFmtId="0" fontId="26" fillId="0" borderId="11" xfId="0" applyFont="1" applyBorder="1" applyAlignment="1"/>
    <xf numFmtId="167" fontId="22" fillId="0" borderId="11" xfId="36" applyNumberFormat="1" applyFont="1" applyFill="1" applyBorder="1" applyAlignment="1" applyProtection="1">
      <alignment horizontal="center" vertical="center" wrapText="1"/>
    </xf>
    <xf numFmtId="0" fontId="22" fillId="24" borderId="0" xfId="0" applyFont="1" applyFill="1" applyAlignment="1">
      <alignment wrapText="1"/>
    </xf>
    <xf numFmtId="164" fontId="38" fillId="0" borderId="0" xfId="36" applyFont="1" applyFill="1" applyBorder="1" applyAlignment="1" applyProtection="1">
      <alignment horizontal="center" vertical="center"/>
    </xf>
    <xf numFmtId="164" fontId="28" fillId="0" borderId="0" xfId="36" applyFont="1" applyFill="1" applyBorder="1" applyAlignment="1" applyProtection="1">
      <alignment horizontal="left"/>
    </xf>
    <xf numFmtId="167" fontId="23" fillId="0" borderId="11" xfId="36" applyNumberFormat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>
      <alignment horizontal="left" vertical="center" wrapText="1"/>
    </xf>
    <xf numFmtId="164" fontId="22" fillId="0" borderId="0" xfId="36" applyFont="1" applyFill="1" applyBorder="1" applyAlignment="1" applyProtection="1">
      <alignment horizontal="left" vertical="center" wrapText="1"/>
    </xf>
    <xf numFmtId="164" fontId="22" fillId="0" borderId="0" xfId="36" applyFont="1" applyFill="1" applyBorder="1" applyAlignment="1" applyProtection="1">
      <alignment vertical="center" wrapText="1"/>
    </xf>
    <xf numFmtId="0" fontId="22" fillId="0" borderId="0" xfId="47" applyFont="1" applyFill="1" applyAlignment="1">
      <alignment vertical="center" wrapText="1"/>
    </xf>
    <xf numFmtId="0" fontId="23" fillId="0" borderId="0" xfId="47" applyFont="1" applyFill="1"/>
    <xf numFmtId="0" fontId="22" fillId="0" borderId="0" xfId="47" applyFont="1" applyFill="1" applyAlignment="1">
      <alignment horizontal="center"/>
    </xf>
    <xf numFmtId="165" fontId="22" fillId="0" borderId="0" xfId="47" applyNumberFormat="1" applyFont="1" applyFill="1" applyAlignment="1">
      <alignment horizontal="center"/>
    </xf>
    <xf numFmtId="0" fontId="22" fillId="0" borderId="0" xfId="47" applyFont="1" applyFill="1"/>
    <xf numFmtId="0" fontId="24" fillId="0" borderId="0" xfId="47" applyFont="1" applyFill="1" applyAlignment="1">
      <alignment vertical="center"/>
    </xf>
    <xf numFmtId="0" fontId="24" fillId="0" borderId="0" xfId="47" applyFont="1" applyFill="1"/>
    <xf numFmtId="0" fontId="6" fillId="0" borderId="0" xfId="47" applyFont="1" applyFill="1"/>
    <xf numFmtId="0" fontId="23" fillId="0" borderId="0" xfId="47" applyFont="1" applyFill="1" applyAlignment="1">
      <alignment vertical="center"/>
    </xf>
    <xf numFmtId="164" fontId="22" fillId="0" borderId="13" xfId="36" applyFont="1" applyFill="1" applyBorder="1" applyAlignment="1" applyProtection="1">
      <alignment horizontal="center" vertical="center" wrapText="1"/>
    </xf>
    <xf numFmtId="164" fontId="22" fillId="0" borderId="14" xfId="36" applyFont="1" applyFill="1" applyBorder="1" applyAlignment="1" applyProtection="1">
      <alignment horizontal="center" vertical="center" wrapText="1"/>
    </xf>
    <xf numFmtId="164" fontId="22" fillId="0" borderId="0" xfId="38" applyFont="1" applyFill="1" applyBorder="1" applyAlignment="1" applyProtection="1">
      <alignment horizontal="center" vertical="center"/>
    </xf>
    <xf numFmtId="164" fontId="22" fillId="0" borderId="0" xfId="38" applyFont="1" applyFill="1" applyBorder="1" applyAlignment="1" applyProtection="1">
      <alignment horizontal="center" vertical="center" wrapText="1"/>
    </xf>
    <xf numFmtId="164" fontId="22" fillId="0" borderId="10" xfId="38" applyFont="1" applyFill="1" applyBorder="1" applyAlignment="1" applyProtection="1">
      <alignment horizontal="left" vertical="center" wrapText="1"/>
    </xf>
    <xf numFmtId="166" fontId="22" fillId="0" borderId="10" xfId="51" applyNumberFormat="1" applyFont="1" applyFill="1" applyBorder="1" applyAlignment="1" applyProtection="1">
      <alignment horizontal="center"/>
    </xf>
    <xf numFmtId="164" fontId="22" fillId="0" borderId="10" xfId="38" applyFont="1" applyFill="1" applyBorder="1" applyAlignment="1" applyProtection="1">
      <alignment horizontal="left"/>
    </xf>
    <xf numFmtId="165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64" fontId="22" fillId="0" borderId="0" xfId="38" applyFont="1" applyFill="1" applyBorder="1" applyAlignment="1" applyProtection="1">
      <alignment vertical="center" wrapText="1"/>
    </xf>
    <xf numFmtId="164" fontId="22" fillId="0" borderId="0" xfId="38" applyFont="1" applyFill="1" applyBorder="1" applyAlignment="1" applyProtection="1">
      <alignment horizontal="left"/>
    </xf>
    <xf numFmtId="165" fontId="22" fillId="0" borderId="0" xfId="47" applyNumberFormat="1" applyFont="1" applyFill="1" applyBorder="1" applyAlignment="1">
      <alignment horizontal="center" vertical="top" wrapText="1"/>
    </xf>
    <xf numFmtId="0" fontId="22" fillId="0" borderId="0" xfId="47" applyFont="1" applyFill="1" applyBorder="1" applyAlignment="1"/>
    <xf numFmtId="0" fontId="22" fillId="0" borderId="0" xfId="47" applyFont="1" applyFill="1" applyBorder="1" applyAlignment="1">
      <alignment vertical="top" wrapText="1"/>
    </xf>
    <xf numFmtId="0" fontId="34" fillId="0" borderId="0" xfId="49" applyFont="1" applyFill="1" applyAlignment="1">
      <alignment horizontal="center"/>
    </xf>
    <xf numFmtId="0" fontId="1" fillId="0" borderId="0" xfId="49" applyFill="1"/>
    <xf numFmtId="0" fontId="22" fillId="0" borderId="0" xfId="0" applyFont="1" applyFill="1" applyAlignment="1">
      <alignment vertical="center" wrapText="1"/>
    </xf>
    <xf numFmtId="165" fontId="22" fillId="0" borderId="0" xfId="0" applyNumberFormat="1" applyFont="1" applyFill="1"/>
    <xf numFmtId="0" fontId="22" fillId="0" borderId="0" xfId="0" applyFont="1" applyFill="1" applyAlignment="1">
      <alignment wrapText="1"/>
    </xf>
    <xf numFmtId="166" fontId="22" fillId="0" borderId="0" xfId="0" applyNumberFormat="1" applyFont="1" applyFill="1"/>
    <xf numFmtId="166" fontId="39" fillId="0" borderId="0" xfId="0" applyNumberFormat="1" applyFont="1" applyFill="1"/>
    <xf numFmtId="166" fontId="23" fillId="0" borderId="0" xfId="36" applyNumberFormat="1" applyFont="1" applyFill="1" applyBorder="1" applyAlignment="1" applyProtection="1">
      <alignment vertical="center" wrapText="1"/>
    </xf>
    <xf numFmtId="3" fontId="22" fillId="0" borderId="0" xfId="0" applyNumberFormat="1" applyFont="1"/>
    <xf numFmtId="0" fontId="22" fillId="0" borderId="0" xfId="0" applyFont="1" applyAlignment="1"/>
    <xf numFmtId="0" fontId="41" fillId="0" borderId="0" xfId="0" applyFont="1" applyAlignment="1"/>
    <xf numFmtId="166" fontId="41" fillId="0" borderId="0" xfId="51" applyNumberFormat="1" applyFont="1" applyFill="1" applyBorder="1" applyAlignment="1" applyProtection="1">
      <alignment vertical="center" wrapText="1"/>
    </xf>
    <xf numFmtId="0" fontId="42" fillId="0" borderId="0" xfId="0" applyFont="1"/>
    <xf numFmtId="3" fontId="41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Alignment="1"/>
    <xf numFmtId="164" fontId="43" fillId="0" borderId="0" xfId="36" applyFont="1" applyFill="1" applyBorder="1" applyAlignment="1" applyProtection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vertical="center" wrapText="1"/>
    </xf>
    <xf numFmtId="0" fontId="43" fillId="0" borderId="0" xfId="0" applyFont="1"/>
    <xf numFmtId="166" fontId="41" fillId="0" borderId="0" xfId="51" applyNumberFormat="1" applyFont="1" applyFill="1" applyBorder="1" applyAlignment="1" applyProtection="1">
      <alignment horizontal="right" vertical="center" wrapText="1"/>
    </xf>
    <xf numFmtId="0" fontId="41" fillId="0" borderId="0" xfId="0" applyFont="1"/>
    <xf numFmtId="164" fontId="25" fillId="0" borderId="0" xfId="36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4" fontId="25" fillId="0" borderId="0" xfId="36" applyFont="1" applyFill="1" applyBorder="1" applyAlignment="1" applyProtection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164" fontId="28" fillId="0" borderId="0" xfId="36" applyFont="1" applyFill="1" applyBorder="1" applyAlignment="1" applyProtection="1"/>
    <xf numFmtId="3" fontId="42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/>
    <xf numFmtId="0" fontId="22" fillId="0" borderId="15" xfId="0" applyFont="1" applyBorder="1"/>
    <xf numFmtId="0" fontId="22" fillId="0" borderId="0" xfId="0" applyFont="1" applyBorder="1" applyAlignment="1">
      <alignment wrapText="1"/>
    </xf>
    <xf numFmtId="0" fontId="36" fillId="0" borderId="15" xfId="0" applyFont="1" applyFill="1" applyBorder="1" applyAlignment="1">
      <alignment horizontal="left" vertical="center" wrapText="1"/>
    </xf>
    <xf numFmtId="9" fontId="23" fillId="0" borderId="15" xfId="5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left"/>
    </xf>
    <xf numFmtId="0" fontId="36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vertical="center" wrapText="1"/>
    </xf>
    <xf numFmtId="164" fontId="25" fillId="0" borderId="15" xfId="36" applyFont="1" applyFill="1" applyBorder="1" applyAlignment="1" applyProtection="1">
      <alignment horizontal="center" vertical="center" wrapText="1"/>
    </xf>
    <xf numFmtId="164" fontId="23" fillId="0" borderId="15" xfId="36" applyFont="1" applyFill="1" applyBorder="1" applyAlignment="1" applyProtection="1">
      <alignment horizontal="center" vertical="center"/>
    </xf>
    <xf numFmtId="164" fontId="22" fillId="0" borderId="15" xfId="36" applyFont="1" applyFill="1" applyBorder="1" applyAlignment="1" applyProtection="1">
      <alignment horizontal="center" vertical="center" wrapText="1"/>
    </xf>
    <xf numFmtId="164" fontId="25" fillId="0" borderId="15" xfId="36" applyFont="1" applyFill="1" applyBorder="1" applyAlignment="1" applyProtection="1">
      <alignment vertical="center" wrapText="1"/>
    </xf>
    <xf numFmtId="164" fontId="25" fillId="0" borderId="15" xfId="36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3" fillId="0" borderId="0" xfId="47" applyFont="1" applyFill="1" applyBorder="1"/>
    <xf numFmtId="0" fontId="22" fillId="0" borderId="0" xfId="47" applyFont="1" applyFill="1" applyBorder="1" applyAlignment="1">
      <alignment horizontal="center"/>
    </xf>
    <xf numFmtId="165" fontId="22" fillId="0" borderId="0" xfId="47" applyNumberFormat="1" applyFont="1" applyFill="1" applyBorder="1" applyAlignment="1">
      <alignment horizontal="center"/>
    </xf>
    <xf numFmtId="0" fontId="22" fillId="0" borderId="16" xfId="47" applyFont="1" applyFill="1" applyBorder="1" applyAlignment="1">
      <alignment vertical="center" wrapText="1"/>
    </xf>
    <xf numFmtId="0" fontId="23" fillId="0" borderId="16" xfId="47" applyFont="1" applyFill="1" applyBorder="1"/>
    <xf numFmtId="0" fontId="22" fillId="0" borderId="16" xfId="47" applyFont="1" applyFill="1" applyBorder="1" applyAlignment="1">
      <alignment horizontal="center"/>
    </xf>
    <xf numFmtId="165" fontId="22" fillId="0" borderId="16" xfId="47" applyNumberFormat="1" applyFont="1" applyFill="1" applyBorder="1" applyAlignment="1">
      <alignment horizontal="center"/>
    </xf>
    <xf numFmtId="0" fontId="22" fillId="0" borderId="16" xfId="47" applyFont="1" applyFill="1" applyBorder="1"/>
    <xf numFmtId="0" fontId="23" fillId="0" borderId="15" xfId="0" applyFont="1" applyBorder="1"/>
    <xf numFmtId="0" fontId="22" fillId="0" borderId="15" xfId="0" applyFont="1" applyFill="1" applyBorder="1"/>
    <xf numFmtId="164" fontId="26" fillId="0" borderId="0" xfId="36" applyFont="1" applyFill="1" applyBorder="1" applyAlignment="1" applyProtection="1">
      <alignment horizontal="center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166" fontId="26" fillId="0" borderId="0" xfId="51" applyNumberFormat="1" applyFont="1" applyFill="1" applyBorder="1" applyAlignment="1" applyProtection="1">
      <alignment vertical="center" wrapText="1"/>
    </xf>
    <xf numFmtId="0" fontId="26" fillId="0" borderId="0" xfId="0" applyFont="1"/>
    <xf numFmtId="166" fontId="27" fillId="0" borderId="0" xfId="51" applyNumberFormat="1" applyFont="1" applyFill="1" applyBorder="1" applyAlignment="1" applyProtection="1">
      <alignment vertical="center" wrapText="1"/>
    </xf>
    <xf numFmtId="166" fontId="27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/>
    <xf numFmtId="166" fontId="23" fillId="0" borderId="0" xfId="0" applyNumberFormat="1" applyFont="1" applyFill="1"/>
    <xf numFmtId="166" fontId="23" fillId="0" borderId="0" xfId="0" applyNumberFormat="1" applyFont="1"/>
    <xf numFmtId="164" fontId="22" fillId="0" borderId="0" xfId="0" applyNumberFormat="1" applyFont="1" applyAlignment="1">
      <alignment wrapText="1"/>
    </xf>
    <xf numFmtId="164" fontId="22" fillId="0" borderId="0" xfId="0" applyNumberFormat="1" applyFont="1"/>
    <xf numFmtId="164" fontId="23" fillId="0" borderId="0" xfId="0" applyNumberFormat="1" applyFont="1" applyAlignment="1">
      <alignment wrapText="1"/>
    </xf>
    <xf numFmtId="164" fontId="23" fillId="0" borderId="10" xfId="36" applyFont="1" applyFill="1" applyBorder="1" applyAlignment="1" applyProtection="1">
      <alignment horizontal="right" vertical="center" wrapText="1"/>
    </xf>
    <xf numFmtId="0" fontId="26" fillId="0" borderId="15" xfId="0" applyFont="1" applyBorder="1" applyAlignment="1">
      <alignment horizontal="left"/>
    </xf>
    <xf numFmtId="167" fontId="23" fillId="0" borderId="15" xfId="36" applyNumberFormat="1" applyFont="1" applyFill="1" applyBorder="1" applyAlignment="1" applyProtection="1">
      <alignment horizontal="center" vertical="center"/>
    </xf>
    <xf numFmtId="167" fontId="22" fillId="0" borderId="15" xfId="36" applyNumberFormat="1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wrapText="1"/>
    </xf>
    <xf numFmtId="164" fontId="23" fillId="0" borderId="17" xfId="36" applyFont="1" applyFill="1" applyBorder="1" applyAlignment="1" applyProtection="1">
      <alignment vertical="center" wrapText="1"/>
    </xf>
    <xf numFmtId="164" fontId="22" fillId="0" borderId="0" xfId="36" applyFont="1" applyFill="1" applyBorder="1" applyAlignment="1">
      <alignment horizontal="left" vertical="center" wrapText="1"/>
    </xf>
    <xf numFmtId="164" fontId="23" fillId="0" borderId="0" xfId="36" applyFont="1" applyFill="1" applyAlignment="1">
      <alignment horizontal="left" vertical="center" wrapText="1"/>
    </xf>
    <xf numFmtId="164" fontId="22" fillId="0" borderId="0" xfId="36" applyFont="1" applyFill="1" applyAlignment="1">
      <alignment horizontal="left" vertical="center" wrapText="1"/>
    </xf>
    <xf numFmtId="164" fontId="22" fillId="0" borderId="0" xfId="36" applyFont="1" applyFill="1" applyAlignment="1">
      <alignment vertical="center" wrapText="1"/>
    </xf>
    <xf numFmtId="166" fontId="22" fillId="0" borderId="0" xfId="0" applyNumberFormat="1" applyFont="1"/>
    <xf numFmtId="164" fontId="22" fillId="0" borderId="15" xfId="36" applyFont="1" applyFill="1" applyBorder="1" applyAlignment="1">
      <alignment horizontal="left" vertical="center" wrapText="1"/>
    </xf>
    <xf numFmtId="165" fontId="23" fillId="0" borderId="15" xfId="51" applyNumberFormat="1" applyFont="1" applyBorder="1"/>
    <xf numFmtId="164" fontId="28" fillId="0" borderId="0" xfId="36" applyFont="1" applyFill="1" applyBorder="1" applyAlignment="1">
      <alignment horizontal="left"/>
    </xf>
    <xf numFmtId="164" fontId="23" fillId="0" borderId="0" xfId="36" applyFont="1" applyFill="1" applyAlignment="1">
      <alignment vertical="center" wrapText="1"/>
    </xf>
    <xf numFmtId="164" fontId="23" fillId="0" borderId="15" xfId="36" applyFont="1" applyFill="1" applyBorder="1" applyAlignment="1">
      <alignment horizontal="left" vertical="center" wrapText="1"/>
    </xf>
    <xf numFmtId="164" fontId="23" fillId="0" borderId="0" xfId="36" applyFont="1" applyFill="1" applyBorder="1" applyAlignment="1">
      <alignment horizontal="center" vertical="center" wrapText="1"/>
    </xf>
    <xf numFmtId="164" fontId="23" fillId="0" borderId="15" xfId="36" applyFont="1" applyFill="1" applyBorder="1" applyAlignment="1">
      <alignment vertical="center" wrapText="1"/>
    </xf>
    <xf numFmtId="167" fontId="23" fillId="0" borderId="15" xfId="36" applyNumberFormat="1" applyFont="1" applyFill="1" applyBorder="1" applyAlignment="1" applyProtection="1">
      <alignment horizontal="center" vertical="center" wrapText="1"/>
    </xf>
    <xf numFmtId="165" fontId="23" fillId="0" borderId="0" xfId="51" applyNumberFormat="1" applyFont="1" applyFill="1" applyBorder="1" applyAlignment="1" applyProtection="1">
      <alignment vertical="center" wrapText="1"/>
    </xf>
    <xf numFmtId="164" fontId="22" fillId="0" borderId="15" xfId="36" applyFont="1" applyFill="1" applyBorder="1" applyAlignment="1" applyProtection="1">
      <alignment horizontal="left" vertical="center" wrapText="1"/>
    </xf>
    <xf numFmtId="166" fontId="23" fillId="0" borderId="15" xfId="51" applyNumberFormat="1" applyFont="1" applyFill="1" applyBorder="1" applyAlignment="1" applyProtection="1">
      <alignment vertical="center" wrapText="1"/>
    </xf>
    <xf numFmtId="166" fontId="22" fillId="0" borderId="15" xfId="51" applyNumberFormat="1" applyFont="1" applyFill="1" applyBorder="1" applyAlignment="1" applyProtection="1">
      <alignment vertical="center" wrapText="1"/>
    </xf>
    <xf numFmtId="0" fontId="22" fillId="0" borderId="15" xfId="0" applyFont="1" applyBorder="1" applyAlignment="1"/>
    <xf numFmtId="0" fontId="23" fillId="0" borderId="15" xfId="0" applyFont="1" applyBorder="1" applyAlignment="1">
      <alignment wrapText="1"/>
    </xf>
    <xf numFmtId="0" fontId="23" fillId="0" borderId="0" xfId="0" applyFont="1" applyFill="1" applyAlignment="1">
      <alignment wrapText="1"/>
    </xf>
    <xf numFmtId="0" fontId="20" fillId="0" borderId="0" xfId="47" applyFont="1" applyFill="1" applyAlignment="1">
      <alignment horizontal="left" vertical="center"/>
    </xf>
    <xf numFmtId="0" fontId="18" fillId="25" borderId="0" xfId="47" applyFont="1" applyFill="1" applyAlignment="1">
      <alignment vertical="center"/>
    </xf>
    <xf numFmtId="0" fontId="46" fillId="0" borderId="0" xfId="47" applyFont="1" applyFill="1" applyAlignment="1">
      <alignment horizontal="left" vertical="center"/>
    </xf>
    <xf numFmtId="0" fontId="47" fillId="0" borderId="0" xfId="0" applyFont="1" applyAlignment="1"/>
    <xf numFmtId="0" fontId="47" fillId="0" borderId="0" xfId="47" applyFont="1" applyAlignment="1">
      <alignment vertical="center"/>
    </xf>
    <xf numFmtId="0" fontId="47" fillId="0" borderId="0" xfId="47" applyFont="1" applyFill="1" applyAlignment="1">
      <alignment horizontal="left" vertical="center"/>
    </xf>
    <xf numFmtId="0" fontId="47" fillId="0" borderId="0" xfId="47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47" applyFont="1" applyAlignment="1"/>
    <xf numFmtId="164" fontId="23" fillId="0" borderId="0" xfId="36" applyFont="1" applyFill="1" applyBorder="1" applyAlignment="1" applyProtection="1">
      <alignment horizontal="center" vertical="center" wrapText="1"/>
    </xf>
    <xf numFmtId="164" fontId="23" fillId="0" borderId="10" xfId="36" applyFont="1" applyFill="1" applyBorder="1" applyAlignment="1" applyProtection="1">
      <alignment vertical="center" wrapText="1"/>
    </xf>
    <xf numFmtId="164" fontId="23" fillId="0" borderId="10" xfId="36" applyFont="1" applyFill="1" applyBorder="1" applyAlignment="1" applyProtection="1">
      <alignment horizontal="right" vertical="center" wrapText="1"/>
    </xf>
    <xf numFmtId="164" fontId="23" fillId="0" borderId="10" xfId="36" applyFont="1" applyFill="1" applyBorder="1" applyAlignment="1" applyProtection="1">
      <alignment horizontal="center" vertical="center"/>
    </xf>
    <xf numFmtId="164" fontId="31" fillId="0" borderId="0" xfId="36" applyFont="1" applyFill="1" applyBorder="1" applyAlignment="1" applyProtection="1">
      <alignment horizontal="center" vertical="center" wrapText="1"/>
    </xf>
    <xf numFmtId="164" fontId="31" fillId="0" borderId="10" xfId="36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>
      <alignment horizontal="center" vertical="top"/>
    </xf>
    <xf numFmtId="164" fontId="23" fillId="0" borderId="10" xfId="36" applyFont="1" applyFill="1" applyBorder="1" applyAlignment="1" applyProtection="1">
      <alignment horizontal="left" vertical="center" wrapText="1"/>
    </xf>
    <xf numFmtId="164" fontId="27" fillId="0" borderId="0" xfId="36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164" fontId="23" fillId="0" borderId="14" xfId="36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wrapText="1"/>
    </xf>
    <xf numFmtId="164" fontId="23" fillId="0" borderId="14" xfId="36" applyFont="1" applyFill="1" applyBorder="1" applyAlignment="1" applyProtection="1">
      <alignment horizontal="right" vertical="center" wrapText="1"/>
    </xf>
    <xf numFmtId="164" fontId="23" fillId="0" borderId="0" xfId="36" applyFont="1" applyFill="1" applyBorder="1" applyAlignment="1">
      <alignment horizontal="center" vertical="center" wrapText="1"/>
    </xf>
    <xf numFmtId="164" fontId="23" fillId="0" borderId="17" xfId="36" applyFont="1" applyFill="1" applyBorder="1" applyAlignment="1" applyProtection="1">
      <alignment horizontal="left" vertical="center" wrapText="1"/>
    </xf>
    <xf numFmtId="164" fontId="23" fillId="0" borderId="14" xfId="36" applyFont="1" applyFill="1" applyBorder="1" applyAlignment="1" applyProtection="1">
      <alignment horizontal="left" vertical="center" wrapText="1"/>
    </xf>
    <xf numFmtId="164" fontId="23" fillId="0" borderId="18" xfId="36" applyFont="1" applyFill="1" applyBorder="1" applyAlignment="1" applyProtection="1">
      <alignment horizontal="center" vertical="center" wrapText="1"/>
    </xf>
    <xf numFmtId="164" fontId="23" fillId="0" borderId="19" xfId="36" applyFont="1" applyFill="1" applyBorder="1" applyAlignment="1" applyProtection="1">
      <alignment horizontal="center" vertical="center" wrapText="1"/>
    </xf>
    <xf numFmtId="164" fontId="23" fillId="0" borderId="20" xfId="36" applyFont="1" applyFill="1" applyBorder="1" applyAlignment="1" applyProtection="1">
      <alignment horizontal="center" vertical="center" wrapText="1"/>
    </xf>
    <xf numFmtId="164" fontId="23" fillId="0" borderId="15" xfId="36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64" fontId="22" fillId="0" borderId="10" xfId="38" applyFont="1" applyFill="1" applyBorder="1" applyAlignment="1" applyProtection="1">
      <alignment horizontal="center" vertical="center"/>
    </xf>
    <xf numFmtId="164" fontId="23" fillId="0" borderId="10" xfId="38" applyFont="1" applyFill="1" applyBorder="1" applyAlignment="1" applyProtection="1">
      <alignment horizontal="center" vertical="center"/>
    </xf>
    <xf numFmtId="164" fontId="23" fillId="0" borderId="10" xfId="38" applyFont="1" applyFill="1" applyBorder="1" applyAlignment="1" applyProtection="1">
      <alignment horizontal="left" vertical="center" wrapText="1"/>
    </xf>
    <xf numFmtId="164" fontId="22" fillId="0" borderId="10" xfId="38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5" fillId="0" borderId="10" xfId="47" applyFont="1" applyFill="1" applyBorder="1" applyAlignment="1">
      <alignment horizontal="center"/>
    </xf>
  </cellXfs>
  <cellStyles count="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 1" xfId="25"/>
    <cellStyle name="Calculation" xfId="26"/>
    <cellStyle name="Check Cell" xfId="27"/>
    <cellStyle name="Comma [0] 2" xfId="28"/>
    <cellStyle name="Explanatory Text" xfId="29"/>
    <cellStyle name="Good 1" xfId="30"/>
    <cellStyle name="Heading 1 1" xfId="31"/>
    <cellStyle name="Heading 2 1" xfId="32"/>
    <cellStyle name="Heading 3" xfId="33"/>
    <cellStyle name="Heading 4" xfId="34"/>
    <cellStyle name="Linked Cell" xfId="35"/>
    <cellStyle name="Migliaia [0]" xfId="36" builtinId="6"/>
    <cellStyle name="Migliaia [0] 2" xfId="37"/>
    <cellStyle name="Migliaia [0] 3" xfId="38"/>
    <cellStyle name="Neutral 1" xfId="39"/>
    <cellStyle name="Normal 2" xfId="40"/>
    <cellStyle name="Normale" xfId="0" builtinId="0"/>
    <cellStyle name="Normale 2" xfId="41"/>
    <cellStyle name="Normale 3" xfId="42"/>
    <cellStyle name="Normale 4" xfId="43"/>
    <cellStyle name="Normale 5" xfId="44"/>
    <cellStyle name="Normale 6" xfId="45"/>
    <cellStyle name="Normale 7" xfId="46"/>
    <cellStyle name="Normale 8" xfId="47"/>
    <cellStyle name="Normale 9" xfId="48"/>
    <cellStyle name="Normale 9 2" xfId="49"/>
    <cellStyle name="Note 1" xfId="50"/>
    <cellStyle name="Percentuale" xfId="51" builtinId="5"/>
    <cellStyle name="Title" xfId="52"/>
    <cellStyle name="Total" xfId="53"/>
    <cellStyle name="Warning Text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theme" Target="theme/theme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haredStrings" Target="sharedString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P/Adhoc/CSA/35%20ATM%20Toscana/EXTRAURBANO_CA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DP/Adhoc/CSA/35%20ATM%20Toscana/EXTRA_ABBO_CAS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URBANO_CASI"/>
    </sheetNames>
    <sheetDataSet>
      <sheetData sheetId="0">
        <row r="6">
          <cell r="B6">
            <v>74280</v>
          </cell>
          <cell r="C6">
            <v>11018</v>
          </cell>
          <cell r="D6">
            <v>6734</v>
          </cell>
          <cell r="E6">
            <v>6127</v>
          </cell>
          <cell r="F6">
            <v>5333</v>
          </cell>
          <cell r="G6">
            <v>9448</v>
          </cell>
          <cell r="H6">
            <v>2207</v>
          </cell>
          <cell r="I6">
            <v>10527</v>
          </cell>
          <cell r="J6">
            <v>6626</v>
          </cell>
          <cell r="K6">
            <v>4826</v>
          </cell>
          <cell r="L6">
            <v>11434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RA_ABBO_CASI"/>
      <sheetName val="EXTRA_CASI"/>
    </sheetNames>
    <sheetDataSet>
      <sheetData sheetId="0">
        <row r="229">
          <cell r="B229">
            <v>57808</v>
          </cell>
          <cell r="C229">
            <v>8749</v>
          </cell>
          <cell r="D229">
            <v>5722</v>
          </cell>
          <cell r="E229">
            <v>4232</v>
          </cell>
          <cell r="F229">
            <v>4103</v>
          </cell>
          <cell r="G229">
            <v>7326</v>
          </cell>
          <cell r="H229">
            <v>1641</v>
          </cell>
          <cell r="I229">
            <v>8531</v>
          </cell>
          <cell r="J229">
            <v>5006</v>
          </cell>
          <cell r="K229">
            <v>3604</v>
          </cell>
          <cell r="L229">
            <v>8894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108"/>
  <sheetViews>
    <sheetView tabSelected="1" topLeftCell="A71" zoomScaleNormal="85" workbookViewId="0">
      <selection activeCell="B79" sqref="B79"/>
    </sheetView>
  </sheetViews>
  <sheetFormatPr defaultRowHeight="14.25" customHeight="1"/>
  <cols>
    <col min="1" max="1" width="14.28515625" customWidth="1"/>
    <col min="2" max="2" width="178.140625" customWidth="1"/>
    <col min="3" max="3" width="10.7109375" customWidth="1"/>
  </cols>
  <sheetData>
    <row r="1" spans="1:4" ht="20.100000000000001" customHeight="1">
      <c r="B1" s="1" t="s">
        <v>147</v>
      </c>
      <c r="C1" s="1"/>
      <c r="D1" s="2"/>
    </row>
    <row r="2" spans="1:4" ht="14.25" customHeight="1">
      <c r="B2" s="3" t="s">
        <v>256</v>
      </c>
      <c r="C2" s="3"/>
      <c r="D2" s="2"/>
    </row>
    <row r="4" spans="1:4" ht="14.25" customHeight="1">
      <c r="A4" s="3" t="s">
        <v>148</v>
      </c>
      <c r="B4" s="241" t="s">
        <v>67</v>
      </c>
    </row>
    <row r="5" spans="1:4" ht="14.65" customHeight="1">
      <c r="A5" s="4" t="s">
        <v>149</v>
      </c>
      <c r="B5" s="242" t="str">
        <f ca="1">Tavola1!A1</f>
        <v xml:space="preserve">Tavola 1 - Possesso di abbonamento al bus extra-urbano (frequenze per ambito territoriale) </v>
      </c>
    </row>
    <row r="6" spans="1:4" ht="14.65" customHeight="1">
      <c r="A6" s="4" t="s">
        <v>150</v>
      </c>
      <c r="B6" s="243" t="str">
        <f ca="1">Tavola2!A1</f>
        <v xml:space="preserve">Tavola 2 - Profilo socio-demografico (Sesso - Titolo di studio - Età – Residenza – Condizione professionale) (frequenze per ambito territoriale)  </v>
      </c>
    </row>
    <row r="7" spans="1:4" ht="13.15" customHeight="1">
      <c r="A7" s="4" t="s">
        <v>151</v>
      </c>
      <c r="B7" s="243" t="str">
        <f ca="1">Tavola2A!$A$1</f>
        <v xml:space="preserve">Tavola 2A - Profilo socio-demografico (Sesso - Titolo di studio - Età – Residenza – Condizione professionale) (frequenze per ambito territoriale)  </v>
      </c>
    </row>
    <row r="8" spans="1:4" ht="14.65" customHeight="1">
      <c r="A8" s="4" t="s">
        <v>152</v>
      </c>
      <c r="B8" s="243" t="str">
        <f ca="1">Tavola3!A1</f>
        <v xml:space="preserve">Tavola 3 - Comportamenti nell'utilizzo del bus extra-urbano (frequenze per ambito territoriale)   </v>
      </c>
    </row>
    <row r="9" spans="1:4" ht="14.65" customHeight="1">
      <c r="A9" s="4" t="s">
        <v>153</v>
      </c>
      <c r="B9" s="243" t="str">
        <f ca="1">Tavola3A!$A$1</f>
        <v xml:space="preserve">Tavola 3A - Comportamenti nell'utilizzo del bus extra-urbano (frequenze per ambito territoriale)   </v>
      </c>
    </row>
    <row r="10" spans="1:4" ht="14.65" customHeight="1">
      <c r="A10" s="4" t="s">
        <v>154</v>
      </c>
      <c r="B10" s="243" t="str">
        <f ca="1">Tavola4!A1</f>
        <v>Tavola 4 - Modalità di utilizzo delle linee del Trasporto Locale su Gomma - (frequenze per ambito territoriale)</v>
      </c>
    </row>
    <row r="11" spans="1:4" ht="14.65" customHeight="1">
      <c r="A11" s="4" t="s">
        <v>155</v>
      </c>
      <c r="B11" s="243" t="str">
        <f ca="1">Tavola4A!A1</f>
        <v>Tavola 4A - Modalità di utilizzo delle linee del Trasporto Locale su Gomma - (frequenze per ambito territoriale)</v>
      </c>
    </row>
    <row r="12" spans="1:4" ht="14.65" customHeight="1">
      <c r="A12" s="4" t="s">
        <v>156</v>
      </c>
      <c r="B12" s="243" t="str">
        <f ca="1">Tavola5!A1</f>
        <v>Tavola 5 - Frequenza nell'utilizzo del bus-extraurbano - (frequenze per ambito territoriale)</v>
      </c>
    </row>
    <row r="13" spans="1:4" ht="14.65" customHeight="1">
      <c r="A13" s="4" t="s">
        <v>157</v>
      </c>
      <c r="B13" s="243" t="str">
        <f ca="1">Tavola5A!A1</f>
        <v>Tavola 5A - Frequenza nell'utilizzo del bus extra-urbano - (frequenze per ambito territoriale)</v>
      </c>
    </row>
    <row r="14" spans="1:4" ht="14.65" customHeight="1">
      <c r="A14" s="4" t="s">
        <v>158</v>
      </c>
      <c r="B14" s="243" t="str">
        <f ca="1">Tavola6!A1</f>
        <v xml:space="preserve">Tavola 6 - Motivazioni della scelta del bus extra-urbano per il viaggio - (frequenze e segnalazioni per ambito territoriale) </v>
      </c>
    </row>
    <row r="15" spans="1:4" ht="14.65" customHeight="1">
      <c r="A15" s="4" t="s">
        <v>159</v>
      </c>
      <c r="B15" s="243" t="str">
        <f ca="1">Tavola6A!A1</f>
        <v xml:space="preserve">Tavola 6A - Motivazioni della scelta del bus extra-urbano per il viaggio - (frequenze e segnalazioni per ambito territoriale) </v>
      </c>
    </row>
    <row r="16" spans="1:4" ht="14.65" customHeight="1">
      <c r="A16" s="4" t="s">
        <v>160</v>
      </c>
      <c r="B16" s="243" t="str">
        <f ca="1">Tavola7!A1</f>
        <v xml:space="preserve">Tavola 7 - Possesso della patente di guida - (frequenze per ambito territoriale)  </v>
      </c>
    </row>
    <row r="17" spans="1:2" ht="14.65" customHeight="1">
      <c r="A17" s="4" t="s">
        <v>161</v>
      </c>
      <c r="B17" s="243" t="str">
        <f ca="1">Tavola7A!A1</f>
        <v xml:space="preserve">Tavola 7A - Possesso della patente di guida - (frequenze per ambito territoriale)  </v>
      </c>
    </row>
    <row r="18" spans="1:2" ht="14.65" customHeight="1">
      <c r="A18" s="4" t="s">
        <v>162</v>
      </c>
      <c r="B18" s="243" t="str">
        <f ca="1">Tavola8!A1</f>
        <v>Tavola 8 - Motivo principale del viaggio effettuato in occasione dell'arruolamento - (frequenze per ambito territoriale)</v>
      </c>
    </row>
    <row r="19" spans="1:2" ht="14.65" customHeight="1">
      <c r="A19" s="4" t="s">
        <v>163</v>
      </c>
      <c r="B19" s="243" t="str">
        <f ca="1">Tavola8A!A1</f>
        <v>Tavola 8A - Motivo principale del viaggio effettuato in occasione dell'arruolamento - (frequenze per ambito territoriale)</v>
      </c>
    </row>
    <row r="20" spans="1:2" ht="14.65" customHeight="1">
      <c r="A20" s="4" t="s">
        <v>164</v>
      </c>
      <c r="B20" s="243" t="str">
        <f ca="1">Tavola9!A1</f>
        <v>Tavola 9 - Mezzi utilizzati per arrivare alla fermata di reclutamento (frequenze per ambito territoriale)</v>
      </c>
    </row>
    <row r="21" spans="1:2" ht="14.65" customHeight="1">
      <c r="A21" s="4" t="s">
        <v>165</v>
      </c>
      <c r="B21" s="243" t="str">
        <f ca="1">Tavola9A!A1</f>
        <v>Tavola 9A - Mezzi utilizzati per arrivare alla fermata di reclutamento - (frequenze per ambito territoriale)</v>
      </c>
    </row>
    <row r="22" spans="1:2" ht="14.65" customHeight="1">
      <c r="A22" s="4" t="s">
        <v>166</v>
      </c>
      <c r="B22" s="243" t="str">
        <f ca="1">Tavola10!A1</f>
        <v>Tavola 10 - Mezzi utilizzati per raggiungere la propria meta - (frequenze per ambito territoriale)</v>
      </c>
    </row>
    <row r="23" spans="1:2" ht="14.65" customHeight="1">
      <c r="A23" s="4" t="s">
        <v>167</v>
      </c>
      <c r="B23" s="243" t="str">
        <f ca="1">Tavola10A!A1</f>
        <v>Tavola 10A - Mezzi utilizzati per raggiungere la propria meta - (frequenze per ambito territoriale)</v>
      </c>
    </row>
    <row r="24" spans="1:2" ht="14.25" customHeight="1">
      <c r="A24" s="239"/>
      <c r="B24" s="241" t="s">
        <v>66</v>
      </c>
    </row>
    <row r="25" spans="1:2" ht="14.65" customHeight="1">
      <c r="A25" s="4" t="s">
        <v>168</v>
      </c>
      <c r="B25" s="242" t="str">
        <f ca="1">Tavola11!A1</f>
        <v xml:space="preserve">Tavola 11 - Livello di soddisfazione per l'AFFIDABILITA' DEL SERVIZIO - (frequenze e indicatori statistici per ambito territoriale) </v>
      </c>
    </row>
    <row r="26" spans="1:2" ht="14.65" customHeight="1">
      <c r="A26" s="4" t="s">
        <v>169</v>
      </c>
      <c r="B26" s="242" t="str">
        <f ca="1">Tavola11A!A1</f>
        <v xml:space="preserve">Tavola 11A- Livello di soddisfazione per l'AFFIDABILITA' DEL SERVIZIO - (frequenze e indicatori statistici per ambito territoriale) </v>
      </c>
    </row>
    <row r="27" spans="1:2" ht="14.65" customHeight="1">
      <c r="A27" s="4" t="s">
        <v>170</v>
      </c>
      <c r="B27" s="243" t="str">
        <f ca="1">Tavola12!A1</f>
        <v xml:space="preserve">Tavola 12 - Livello di soddisfazione per la PUNTUALITA' - (frequenze e indicatori statistici per ambito territoriale) </v>
      </c>
    </row>
    <row r="28" spans="1:2" ht="14.65" customHeight="1">
      <c r="A28" s="4" t="s">
        <v>171</v>
      </c>
      <c r="B28" s="243" t="str">
        <f ca="1">Tavola12A!A1</f>
        <v xml:space="preserve">Tavola 12A - Livello di soddisfazione per la PUNTUALITA' - (frequenze e indicatori statistici per ambito territoriale) </v>
      </c>
    </row>
    <row r="29" spans="1:2" ht="14.65" customHeight="1">
      <c r="A29" s="240" t="s">
        <v>172</v>
      </c>
      <c r="B29" s="243" t="str">
        <f ca="1">Tavola13!A1</f>
        <v xml:space="preserve">Tavola 13 - Livello di soddisfazione complessiva rispetto al TEMPO - (indicatori statistici per ambito territoriale) </v>
      </c>
    </row>
    <row r="30" spans="1:2" ht="13.15" customHeight="1">
      <c r="A30" s="240" t="s">
        <v>173</v>
      </c>
      <c r="B30" s="243" t="str">
        <f ca="1">Tavola13A!$A$1</f>
        <v xml:space="preserve">Tavola 13A - Livello di soddisfazione complessiva rispetto al TEMPO - (indicatori statistici per ambito territoriale) </v>
      </c>
    </row>
    <row r="31" spans="1:2" ht="14.65" customHeight="1">
      <c r="A31" s="4" t="s">
        <v>174</v>
      </c>
      <c r="B31" s="243" t="str">
        <f ca="1">Tavola14!$A$1</f>
        <v xml:space="preserve">Tavola 14 - Livello di soddisfazione per la FREQUENZA/DISPONIBILITA' DELLE CORSE - (frequenze e indicatori statistici per ambito territoriale) </v>
      </c>
    </row>
    <row r="32" spans="1:2" ht="14.65" customHeight="1">
      <c r="A32" s="4" t="s">
        <v>175</v>
      </c>
      <c r="B32" s="243" t="str">
        <f ca="1">Tavola14A!$A$1</f>
        <v xml:space="preserve">Tavola 14A - Livello di soddisfazione per la FREQUENZA/DISPONIBILITA' DELLE CORSE - (frequenze e indicatori statistici per ambito territoriale) </v>
      </c>
    </row>
    <row r="33" spans="1:2" ht="14.65" customHeight="1">
      <c r="A33" s="4" t="s">
        <v>176</v>
      </c>
      <c r="B33" s="243" t="str">
        <f ca="1">Tavola15!A1</f>
        <v xml:space="preserve">Tavola 15 - Livello di soddisfazione per l'INTEGRAZIONE MODALE CON ALTRE MODALITA' DI TRASPORTO - (frequenze e indicatori statistici per ambito territoriale) </v>
      </c>
    </row>
    <row r="34" spans="1:2" ht="14.65" customHeight="1">
      <c r="A34" s="4" t="s">
        <v>177</v>
      </c>
      <c r="B34" s="243" t="str">
        <f ca="1">Tavola15A!$A$1</f>
        <v xml:space="preserve">Tavola 15A - Livello di soddisfazione per l'INTEGRAZIONE MODALE CON ALTRE MODALITA' DI TRASPORTO - (frequenze e indicatori statistici per ambito territoriale) </v>
      </c>
    </row>
    <row r="35" spans="1:2" ht="14.65" customHeight="1">
      <c r="A35" s="4" t="s">
        <v>178</v>
      </c>
      <c r="B35" s="243" t="str">
        <f ca="1">Tavola16!A1</f>
        <v xml:space="preserve">Tavola 16 - Livello di soddisfazione per i SERVIZI PER PERSONE CON RIDOTTA MOBILITA' - (frequenze e indicatori statistici per ambito territoriale) </v>
      </c>
    </row>
    <row r="36" spans="1:2" ht="14.65" customHeight="1">
      <c r="A36" s="4" t="s">
        <v>179</v>
      </c>
      <c r="B36" s="243" t="str">
        <f ca="1">Tavola16A!$A$1</f>
        <v xml:space="preserve">Tavola 16A - Livello di soddisfazione per i SERVIZI PER PERSONE CON RIDOTTA MOBILITA' - (frequenze e indicatori statistici per ambito territoriale) </v>
      </c>
    </row>
    <row r="37" spans="1:2" ht="14.65" customHeight="1">
      <c r="A37" s="240" t="s">
        <v>180</v>
      </c>
      <c r="B37" s="243" t="str">
        <f ca="1">Tavola17!A1</f>
        <v xml:space="preserve">Tavola 17 - Livello di soddisfazione complessiva rispetto alla DISPONIBILITÀ DEL SERVIZIO - (indicatori statistici per ambito territoriale) </v>
      </c>
    </row>
    <row r="38" spans="1:2" ht="14.65" customHeight="1">
      <c r="A38" s="240" t="s">
        <v>181</v>
      </c>
      <c r="B38" s="243" t="str">
        <f ca="1">Tavola17A!$A$1</f>
        <v xml:space="preserve">Tavola 17A - Livello di soddisfazione complessiva per la DISPONIBILITÀ DEL SERVIZIO (indicatori statistici per ambito territoriale) </v>
      </c>
    </row>
    <row r="39" spans="1:2" ht="14.65" customHeight="1">
      <c r="A39" s="4" t="s">
        <v>182</v>
      </c>
      <c r="B39" s="243" t="str">
        <f ca="1">Tavola18!A1</f>
        <v xml:space="preserve">Tavola 18 - Livello di soddisfazione per l' AFFOLLAMENTO/POSSIBILITA' DI TROVARE POSTO A SEDERE - (frequenze e indicatori statistici per ambito territoriale) </v>
      </c>
    </row>
    <row r="40" spans="1:2" ht="14.65" customHeight="1">
      <c r="A40" s="4" t="s">
        <v>183</v>
      </c>
      <c r="B40" s="243" t="str">
        <f ca="1">Tavola18A!$A$1</f>
        <v xml:space="preserve">Tavola 18A - Livello di soddisfazione per l'AFFOLLAMENTO/POSSIBILITA' DI TROVARE POSTO A SEDERE - (frequenze e indicatori statistici per ambito territoriale) </v>
      </c>
    </row>
    <row r="41" spans="1:2" ht="14.65" customHeight="1">
      <c r="A41" s="4" t="s">
        <v>184</v>
      </c>
      <c r="B41" s="243" t="str">
        <f ca="1">Tavola19!A1</f>
        <v xml:space="preserve">Tavola 19 - Livello di soddisfazione per la PULIZIA/IGIENE A BORDO DEL MEZZO - (frequenze e indicatori statistici per ambito territoriale) </v>
      </c>
    </row>
    <row r="42" spans="1:2" ht="14.65" customHeight="1">
      <c r="A42" s="4" t="s">
        <v>185</v>
      </c>
      <c r="B42" s="243" t="str">
        <f ca="1">Tavola19A!$A$1</f>
        <v xml:space="preserve">Tavola 19A - Livello di soddisfazione per la PULIZIA/IGIENE A BORDO DEL MEZZO - (frequenze e indicatori statistici per ambito territoriale) </v>
      </c>
    </row>
    <row r="43" spans="1:2" ht="14.65" customHeight="1">
      <c r="A43" s="4" t="s">
        <v>186</v>
      </c>
      <c r="B43" s="244" t="str">
        <f ca="1">Tavola20!A1</f>
        <v xml:space="preserve">Tavola 20 - Livello di soddisfazione per l'INTEGRITA'/DECORO DEI MEZZI - (frequenze e indicatori statistici per ambito territoriale) </v>
      </c>
    </row>
    <row r="44" spans="1:2" ht="14.65" customHeight="1">
      <c r="A44" s="4" t="s">
        <v>187</v>
      </c>
      <c r="B44" s="243" t="str">
        <f ca="1">Tavola20A!$A$1</f>
        <v xml:space="preserve">Tavola 20A - Livello di soddisfazione per l' INTEGRITA'/DECORO DEI MEZZI - (frequenze e indicatori statistici per ambito territoriale) </v>
      </c>
    </row>
    <row r="45" spans="1:2" ht="14.65" customHeight="1">
      <c r="A45" s="4" t="s">
        <v>188</v>
      </c>
      <c r="B45" s="245" t="str">
        <f ca="1">Tavola21!A1</f>
        <v xml:space="preserve">Tavola 21 - Livello di soddisfazione per la CONDOTTA DI GUIDA DEGLI AUTISTI - (frequenze e indicatori statistici per ambito territoriale) </v>
      </c>
    </row>
    <row r="46" spans="1:2" ht="14.65" customHeight="1">
      <c r="A46" s="4" t="s">
        <v>189</v>
      </c>
      <c r="B46" s="243" t="str">
        <f ca="1">Tavola21A!$A$1</f>
        <v xml:space="preserve">Tavola 21A - Livello di soddisfazione per la CONDOTTA DI GUIDA DEGLI AUTISTI - (frequenze e indicatori statistici per ambito territoriale) </v>
      </c>
    </row>
    <row r="47" spans="1:2" ht="14.65" customHeight="1">
      <c r="A47" s="4" t="s">
        <v>190</v>
      </c>
      <c r="B47" s="246" t="str">
        <f ca="1">Tavola22!A1</f>
        <v xml:space="preserve">Tavola 22 - Livello di soddisfazione per l'ADEGUATEZZA DELLA TEMPERATURA INTERNA/CLIMATIZZAZIONE - (frequenze e indicatori statistici per ambito territoriale) </v>
      </c>
    </row>
    <row r="48" spans="1:2" ht="14.65" customHeight="1">
      <c r="A48" s="4" t="s">
        <v>191</v>
      </c>
      <c r="B48" s="243" t="str">
        <f ca="1">Tavola22A!$A$1</f>
        <v xml:space="preserve">Tavola 22A - Livello di soddisfazione per l'ADEGUATEZZA DELLA TEMPERATURA INTERNA/CLIMATIZZAZIONE - (frequenze e indicatori statistici per ambito territoriale) </v>
      </c>
    </row>
    <row r="49" spans="1:2" ht="14.65" customHeight="1">
      <c r="A49" s="4" t="s">
        <v>192</v>
      </c>
      <c r="B49" s="245" t="str">
        <f ca="1">Tavola23!A1</f>
        <v xml:space="preserve">Tavola 23 - Livello di soddisfazione per il COMFORT DEL VIAGGIO SUL PERCORSO - (frequenze e indicatori statistici per ambito territoriale) </v>
      </c>
    </row>
    <row r="50" spans="1:2" ht="14.65" customHeight="1">
      <c r="A50" s="4" t="s">
        <v>193</v>
      </c>
      <c r="B50" s="243" t="str">
        <f ca="1">Tavola23A!$A$1</f>
        <v xml:space="preserve">Tavola 23A - Livello di soddisfazione per il COMFORT DEL VIAGGIO SUL PERCORSO - (frequenze e indicatori statistici per ambito territoriale) </v>
      </c>
    </row>
    <row r="51" spans="1:2" ht="14.65" customHeight="1">
      <c r="A51" s="4" t="s">
        <v>194</v>
      </c>
      <c r="B51" s="245" t="str">
        <f ca="1">Tavola24!A1</f>
        <v xml:space="preserve">Tavola 24 - Livello di soddisfazione per la PULIZIA E IGIENE DELLE AUTOSTAZIONI/FERMATE - (frequenze e indicatori statistici per ambito territoriale) </v>
      </c>
    </row>
    <row r="52" spans="1:2" ht="14.65" customHeight="1">
      <c r="A52" s="4" t="s">
        <v>195</v>
      </c>
      <c r="B52" s="243" t="str">
        <f ca="1">Tavola24A!$A$1</f>
        <v xml:space="preserve">Tavola 24A - Livello di soddisfazione per la PULIZIA E IGIENE DELLE AUTOSTAZIONI/FERMATE - (frequenze e indicatori statistici per ambito territoriale) </v>
      </c>
    </row>
    <row r="53" spans="1:2" ht="14.65" customHeight="1">
      <c r="A53" s="240" t="s">
        <v>196</v>
      </c>
      <c r="B53" s="245" t="str">
        <f ca="1">Tavola25!A1</f>
        <v xml:space="preserve">Tavola 25 - Livello di soddisfazione complessiva rispetto al COMFORT (indicatori statistici per ambito territoriale) </v>
      </c>
    </row>
    <row r="54" spans="1:2" ht="14.65" customHeight="1">
      <c r="A54" s="240" t="s">
        <v>197</v>
      </c>
      <c r="B54" s="243" t="str">
        <f ca="1">Tavola25A!$A$1</f>
        <v xml:space="preserve">Tavola 25A - Livello di soddisfazione complessiva rispetto al COMFORT (indicatori statistici per ambito territoriale) </v>
      </c>
    </row>
    <row r="55" spans="1:2" ht="14.65" customHeight="1">
      <c r="A55" s="4" t="s">
        <v>198</v>
      </c>
      <c r="B55" s="245" t="str">
        <f ca="1">Tavola26!A1</f>
        <v xml:space="preserve">Tavola 26 - Livello di soddisfazione per la SICUREZZA/AFFIDABILITA' DEI MEZZI - (frequenze e indicatori statistici per ambito territoriale) </v>
      </c>
    </row>
    <row r="56" spans="1:2" ht="14.65" customHeight="1">
      <c r="A56" s="4" t="s">
        <v>199</v>
      </c>
      <c r="B56" s="243" t="str">
        <f ca="1">Tavola26A!$A$1</f>
        <v xml:space="preserve">Tavola 26A - Livello di soddisfazione per la SICUREZZA/AFFIDABILITA' DEI MEZZI - (frequenze e indicatori statistici per ambito territoriale) </v>
      </c>
    </row>
    <row r="57" spans="1:2" ht="14.65" customHeight="1">
      <c r="A57" s="4" t="s">
        <v>200</v>
      </c>
      <c r="B57" s="245" t="str">
        <f ca="1">Tavola27!A1</f>
        <v xml:space="preserve">Tavola 27 - Livello di soddisfazione per la SICUREZZA RISPETTO A FURTI, BORSEGGI E/O MOLESTIE - (frequenze e indicatori statistici per ambito territoriale) </v>
      </c>
    </row>
    <row r="58" spans="1:2" ht="14.65" customHeight="1">
      <c r="A58" s="4" t="s">
        <v>201</v>
      </c>
      <c r="B58" s="243" t="str">
        <f ca="1">Tavola27A!$A$1</f>
        <v xml:space="preserve">Tavola 27A - Livello di soddisfazione per la SICUREZZA RISPETTO A FURTI, BORSEGGI E/O MOLESTIE - (frequenze e indicatori statistici per ambito territoriale) </v>
      </c>
    </row>
    <row r="59" spans="1:2" ht="14.65" customHeight="1">
      <c r="A59" s="4" t="s">
        <v>202</v>
      </c>
      <c r="B59" s="245" t="str">
        <f ca="1">Tavola28!A1</f>
        <v xml:space="preserve">Tavola 28 - Livello di soddisfazione per la SICUREZZA A TERRA/AUTOSTAZIONI - (frequenze e indicatori statistici per ambito territoriale) </v>
      </c>
    </row>
    <row r="60" spans="1:2" ht="14.65" customHeight="1">
      <c r="A60" s="4" t="s">
        <v>203</v>
      </c>
      <c r="B60" s="243" t="str">
        <f ca="1">Tavola28A!$A$1</f>
        <v xml:space="preserve">Tavola 28A - Livello di soddisfazione per la SICUREZZA A TERRA/AUTOSTAZIONI - (frequenze e indicatori statistici per ambito territoriale) </v>
      </c>
    </row>
    <row r="61" spans="1:2" ht="13.15" customHeight="1">
      <c r="A61" s="4" t="s">
        <v>204</v>
      </c>
      <c r="B61" s="244" t="str">
        <f ca="1">Tavola29!A1</f>
        <v xml:space="preserve">Tavola 29 - Livello di soddisfazione per il RISPETTO DELL'APPLICAZIONE DELLA NORMATIVA COVID DA PARTE DELL'AZIENDA - (frequenze e indicatori statistici per ambito territoriale) </v>
      </c>
    </row>
    <row r="62" spans="1:2" ht="13.15" customHeight="1">
      <c r="A62" s="4" t="s">
        <v>205</v>
      </c>
      <c r="B62" s="243" t="str">
        <f ca="1">Tavola29A!$A$1</f>
        <v xml:space="preserve">Tavola 29A - Livello di soddisfazione per il RISPETTO DELL'APPLICAZIONE DELLA NORMATIVA COVID - (frequenze e indicatori statistici per ambito territoriale) </v>
      </c>
    </row>
    <row r="63" spans="1:2" ht="14.65" customHeight="1">
      <c r="A63" s="240" t="s">
        <v>206</v>
      </c>
      <c r="B63" s="244" t="str">
        <f ca="1">Tavola30!A1</f>
        <v xml:space="preserve">Tavola 30 - Livello di soddisfazione complessiva rispetto alla SICUREZZA (indicatori statistici per ambito territoriale) </v>
      </c>
    </row>
    <row r="64" spans="1:2" ht="14.65" customHeight="1">
      <c r="A64" s="240" t="s">
        <v>207</v>
      </c>
      <c r="B64" s="243" t="str">
        <f ca="1">Tavola30A!$A$1</f>
        <v xml:space="preserve">Tavola 30A - Livello di soddisfazione complessiva rispetto alla SICUREZZA (indicatori statistici per ambito territoriale) </v>
      </c>
    </row>
    <row r="65" spans="1:2" ht="13.15" customHeight="1">
      <c r="A65" s="4" t="s">
        <v>208</v>
      </c>
      <c r="B65" s="245" t="str">
        <f ca="1">Tavola31!A1</f>
        <v xml:space="preserve">Tavola 31 - Livello di soddisfazione per la DIFFUSIONE E CHIAREZZA DELLE INFORMAZIONI/ORARI ALLE FERMATE/CAPOLINEA - (frequenze e indicatori statistici per ambito territoriale) </v>
      </c>
    </row>
    <row r="66" spans="1:2" ht="13.15" customHeight="1">
      <c r="A66" s="4" t="s">
        <v>209</v>
      </c>
      <c r="B66" s="243" t="str">
        <f ca="1">Tavola31A!$A$1</f>
        <v xml:space="preserve">Tavola 31A - Livello di soddisfazione per la DIFFUSIONE E CHIAREZZA DELLE INFORMAZIONI/ORARI ALLE FERMATE/CAPOLINEA - (frequenze e indicatori statistici per ambito territoriale) </v>
      </c>
    </row>
    <row r="67" spans="1:2" ht="14.65" customHeight="1">
      <c r="A67" s="4" t="s">
        <v>210</v>
      </c>
      <c r="B67" s="243" t="str">
        <f ca="1">Tavola32!A1</f>
        <v xml:space="preserve">Tavola 32 - Livello di soddisfazione per la TEMPESTIVITA' DEGLI AVVISI PER VARIAZIONI DI SERVIZIO - (frequenze e indicatori statistici per ambito territoriale) </v>
      </c>
    </row>
    <row r="68" spans="1:2" ht="14.65" customHeight="1">
      <c r="A68" s="4" t="s">
        <v>211</v>
      </c>
      <c r="B68" s="243" t="str">
        <f ca="1">Tavola32A!$A$1</f>
        <v xml:space="preserve">Tavola 32A - Livello di soddisfazione per la TEMPESTIVITA' DEGLI AVVISI PER VARIAZIONI DI SERVIZIO - (frequenze e indicatori statistici per ambito territoriale) </v>
      </c>
    </row>
    <row r="69" spans="1:2" ht="14.25" customHeight="1">
      <c r="A69" s="4" t="s">
        <v>212</v>
      </c>
      <c r="B69" s="247" t="str">
        <f ca="1">Tavola33!A1</f>
        <v xml:space="preserve">Tavola 33 - Livello di soddisfazione per la FACILITÀ DI CONSULTAZIONE ED UTILITÀ DELLE INFORMAZIONI DEL SITO INTERNET - (frequenze e indicatori statistici per ambito territoriale) </v>
      </c>
    </row>
    <row r="70" spans="1:2" ht="14.25" customHeight="1">
      <c r="A70" s="4" t="s">
        <v>213</v>
      </c>
      <c r="B70" s="243" t="str">
        <f ca="1">Tavola33A!$A$1</f>
        <v xml:space="preserve">Tavola 33A - Livello di soddisfazione per la FACILITÀ DI CONSULTAZIONE ED UTILITÀ DELLE INFORMAZIONI DEL SITO INTERNET - (frequenze e indicatori statistici per ambito territoriale) </v>
      </c>
    </row>
    <row r="71" spans="1:2" ht="14.25" customHeight="1">
      <c r="A71" s="4" t="s">
        <v>214</v>
      </c>
      <c r="B71" s="247" t="str">
        <f ca="1">Tavola34!A1</f>
        <v xml:space="preserve">Tavola 34 - Livello di soddisfazione per il SERVIZIO INFORMAZIONI TELEFONICO AZIENDALE - (frequenze e indicatori statistici per ambito territoriale) </v>
      </c>
    </row>
    <row r="72" spans="1:2" ht="14.25" customHeight="1">
      <c r="A72" s="4" t="s">
        <v>215</v>
      </c>
      <c r="B72" s="243" t="str">
        <f ca="1">Tavola34A!$A$1</f>
        <v xml:space="preserve">Tavola 34A -  Livello di soddisfazione per il SERVIZIO INFORMAZIONI TELEFONICO AZIENDALE - (frequenze e indicatori statistici per ambito territoriale) </v>
      </c>
    </row>
    <row r="73" spans="1:2" ht="14.25" customHeight="1">
      <c r="A73" s="4" t="s">
        <v>216</v>
      </c>
      <c r="B73" s="247" t="str">
        <f ca="1">Tavola35!A1</f>
        <v xml:space="preserve">Tavola 35 - Livello di soddisfazione per il SERVIZIO INFORMAZIONI FRONT-OFFICE - (frequenze e indicatori statistici per ambito territoriale) </v>
      </c>
    </row>
    <row r="74" spans="1:2" ht="14.25" customHeight="1">
      <c r="A74" s="4" t="s">
        <v>217</v>
      </c>
      <c r="B74" s="243" t="str">
        <f ca="1">Tavola35A!$A$1</f>
        <v xml:space="preserve">Tavola 35A - Livello di soddisfazione per il SERVIZIO INFORMAZIONI FRONT-OFFICE - (frequenze e indicatori statistici per ambito territoriale) </v>
      </c>
    </row>
    <row r="75" spans="1:2" ht="14.25" customHeight="1">
      <c r="A75" s="240" t="s">
        <v>218</v>
      </c>
      <c r="B75" s="242" t="str">
        <f ca="1">Tavola36!A1</f>
        <v xml:space="preserve">Tavola 36 - Livello di soddisfazione complessiva rispetto alle INFORMAZIONI (indicatori statistici per ambito territoriale) </v>
      </c>
    </row>
    <row r="76" spans="1:2" ht="14.25" customHeight="1">
      <c r="A76" s="240" t="s">
        <v>219</v>
      </c>
      <c r="B76" s="243" t="str">
        <f ca="1">Tavola36A!$A$1</f>
        <v xml:space="preserve">Tavola 36A - Livello di soddisfazione complessiva rispetto alle INFORMAZIONI (indicatori statistici per ambito territoriale) </v>
      </c>
    </row>
    <row r="77" spans="1:2" ht="14.25" customHeight="1">
      <c r="A77" s="4" t="s">
        <v>220</v>
      </c>
      <c r="B77" s="242" t="str">
        <f ca="1">Tavola37!A1</f>
        <v xml:space="preserve">Tavola 37 - Livello di soddisfazione per la CORTESIA/DISPONIBILITA' DEL PERSONALE - (frequenze e indicatori statistici per ambito territoriale) </v>
      </c>
    </row>
    <row r="78" spans="1:2" ht="14.25" customHeight="1">
      <c r="A78" s="4" t="s">
        <v>221</v>
      </c>
      <c r="B78" s="243" t="str">
        <f ca="1">Tavola37A!$A$1</f>
        <v xml:space="preserve">Tavola 37A - Livello di soddisfazione per la CORTESIA/DISPONIBILITA' DEL PERSONALE - (frequenze e indicatori statistici per ambito territoriale) </v>
      </c>
    </row>
    <row r="79" spans="1:2" ht="14.25" customHeight="1">
      <c r="A79" s="4" t="s">
        <v>222</v>
      </c>
      <c r="B79" s="242" t="str">
        <f ca="1">Tavola38!A1</f>
        <v xml:space="preserve">Tavola 38 - Livello di soddisfazione per la PROFESSIONALITA'/CORRETTEZZA DEL PERSONALE - (frequenze e indicatori statistici per ambito territoriale) </v>
      </c>
    </row>
    <row r="80" spans="1:2" ht="14.25" customHeight="1">
      <c r="A80" s="4" t="s">
        <v>223</v>
      </c>
      <c r="B80" s="243" t="str">
        <f ca="1">Tavola38A!$A$1</f>
        <v xml:space="preserve">Tavola 38A - Livello di soddisfazione per la PROFESSIONALITA'/CORRETTEZZA DEL PERSONALE - (frequenze e indicatori statistici per ambito territoriale) </v>
      </c>
    </row>
    <row r="81" spans="1:2" ht="14.25" customHeight="1">
      <c r="A81" s="4" t="s">
        <v>224</v>
      </c>
      <c r="B81" s="242" t="str">
        <f ca="1">Tavola39!A1</f>
        <v xml:space="preserve">Tavola 39 - Livello di soddisfazione per la RICONOSCIBILITA' DEL PERSONALE - (frequenze e indicatori statistici per ambito territoriale) </v>
      </c>
    </row>
    <row r="82" spans="1:2" ht="14.25" customHeight="1">
      <c r="A82" s="4" t="s">
        <v>225</v>
      </c>
      <c r="B82" s="243" t="str">
        <f ca="1">Tavola39A!$A$1</f>
        <v xml:space="preserve">Tavola 39A - Livello di soddisfazione per la RICONOSCIBILITA' DEL PERSONALE - (frequenze e indicatori statistici per ambito territoriale) </v>
      </c>
    </row>
    <row r="83" spans="1:2" ht="14.25" customHeight="1">
      <c r="A83" s="4" t="s">
        <v>226</v>
      </c>
      <c r="B83" s="242" t="str">
        <f ca="1">Tavola40!A1</f>
        <v xml:space="preserve">Tavola 40 - Livello di soddisfazione per l' EFFICIENZA DEL SERVIZIO RECLAMI - (frequenze e indicatori statistici per ambito territoriale) </v>
      </c>
    </row>
    <row r="84" spans="1:2" ht="14.25" customHeight="1">
      <c r="A84" s="4" t="s">
        <v>227</v>
      </c>
      <c r="B84" s="243" t="str">
        <f ca="1">Tavola40A!$A$1</f>
        <v xml:space="preserve">Tavola 40A - Livello di soddisfazione per l' EFFICIENZA DEL SERVIZIO RECLAMI - (frequenze e indicatori statistici per ambito territoriale) </v>
      </c>
    </row>
    <row r="85" spans="1:2" ht="14.25" customHeight="1">
      <c r="A85" s="240" t="s">
        <v>228</v>
      </c>
      <c r="B85" s="242" t="str">
        <f ca="1">Tavola41!A1</f>
        <v xml:space="preserve">Tavola 41 - Livello di soddisfazione complessiva rispetto all'ATTENZIONE VERSO IL CLIENTE NEL COMPLESSO - (indicatori statistici per ambito territoriale) </v>
      </c>
    </row>
    <row r="86" spans="1:2" ht="14.25" customHeight="1">
      <c r="A86" s="240" t="s">
        <v>229</v>
      </c>
      <c r="B86" s="243" t="str">
        <f ca="1">Tavola41A!$A$1</f>
        <v xml:space="preserve">Tavola 41A - Livello di soddisfazione complessiva rispetto all'ATTENZIONE VERSO IL CLIENTE NEL COMPLESSO - (indicatori statistici per ambito territoriale) </v>
      </c>
    </row>
    <row r="87" spans="1:2" ht="14.25" customHeight="1">
      <c r="A87" s="4" t="s">
        <v>230</v>
      </c>
      <c r="B87" s="242" t="str">
        <f ca="1">Tavola42!A1</f>
        <v xml:space="preserve">Tavola 42 - Livello di soddisfazione per la DIFFUSIONE PUNTI VENDITA BIGLIETTI SUL TERRITORIO - (frequenze e indicatori statistici per ambito territoriale) </v>
      </c>
    </row>
    <row r="88" spans="1:2" ht="14.25" customHeight="1">
      <c r="A88" s="4" t="s">
        <v>231</v>
      </c>
      <c r="B88" s="243" t="str">
        <f ca="1">Tavola42A!$A$1</f>
        <v xml:space="preserve">Tavola 42A - Livello di soddisfazione per la DIFFUSIONE PUNTI VENDITA BIGLIETTI SUL TERRITORIO - (frequenze e indicatori statistici per ambito territoriale) </v>
      </c>
    </row>
    <row r="89" spans="1:2" ht="14.25" customHeight="1">
      <c r="A89" s="4" t="s">
        <v>232</v>
      </c>
      <c r="B89" s="242" t="str">
        <f ca="1">Tavola43!A1</f>
        <v xml:space="preserve">Tavola 43 - Livello di soddisfazione per la POSSIBILITÀ DI ACQUISTO DEI BIGLIETTI A BORDO TRAMITE SMS - (frequenze e indicatori statistici per ambito territoriale) </v>
      </c>
    </row>
    <row r="90" spans="1:2" ht="14.25" customHeight="1">
      <c r="A90" s="4" t="s">
        <v>233</v>
      </c>
      <c r="B90" s="243" t="str">
        <f ca="1">Tavola43A!$A$1</f>
        <v xml:space="preserve">Tavola 43A - Livello di soddisfazione per la POSSIBILITÀ DI ACQUISTO DEI BIGLIETTI A BORDO TRAMITE SMS - (frequenze e indicatori statistici per ambito territoriale) </v>
      </c>
    </row>
    <row r="91" spans="1:2" ht="14.25" customHeight="1">
      <c r="A91" s="4" t="s">
        <v>234</v>
      </c>
      <c r="B91" s="242" t="str">
        <f ca="1">Tavola44!A1</f>
        <v xml:space="preserve">Tavola 44 - Livello di soddisfazione per la POSSIBILITÀ DI ACQUISTO DEI BIGLIETTI A BORDO TRAMITE APP TABNET - (frequenze e indicatori statistici per ambito territoriale) </v>
      </c>
    </row>
    <row r="92" spans="1:2" ht="14.25" customHeight="1">
      <c r="A92" s="4" t="s">
        <v>235</v>
      </c>
      <c r="B92" s="243" t="str">
        <f ca="1">Tavola44A!$A$1</f>
        <v xml:space="preserve">Tavola 44A - Livello di soddisfazione per la POSSIBILITÀ DI ACQUISTO DEI BIGLIETTI A BORDO TRAMITE APP TABNET - (frequenze e indicatori statistici per ambito territoriale) </v>
      </c>
    </row>
    <row r="93" spans="1:2" ht="14.25" customHeight="1">
      <c r="A93" s="4" t="s">
        <v>236</v>
      </c>
      <c r="B93" s="242" t="str">
        <f ca="1">Tavola45!A1</f>
        <v xml:space="preserve">Tavola 45 - Livello di soddisfazione per la POSSIBILITÀ DI ACQUISTO DEI BIGLIETTI A BORDO TRAMITE SITO WEB - (frequenze e indicatori statistici per ambito territoriale) </v>
      </c>
    </row>
    <row r="94" spans="1:2" ht="14.25" customHeight="1">
      <c r="A94" s="4" t="s">
        <v>237</v>
      </c>
      <c r="B94" s="243" t="str">
        <f ca="1">Tavola45A!$A$1</f>
        <v xml:space="preserve">Tavola 45A - Livello di soddisfazione per la POSSIBILITÀ DI ACQUISTO DEI BIGLIETTI A BORDO TRAMITE SITO WEB - (frequenze e indicatori statistici per ambito territoriale) </v>
      </c>
    </row>
    <row r="95" spans="1:2" ht="14.25" customHeight="1">
      <c r="A95" s="240" t="s">
        <v>238</v>
      </c>
      <c r="B95" s="242" t="str">
        <f ca="1">Tavola46!A1</f>
        <v xml:space="preserve">Tavola 46 - Livello di soddisfazione complessiva rispetto alla ACCESSIBILITÀ (REPERIBILITÀ DEI TITOLI DI VIAGGIO) (indicatori statistici per ambito territoriale) </v>
      </c>
    </row>
    <row r="96" spans="1:2" ht="14.25" customHeight="1">
      <c r="A96" s="240" t="s">
        <v>239</v>
      </c>
      <c r="B96" s="243" t="str">
        <f ca="1">Tavola46A!$A$1</f>
        <v xml:space="preserve">Tavola 46A - Livello di soddisfazione complessiva rispetto alla ACCESSIBILITÀ (REPERIBILITÀ DEI TITOLI DI VIAGGIO) (indicatori statistici per ambito territoriale) </v>
      </c>
    </row>
    <row r="97" spans="1:2" ht="14.25" customHeight="1">
      <c r="A97" s="240" t="s">
        <v>240</v>
      </c>
      <c r="B97" s="242" t="str">
        <f ca="1">Tavola47!A1</f>
        <v xml:space="preserve">Tavola 47 - Livello di soddisfazione per l'ATTENZIONE ALLE PROBLEMATICHE AMBIENTALI - (frequenze e indicatori statistici per ambito territoriale) </v>
      </c>
    </row>
    <row r="98" spans="1:2" ht="14.25" customHeight="1">
      <c r="A98" s="240" t="s">
        <v>241</v>
      </c>
      <c r="B98" s="243" t="str">
        <f ca="1">Tavola47A!$A$1</f>
        <v xml:space="preserve">Tavola 47A - Livello di soddisfazione per l'ATTENZIONE ALLE PROBLEMATICHE AMBIENTALI - (frequenze e indicatori statistici per ambito territoriale) </v>
      </c>
    </row>
    <row r="99" spans="1:2" ht="14.25" customHeight="1">
      <c r="A99" s="4" t="s">
        <v>242</v>
      </c>
      <c r="B99" s="242" t="str">
        <f ca="1">Tavola48!A1</f>
        <v xml:space="preserve">Tavola 48 - Livello di soddisfazione complessiva (frequenze e indicatori statistici per ambito territoriale) </v>
      </c>
    </row>
    <row r="100" spans="1:2" ht="14.25" customHeight="1">
      <c r="A100" s="4" t="s">
        <v>243</v>
      </c>
      <c r="B100" s="243" t="str">
        <f ca="1">Tavola48A!$A$1</f>
        <v xml:space="preserve">Tavola 48A - Livello di soddisfazione complessiva (frequenze e indicatori statistici per ambito territoriale) </v>
      </c>
    </row>
    <row r="101" spans="1:2" ht="14.25" customHeight="1">
      <c r="A101" s="4" t="s">
        <v>244</v>
      </c>
      <c r="B101" s="242" t="str">
        <f ca="1">Tavola49!A1</f>
        <v>Tavola 49 - Livelli di soddisfazione - (indicatori statistici per ambito territoriale)</v>
      </c>
    </row>
    <row r="102" spans="1:2" ht="14.25" customHeight="1">
      <c r="A102" s="4" t="s">
        <v>245</v>
      </c>
      <c r="B102" s="243" t="str">
        <f ca="1">Tavola49A!$A$1</f>
        <v>Tavola 49A - Livelli di soddisfazione - (indicatori statistici per ambito territoriale)</v>
      </c>
    </row>
    <row r="103" spans="1:2" ht="14.25" customHeight="1">
      <c r="A103" s="4" t="s">
        <v>246</v>
      </c>
      <c r="B103" s="242" t="str">
        <f ca="1">Tavola50!A1</f>
        <v xml:space="preserve">Tavola 50 - Macrofattori più importanti - (frequenze e segnalazioni per ambito territoriale) </v>
      </c>
    </row>
    <row r="104" spans="1:2" ht="14.25" customHeight="1">
      <c r="A104" s="4" t="s">
        <v>247</v>
      </c>
      <c r="B104" s="243" t="str">
        <f ca="1">Tavola50A!$A$1</f>
        <v xml:space="preserve">Tavola 50A - Macrofattori più importanti - (frequenze e segnalazioni per ambito territoriale) </v>
      </c>
    </row>
    <row r="105" spans="1:2" ht="14.25" customHeight="1">
      <c r="A105" s="4" t="s">
        <v>248</v>
      </c>
      <c r="B105" s="242" t="str">
        <f ca="1">Tavola51!A1</f>
        <v xml:space="preserve">Tavola 51 - Percezione del miglioramento del servizio di trasporto pubblico su gomma - (frequenze per ambito territoriale) </v>
      </c>
    </row>
    <row r="106" spans="1:2" ht="14.25" customHeight="1">
      <c r="A106" s="4" t="s">
        <v>249</v>
      </c>
      <c r="B106" s="243" t="str">
        <f ca="1">Tavola51A!$A$1</f>
        <v xml:space="preserve">Tavola 51A - Percezione del miglioramento del servizio di trasporto pubblico su gomma - (frequenze per ambito territoriale) </v>
      </c>
    </row>
    <row r="107" spans="1:2" ht="14.25" customHeight="1">
      <c r="A107" s="4" t="s">
        <v>250</v>
      </c>
      <c r="B107" s="242" t="str">
        <f ca="1">Tavola52!A1</f>
        <v xml:space="preserve">Tavola 52 - Percezione delle condizioni migliorative del servizio di trasporto pubblico su gomma - (frequenze per ambito territoriale) </v>
      </c>
    </row>
    <row r="108" spans="1:2" ht="14.25" customHeight="1">
      <c r="A108" s="4" t="s">
        <v>251</v>
      </c>
      <c r="B108" s="243" t="str">
        <f ca="1">Tavola52A!$A$1</f>
        <v xml:space="preserve">Tavola 52A - Percezione delle condizioni migliorative del servizio di trasporto pubblico su gomma - (frequenze per ambito territoriale) </v>
      </c>
    </row>
  </sheetData>
  <sheetProtection selectLockedCells="1" selectUnlockedCells="1"/>
  <phoneticPr fontId="45" type="noConversion"/>
  <pageMargins left="0.11805555555555555" right="0.11805555555555555" top="0.15763888888888888" bottom="0.15763888888888888" header="0.51180555555555551" footer="0.51180555555555551"/>
  <pageSetup paperSize="9" scale="85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zoomScaleNormal="85" workbookViewId="0">
      <selection activeCell="A2" sqref="A2"/>
    </sheetView>
  </sheetViews>
  <sheetFormatPr defaultColWidth="8.7109375" defaultRowHeight="12"/>
  <cols>
    <col min="1" max="1" width="24.7109375" style="20" customWidth="1"/>
    <col min="2" max="2" width="7.28515625" style="67" customWidth="1"/>
    <col min="3" max="4" width="7.28515625" style="9" customWidth="1"/>
    <col min="5" max="5" width="9.42578125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2.28515625" style="9" customWidth="1"/>
    <col min="14" max="16" width="7.28515625" style="9" customWidth="1"/>
    <col min="17" max="17" width="8.7109375" style="9"/>
    <col min="18" max="24" width="7.28515625" style="9" customWidth="1"/>
    <col min="25" max="16384" width="8.7109375" style="9"/>
  </cols>
  <sheetData>
    <row r="1" spans="1:24" s="70" customFormat="1" ht="12.75">
      <c r="A1" s="83" t="s">
        <v>26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4" ht="15">
      <c r="A3" s="84"/>
      <c r="B3" s="254" t="s">
        <v>280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7"/>
      <c r="N3" s="254" t="s">
        <v>281</v>
      </c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ht="14.65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  <c r="N4" s="250" t="s">
        <v>254</v>
      </c>
      <c r="O4" s="251" t="s">
        <v>255</v>
      </c>
      <c r="P4" s="251"/>
      <c r="Q4" s="251"/>
      <c r="R4" s="251"/>
      <c r="S4" s="251"/>
      <c r="T4" s="251"/>
      <c r="U4" s="251"/>
      <c r="V4" s="251"/>
      <c r="W4" s="251"/>
      <c r="X4" s="251"/>
    </row>
    <row r="5" spans="1:24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50"/>
      <c r="O5" s="17" t="s">
        <v>261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4" customHeight="1">
      <c r="B7" s="248" t="s">
        <v>333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N7" s="248" t="s">
        <v>333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>
      <c r="A8" s="24"/>
      <c r="B8" s="24"/>
      <c r="C8" s="24"/>
      <c r="D8" s="23"/>
      <c r="E8" s="24"/>
      <c r="F8" s="24"/>
      <c r="G8" s="24"/>
      <c r="H8" s="24"/>
      <c r="I8" s="24"/>
      <c r="J8" s="24"/>
      <c r="K8" s="24"/>
      <c r="L8" s="24"/>
      <c r="N8" s="24"/>
      <c r="O8" s="24"/>
      <c r="P8" s="23"/>
      <c r="Q8" s="24"/>
      <c r="R8" s="24"/>
      <c r="S8" s="24"/>
      <c r="T8" s="24"/>
      <c r="U8" s="24"/>
      <c r="V8" s="24"/>
      <c r="W8" s="24"/>
      <c r="X8" s="24"/>
    </row>
    <row r="9" spans="1:24">
      <c r="A9" s="87" t="s">
        <v>334</v>
      </c>
      <c r="B9" s="88">
        <v>14483</v>
      </c>
      <c r="C9" s="89">
        <v>1494</v>
      </c>
      <c r="D9" s="89">
        <v>1410</v>
      </c>
      <c r="E9" s="89">
        <v>1214</v>
      </c>
      <c r="F9" s="89">
        <v>1496</v>
      </c>
      <c r="G9" s="89">
        <v>1524</v>
      </c>
      <c r="H9" s="89">
        <v>396</v>
      </c>
      <c r="I9" s="89">
        <v>2644</v>
      </c>
      <c r="J9" s="89">
        <v>1433</v>
      </c>
      <c r="K9" s="89">
        <v>814</v>
      </c>
      <c r="L9" s="89">
        <v>2058</v>
      </c>
      <c r="N9" s="88">
        <v>108</v>
      </c>
      <c r="O9" s="89">
        <v>8</v>
      </c>
      <c r="P9" s="89">
        <v>5</v>
      </c>
      <c r="Q9" s="89">
        <v>0</v>
      </c>
      <c r="R9" s="89">
        <v>11</v>
      </c>
      <c r="S9" s="89">
        <v>0</v>
      </c>
      <c r="T9" s="89">
        <v>3</v>
      </c>
      <c r="U9" s="89">
        <v>9</v>
      </c>
      <c r="V9" s="89">
        <v>15</v>
      </c>
      <c r="W9" s="89">
        <v>27</v>
      </c>
      <c r="X9" s="89">
        <v>31</v>
      </c>
    </row>
    <row r="10" spans="1:24">
      <c r="A10" s="87" t="s">
        <v>335</v>
      </c>
      <c r="B10" s="88">
        <v>17330</v>
      </c>
      <c r="C10" s="89">
        <v>2445</v>
      </c>
      <c r="D10" s="89">
        <v>1451</v>
      </c>
      <c r="E10" s="89">
        <v>1281</v>
      </c>
      <c r="F10" s="89">
        <v>1200</v>
      </c>
      <c r="G10" s="89">
        <v>2192</v>
      </c>
      <c r="H10" s="89">
        <v>554</v>
      </c>
      <c r="I10" s="89">
        <v>2802</v>
      </c>
      <c r="J10" s="89">
        <v>1161</v>
      </c>
      <c r="K10" s="89">
        <v>1090</v>
      </c>
      <c r="L10" s="89">
        <v>3153</v>
      </c>
      <c r="N10" s="88">
        <v>176</v>
      </c>
      <c r="O10" s="89">
        <v>46</v>
      </c>
      <c r="P10" s="89">
        <v>0</v>
      </c>
      <c r="Q10" s="89">
        <v>8</v>
      </c>
      <c r="R10" s="89">
        <v>11</v>
      </c>
      <c r="S10" s="89">
        <v>17</v>
      </c>
      <c r="T10" s="89">
        <v>3</v>
      </c>
      <c r="U10" s="89">
        <v>35</v>
      </c>
      <c r="V10" s="89">
        <v>15</v>
      </c>
      <c r="W10" s="89">
        <v>11</v>
      </c>
      <c r="X10" s="89">
        <v>31</v>
      </c>
    </row>
    <row r="11" spans="1:24">
      <c r="A11" s="87" t="s">
        <v>336</v>
      </c>
      <c r="B11" s="88">
        <v>11113</v>
      </c>
      <c r="C11" s="89">
        <v>2011</v>
      </c>
      <c r="D11" s="89">
        <v>1244</v>
      </c>
      <c r="E11" s="89">
        <v>1079</v>
      </c>
      <c r="F11" s="89">
        <v>518</v>
      </c>
      <c r="G11" s="89">
        <v>1364</v>
      </c>
      <c r="H11" s="89">
        <v>331</v>
      </c>
      <c r="I11" s="89">
        <v>1133</v>
      </c>
      <c r="J11" s="89">
        <v>1016</v>
      </c>
      <c r="K11" s="89">
        <v>857</v>
      </c>
      <c r="L11" s="89">
        <v>1560</v>
      </c>
      <c r="N11" s="88">
        <v>1414</v>
      </c>
      <c r="O11" s="89">
        <v>250</v>
      </c>
      <c r="P11" s="89">
        <v>50</v>
      </c>
      <c r="Q11" s="89">
        <v>175</v>
      </c>
      <c r="R11" s="89">
        <v>117</v>
      </c>
      <c r="S11" s="89">
        <v>77</v>
      </c>
      <c r="T11" s="89">
        <v>45</v>
      </c>
      <c r="U11" s="89">
        <v>88</v>
      </c>
      <c r="V11" s="89">
        <v>145</v>
      </c>
      <c r="W11" s="89">
        <v>200</v>
      </c>
      <c r="X11" s="89">
        <v>267</v>
      </c>
    </row>
    <row r="12" spans="1:24">
      <c r="A12" s="87" t="s">
        <v>337</v>
      </c>
      <c r="B12" s="88">
        <v>7602</v>
      </c>
      <c r="C12" s="89">
        <v>1168</v>
      </c>
      <c r="D12" s="89">
        <v>705</v>
      </c>
      <c r="E12" s="89">
        <v>337</v>
      </c>
      <c r="F12" s="89">
        <v>459</v>
      </c>
      <c r="G12" s="89">
        <v>1230</v>
      </c>
      <c r="H12" s="89">
        <v>130</v>
      </c>
      <c r="I12" s="89">
        <v>1196</v>
      </c>
      <c r="J12" s="89">
        <v>798</v>
      </c>
      <c r="K12" s="89">
        <v>450</v>
      </c>
      <c r="L12" s="89">
        <v>1128</v>
      </c>
      <c r="N12" s="88">
        <v>3533</v>
      </c>
      <c r="O12" s="89">
        <v>478</v>
      </c>
      <c r="P12" s="89">
        <v>219</v>
      </c>
      <c r="Q12" s="89">
        <v>515</v>
      </c>
      <c r="R12" s="89">
        <v>265</v>
      </c>
      <c r="S12" s="89">
        <v>342</v>
      </c>
      <c r="T12" s="89">
        <v>122</v>
      </c>
      <c r="U12" s="89">
        <v>376</v>
      </c>
      <c r="V12" s="89">
        <v>341</v>
      </c>
      <c r="W12" s="89">
        <v>297</v>
      </c>
      <c r="X12" s="89">
        <v>576</v>
      </c>
    </row>
    <row r="13" spans="1:24">
      <c r="A13" s="87" t="s">
        <v>338</v>
      </c>
      <c r="B13" s="88">
        <v>3222</v>
      </c>
      <c r="C13" s="89">
        <v>897</v>
      </c>
      <c r="D13" s="89">
        <v>311</v>
      </c>
      <c r="E13" s="89">
        <v>135</v>
      </c>
      <c r="F13" s="89">
        <v>207</v>
      </c>
      <c r="G13" s="89">
        <v>561</v>
      </c>
      <c r="H13" s="89">
        <v>122</v>
      </c>
      <c r="I13" s="89">
        <v>189</v>
      </c>
      <c r="J13" s="89">
        <v>254</v>
      </c>
      <c r="K13" s="89">
        <v>247</v>
      </c>
      <c r="L13" s="89">
        <v>299</v>
      </c>
      <c r="N13" s="88">
        <v>4506</v>
      </c>
      <c r="O13" s="89">
        <v>645</v>
      </c>
      <c r="P13" s="89">
        <v>239</v>
      </c>
      <c r="Q13" s="89">
        <v>507</v>
      </c>
      <c r="R13" s="89">
        <v>382</v>
      </c>
      <c r="S13" s="89">
        <v>590</v>
      </c>
      <c r="T13" s="89">
        <v>132</v>
      </c>
      <c r="U13" s="89">
        <v>622</v>
      </c>
      <c r="V13" s="89">
        <v>407</v>
      </c>
      <c r="W13" s="89">
        <v>314</v>
      </c>
      <c r="X13" s="89">
        <v>668</v>
      </c>
    </row>
    <row r="14" spans="1:24">
      <c r="A14" s="87" t="s">
        <v>339</v>
      </c>
      <c r="B14" s="88">
        <v>4058</v>
      </c>
      <c r="C14" s="89">
        <v>734</v>
      </c>
      <c r="D14" s="89">
        <v>601</v>
      </c>
      <c r="E14" s="89">
        <v>185</v>
      </c>
      <c r="F14" s="89">
        <v>222</v>
      </c>
      <c r="G14" s="89">
        <v>455</v>
      </c>
      <c r="H14" s="89">
        <v>108</v>
      </c>
      <c r="I14" s="89">
        <v>567</v>
      </c>
      <c r="J14" s="89">
        <v>345</v>
      </c>
      <c r="K14" s="89">
        <v>145</v>
      </c>
      <c r="L14" s="89">
        <v>697</v>
      </c>
      <c r="N14" s="88">
        <v>6736</v>
      </c>
      <c r="O14" s="89">
        <v>842</v>
      </c>
      <c r="P14" s="89">
        <v>499</v>
      </c>
      <c r="Q14" s="89">
        <v>690</v>
      </c>
      <c r="R14" s="89">
        <v>445</v>
      </c>
      <c r="S14" s="89">
        <v>1095</v>
      </c>
      <c r="T14" s="89">
        <v>260</v>
      </c>
      <c r="U14" s="89">
        <v>867</v>
      </c>
      <c r="V14" s="89">
        <v>697</v>
      </c>
      <c r="W14" s="89">
        <v>373</v>
      </c>
      <c r="X14" s="89">
        <v>967</v>
      </c>
    </row>
    <row r="15" spans="1:24" s="67" customFormat="1">
      <c r="A15" s="90" t="s">
        <v>254</v>
      </c>
      <c r="B15" s="88">
        <v>57808</v>
      </c>
      <c r="C15" s="88">
        <v>8749</v>
      </c>
      <c r="D15" s="88">
        <v>5722</v>
      </c>
      <c r="E15" s="88">
        <v>4232</v>
      </c>
      <c r="F15" s="88">
        <v>4103</v>
      </c>
      <c r="G15" s="88">
        <v>7326</v>
      </c>
      <c r="H15" s="88">
        <v>1641</v>
      </c>
      <c r="I15" s="88">
        <v>8531</v>
      </c>
      <c r="J15" s="88">
        <v>5006</v>
      </c>
      <c r="K15" s="88">
        <v>3604</v>
      </c>
      <c r="L15" s="88">
        <v>8894</v>
      </c>
      <c r="N15" s="88">
        <v>16472</v>
      </c>
      <c r="O15" s="88">
        <v>2269</v>
      </c>
      <c r="P15" s="88">
        <v>1012</v>
      </c>
      <c r="Q15" s="88">
        <v>1895</v>
      </c>
      <c r="R15" s="88">
        <v>1230</v>
      </c>
      <c r="S15" s="88">
        <v>2122</v>
      </c>
      <c r="T15" s="88">
        <v>566</v>
      </c>
      <c r="U15" s="88">
        <v>1996</v>
      </c>
      <c r="V15" s="88">
        <v>1620</v>
      </c>
      <c r="W15" s="88">
        <v>1222</v>
      </c>
      <c r="X15" s="88">
        <v>2540</v>
      </c>
    </row>
    <row r="16" spans="1:24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35" ht="12" customHeight="1">
      <c r="A17" s="87"/>
      <c r="B17" s="248" t="s">
        <v>274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N17" s="248" t="s">
        <v>274</v>
      </c>
      <c r="O17" s="248"/>
      <c r="P17" s="248"/>
      <c r="Q17" s="248"/>
      <c r="R17" s="248"/>
      <c r="S17" s="248"/>
      <c r="T17" s="248"/>
      <c r="U17" s="248"/>
      <c r="V17" s="248"/>
      <c r="W17" s="248"/>
      <c r="X17" s="248"/>
    </row>
    <row r="18" spans="1:35">
      <c r="A18" s="8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35">
      <c r="A19" s="87" t="s">
        <v>334</v>
      </c>
      <c r="B19" s="92">
        <v>0.251</v>
      </c>
      <c r="C19" s="93">
        <v>0.17100000000000001</v>
      </c>
      <c r="D19" s="93">
        <v>0.246</v>
      </c>
      <c r="E19" s="93">
        <v>0.28699999999999998</v>
      </c>
      <c r="F19" s="93">
        <v>0.36499999999999999</v>
      </c>
      <c r="G19" s="93">
        <v>0.20799999999999999</v>
      </c>
      <c r="H19" s="93">
        <v>0.24099999999999999</v>
      </c>
      <c r="I19" s="93">
        <v>0.31</v>
      </c>
      <c r="J19" s="93">
        <v>0.28599999999999998</v>
      </c>
      <c r="K19" s="93">
        <v>0.22600000000000001</v>
      </c>
      <c r="L19" s="93">
        <v>0.23100000000000001</v>
      </c>
      <c r="N19" s="92">
        <v>7.0000000000000001E-3</v>
      </c>
      <c r="O19" s="93">
        <v>3.0000000000000001E-3</v>
      </c>
      <c r="P19" s="93">
        <v>5.0000000000000001E-3</v>
      </c>
      <c r="Q19" s="93">
        <v>0</v>
      </c>
      <c r="R19" s="93">
        <v>8.9999999999999993E-3</v>
      </c>
      <c r="S19" s="93">
        <v>0</v>
      </c>
      <c r="T19" s="93">
        <v>6.0000000000000001E-3</v>
      </c>
      <c r="U19" s="93">
        <v>4.0000000000000001E-3</v>
      </c>
      <c r="V19" s="93">
        <v>8.9999999999999993E-3</v>
      </c>
      <c r="W19" s="93">
        <v>2.1999999999999999E-2</v>
      </c>
      <c r="X19" s="93">
        <v>1.2E-2</v>
      </c>
    </row>
    <row r="20" spans="1:35">
      <c r="A20" s="87" t="s">
        <v>335</v>
      </c>
      <c r="B20" s="92">
        <v>0.3</v>
      </c>
      <c r="C20" s="93">
        <v>0.28000000000000003</v>
      </c>
      <c r="D20" s="93">
        <v>0.254</v>
      </c>
      <c r="E20" s="93">
        <v>0.30299999999999999</v>
      </c>
      <c r="F20" s="93">
        <v>0.29199999999999998</v>
      </c>
      <c r="G20" s="93">
        <v>0.29899999999999999</v>
      </c>
      <c r="H20" s="93">
        <v>0.33800000000000002</v>
      </c>
      <c r="I20" s="93">
        <v>0.32800000000000001</v>
      </c>
      <c r="J20" s="93">
        <v>0.23200000000000001</v>
      </c>
      <c r="K20" s="93">
        <v>0.30199999999999999</v>
      </c>
      <c r="L20" s="93">
        <v>0.35399999999999998</v>
      </c>
      <c r="N20" s="92">
        <v>1.0999999999999999E-2</v>
      </c>
      <c r="O20" s="93">
        <v>0.02</v>
      </c>
      <c r="P20" s="93">
        <v>0</v>
      </c>
      <c r="Q20" s="93">
        <v>4.0000000000000001E-3</v>
      </c>
      <c r="R20" s="93">
        <v>8.9999999999999993E-3</v>
      </c>
      <c r="S20" s="93">
        <v>8.0000000000000002E-3</v>
      </c>
      <c r="T20" s="93">
        <v>6.0000000000000001E-3</v>
      </c>
      <c r="U20" s="93">
        <v>1.7999999999999999E-2</v>
      </c>
      <c r="V20" s="93">
        <v>8.9999999999999993E-3</v>
      </c>
      <c r="W20" s="93">
        <v>8.9999999999999993E-3</v>
      </c>
      <c r="X20" s="93">
        <v>1.2E-2</v>
      </c>
    </row>
    <row r="21" spans="1:35">
      <c r="A21" s="87" t="s">
        <v>336</v>
      </c>
      <c r="B21" s="92">
        <v>0.192</v>
      </c>
      <c r="C21" s="93">
        <v>0.23</v>
      </c>
      <c r="D21" s="93">
        <v>0.217</v>
      </c>
      <c r="E21" s="93">
        <v>0.255</v>
      </c>
      <c r="F21" s="93">
        <v>0.126</v>
      </c>
      <c r="G21" s="93">
        <v>0.186</v>
      </c>
      <c r="H21" s="93">
        <v>0.20200000000000001</v>
      </c>
      <c r="I21" s="93">
        <v>0.13300000000000001</v>
      </c>
      <c r="J21" s="93">
        <v>0.20300000000000001</v>
      </c>
      <c r="K21" s="93">
        <v>0.23799999999999999</v>
      </c>
      <c r="L21" s="93">
        <v>0.17499999999999999</v>
      </c>
      <c r="N21" s="92">
        <v>8.5999999999999993E-2</v>
      </c>
      <c r="O21" s="93">
        <v>0.11</v>
      </c>
      <c r="P21" s="93">
        <v>4.9000000000000002E-2</v>
      </c>
      <c r="Q21" s="93">
        <v>9.1999999999999998E-2</v>
      </c>
      <c r="R21" s="93">
        <v>9.5000000000000001E-2</v>
      </c>
      <c r="S21" s="93">
        <v>3.5999999999999997E-2</v>
      </c>
      <c r="T21" s="93">
        <v>0.08</v>
      </c>
      <c r="U21" s="93">
        <v>4.3999999999999997E-2</v>
      </c>
      <c r="V21" s="93">
        <v>0.09</v>
      </c>
      <c r="W21" s="93">
        <v>0.16400000000000001</v>
      </c>
      <c r="X21" s="93">
        <v>0.105</v>
      </c>
    </row>
    <row r="22" spans="1:35">
      <c r="A22" s="87" t="s">
        <v>337</v>
      </c>
      <c r="B22" s="92">
        <v>0.13200000000000001</v>
      </c>
      <c r="C22" s="93">
        <v>0.13400000000000001</v>
      </c>
      <c r="D22" s="93">
        <v>0.123</v>
      </c>
      <c r="E22" s="93">
        <v>0.08</v>
      </c>
      <c r="F22" s="93">
        <v>0.112</v>
      </c>
      <c r="G22" s="93">
        <v>0.16800000000000001</v>
      </c>
      <c r="H22" s="93">
        <v>7.9000000000000001E-2</v>
      </c>
      <c r="I22" s="93">
        <v>0.14000000000000001</v>
      </c>
      <c r="J22" s="93">
        <v>0.159</v>
      </c>
      <c r="K22" s="93">
        <v>0.125</v>
      </c>
      <c r="L22" s="93">
        <v>0.127</v>
      </c>
      <c r="N22" s="92">
        <v>0.215</v>
      </c>
      <c r="O22" s="93">
        <v>0.21099999999999999</v>
      </c>
      <c r="P22" s="93">
        <v>0.217</v>
      </c>
      <c r="Q22" s="93">
        <v>0.27200000000000002</v>
      </c>
      <c r="R22" s="93">
        <v>0.216</v>
      </c>
      <c r="S22" s="93">
        <v>0.161</v>
      </c>
      <c r="T22" s="93">
        <v>0.216</v>
      </c>
      <c r="U22" s="93">
        <v>0.189</v>
      </c>
      <c r="V22" s="93">
        <v>0.21099999999999999</v>
      </c>
      <c r="W22" s="93">
        <v>0.24299999999999999</v>
      </c>
      <c r="X22" s="93">
        <v>0.22700000000000001</v>
      </c>
    </row>
    <row r="23" spans="1:35">
      <c r="A23" s="87" t="s">
        <v>338</v>
      </c>
      <c r="B23" s="92">
        <v>5.6000000000000001E-2</v>
      </c>
      <c r="C23" s="93">
        <v>0.10199999999999999</v>
      </c>
      <c r="D23" s="93">
        <v>5.3999999999999999E-2</v>
      </c>
      <c r="E23" s="93">
        <v>3.2000000000000001E-2</v>
      </c>
      <c r="F23" s="93">
        <v>5.0999999999999997E-2</v>
      </c>
      <c r="G23" s="93">
        <v>7.6999999999999999E-2</v>
      </c>
      <c r="H23" s="93">
        <v>7.4999999999999997E-2</v>
      </c>
      <c r="I23" s="93">
        <v>2.1999999999999999E-2</v>
      </c>
      <c r="J23" s="93">
        <v>5.0999999999999997E-2</v>
      </c>
      <c r="K23" s="93">
        <v>6.9000000000000006E-2</v>
      </c>
      <c r="L23" s="93">
        <v>3.4000000000000002E-2</v>
      </c>
      <c r="N23" s="92">
        <v>0.27400000000000002</v>
      </c>
      <c r="O23" s="93">
        <v>0.28399999999999997</v>
      </c>
      <c r="P23" s="93">
        <v>0.23599999999999999</v>
      </c>
      <c r="Q23" s="93">
        <v>0.26800000000000002</v>
      </c>
      <c r="R23" s="93">
        <v>0.31</v>
      </c>
      <c r="S23" s="93">
        <v>0.27800000000000002</v>
      </c>
      <c r="T23" s="93">
        <v>0.23300000000000001</v>
      </c>
      <c r="U23" s="93">
        <v>0.311</v>
      </c>
      <c r="V23" s="93">
        <v>0.251</v>
      </c>
      <c r="W23" s="93">
        <v>0.25700000000000001</v>
      </c>
      <c r="X23" s="93">
        <v>0.26300000000000001</v>
      </c>
    </row>
    <row r="24" spans="1:35">
      <c r="A24" s="87" t="s">
        <v>339</v>
      </c>
      <c r="B24" s="92">
        <v>7.0000000000000007E-2</v>
      </c>
      <c r="C24" s="93">
        <v>8.4000000000000005E-2</v>
      </c>
      <c r="D24" s="93">
        <v>0.105</v>
      </c>
      <c r="E24" s="93">
        <v>4.3999999999999997E-2</v>
      </c>
      <c r="F24" s="93">
        <v>5.3999999999999999E-2</v>
      </c>
      <c r="G24" s="93">
        <v>6.2E-2</v>
      </c>
      <c r="H24" s="93">
        <v>6.6000000000000003E-2</v>
      </c>
      <c r="I24" s="93">
        <v>6.6000000000000003E-2</v>
      </c>
      <c r="J24" s="93">
        <v>6.9000000000000006E-2</v>
      </c>
      <c r="K24" s="93">
        <v>0.04</v>
      </c>
      <c r="L24" s="93">
        <v>7.8E-2</v>
      </c>
      <c r="N24" s="92">
        <v>0.40899999999999997</v>
      </c>
      <c r="O24" s="93">
        <v>0.371</v>
      </c>
      <c r="P24" s="93">
        <v>0.49299999999999999</v>
      </c>
      <c r="Q24" s="93">
        <v>0.36399999999999999</v>
      </c>
      <c r="R24" s="93">
        <v>0.36199999999999999</v>
      </c>
      <c r="S24" s="93">
        <v>0.51600000000000001</v>
      </c>
      <c r="T24" s="93">
        <v>0.46</v>
      </c>
      <c r="U24" s="93">
        <v>0.434</v>
      </c>
      <c r="V24" s="93">
        <v>0.43</v>
      </c>
      <c r="W24" s="93">
        <v>0.30499999999999999</v>
      </c>
      <c r="X24" s="93">
        <v>0.38100000000000001</v>
      </c>
    </row>
    <row r="25" spans="1:35" s="67" customFormat="1">
      <c r="A25" s="90" t="s">
        <v>254</v>
      </c>
      <c r="B25" s="94">
        <v>1</v>
      </c>
      <c r="C25" s="94">
        <v>1</v>
      </c>
      <c r="D25" s="94">
        <v>1</v>
      </c>
      <c r="E25" s="94">
        <v>1</v>
      </c>
      <c r="F25" s="94">
        <v>1</v>
      </c>
      <c r="G25" s="94">
        <v>1</v>
      </c>
      <c r="H25" s="94">
        <v>1</v>
      </c>
      <c r="I25" s="94">
        <v>1</v>
      </c>
      <c r="J25" s="94">
        <v>1</v>
      </c>
      <c r="K25" s="94">
        <v>1</v>
      </c>
      <c r="L25" s="94">
        <v>1</v>
      </c>
      <c r="N25" s="94">
        <v>1</v>
      </c>
      <c r="O25" s="94">
        <v>1</v>
      </c>
      <c r="P25" s="94">
        <v>1</v>
      </c>
      <c r="Q25" s="94">
        <v>1</v>
      </c>
      <c r="R25" s="94">
        <v>1</v>
      </c>
      <c r="S25" s="94">
        <v>1</v>
      </c>
      <c r="T25" s="94">
        <v>1</v>
      </c>
      <c r="U25" s="94">
        <v>1</v>
      </c>
      <c r="V25" s="94">
        <v>1</v>
      </c>
      <c r="W25" s="94">
        <v>1</v>
      </c>
      <c r="X25" s="94">
        <v>1</v>
      </c>
    </row>
    <row r="26" spans="1:35" ht="3" customHeight="1">
      <c r="A26" s="80"/>
      <c r="B26" s="80"/>
      <c r="C26" s="80"/>
      <c r="D26" s="80"/>
      <c r="E26" s="81"/>
      <c r="F26" s="81"/>
      <c r="G26" s="81"/>
      <c r="H26" s="81"/>
      <c r="I26" s="81"/>
      <c r="J26" s="81"/>
      <c r="K26" s="81"/>
      <c r="L26" s="81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35" ht="13.5" customHeight="1">
      <c r="A27" s="39" t="s">
        <v>279</v>
      </c>
      <c r="B27" s="40"/>
      <c r="C27" s="40"/>
      <c r="D27" s="40"/>
      <c r="E27" s="40"/>
      <c r="F27" s="40"/>
      <c r="G27" s="40"/>
      <c r="H27" s="40"/>
      <c r="I27" s="4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</row>
  </sheetData>
  <sheetProtection selectLockedCells="1" selectUnlockedCells="1"/>
  <mergeCells count="11">
    <mergeCell ref="B3:L3"/>
    <mergeCell ref="N3:X3"/>
    <mergeCell ref="O4:X4"/>
    <mergeCell ref="B7:L7"/>
    <mergeCell ref="N7:X7"/>
    <mergeCell ref="A4:A5"/>
    <mergeCell ref="B4:B5"/>
    <mergeCell ref="C4:L4"/>
    <mergeCell ref="N4:N5"/>
    <mergeCell ref="B17:L17"/>
    <mergeCell ref="N17:X17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P38" sqref="P38"/>
    </sheetView>
  </sheetViews>
  <sheetFormatPr defaultColWidth="8.7109375" defaultRowHeight="12"/>
  <cols>
    <col min="1" max="1" width="39.7109375" style="20" customWidth="1"/>
    <col min="2" max="2" width="8.28515625" style="67" customWidth="1"/>
    <col min="3" max="7" width="7.7109375" style="9" customWidth="1"/>
    <col min="8" max="8" width="7.7109375" style="68" customWidth="1"/>
    <col min="9" max="12" width="7.7109375" style="9" customWidth="1"/>
    <col min="13" max="24" width="7.28515625" style="9" customWidth="1"/>
    <col min="25" max="16384" width="8.7109375" style="9"/>
  </cols>
  <sheetData>
    <row r="1" spans="1:24" s="70" customFormat="1" ht="12.75">
      <c r="A1" s="83" t="s">
        <v>121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  <c r="N4" s="250" t="s">
        <v>254</v>
      </c>
      <c r="O4" s="251" t="s">
        <v>255</v>
      </c>
      <c r="P4" s="251"/>
      <c r="Q4" s="251"/>
      <c r="R4" s="251"/>
      <c r="S4" s="251"/>
      <c r="T4" s="251"/>
      <c r="U4" s="251"/>
      <c r="V4" s="251"/>
      <c r="W4" s="251"/>
      <c r="X4" s="251"/>
    </row>
    <row r="5" spans="1:24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50"/>
      <c r="O5" s="17" t="s">
        <v>261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465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N7" s="248" t="s">
        <v>465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 s="86" customFormat="1">
      <c r="A8" s="121" t="s">
        <v>457</v>
      </c>
      <c r="B8" s="73">
        <v>16624</v>
      </c>
      <c r="C8" s="23">
        <v>2391</v>
      </c>
      <c r="D8" s="23">
        <v>1555</v>
      </c>
      <c r="E8" s="23">
        <v>1517</v>
      </c>
      <c r="F8" s="23">
        <v>1052</v>
      </c>
      <c r="G8" s="23">
        <v>1898</v>
      </c>
      <c r="H8" s="23">
        <v>540</v>
      </c>
      <c r="I8" s="23">
        <v>2424</v>
      </c>
      <c r="J8" s="23">
        <v>1469</v>
      </c>
      <c r="K8" s="23">
        <v>1090</v>
      </c>
      <c r="L8" s="23">
        <v>2688</v>
      </c>
      <c r="N8" s="73">
        <v>3410</v>
      </c>
      <c r="O8" s="23">
        <v>516</v>
      </c>
      <c r="P8" s="23">
        <v>234</v>
      </c>
      <c r="Q8" s="23">
        <v>482</v>
      </c>
      <c r="R8" s="23">
        <v>217</v>
      </c>
      <c r="S8" s="23">
        <v>351</v>
      </c>
      <c r="T8" s="23">
        <v>138</v>
      </c>
      <c r="U8" s="23">
        <v>429</v>
      </c>
      <c r="V8" s="23">
        <v>341</v>
      </c>
      <c r="W8" s="23">
        <v>238</v>
      </c>
      <c r="X8" s="23">
        <v>463</v>
      </c>
    </row>
    <row r="9" spans="1:24" s="86" customFormat="1">
      <c r="A9" s="121" t="s">
        <v>458</v>
      </c>
      <c r="B9" s="73">
        <v>14336</v>
      </c>
      <c r="C9" s="23">
        <v>1549</v>
      </c>
      <c r="D9" s="23">
        <v>1389</v>
      </c>
      <c r="E9" s="23">
        <v>927</v>
      </c>
      <c r="F9" s="23">
        <v>1215</v>
      </c>
      <c r="G9" s="23">
        <v>2166</v>
      </c>
      <c r="H9" s="23">
        <v>432</v>
      </c>
      <c r="I9" s="23">
        <v>2141</v>
      </c>
      <c r="J9" s="23">
        <v>1433</v>
      </c>
      <c r="K9" s="23">
        <v>828</v>
      </c>
      <c r="L9" s="23">
        <v>2257</v>
      </c>
      <c r="N9" s="73">
        <v>4654</v>
      </c>
      <c r="O9" s="23">
        <v>486</v>
      </c>
      <c r="P9" s="23">
        <v>274</v>
      </c>
      <c r="Q9" s="23">
        <v>540</v>
      </c>
      <c r="R9" s="23">
        <v>281</v>
      </c>
      <c r="S9" s="23">
        <v>590</v>
      </c>
      <c r="T9" s="23">
        <v>164</v>
      </c>
      <c r="U9" s="23">
        <v>630</v>
      </c>
      <c r="V9" s="23">
        <v>545</v>
      </c>
      <c r="W9" s="23">
        <v>362</v>
      </c>
      <c r="X9" s="23">
        <v>782</v>
      </c>
    </row>
    <row r="10" spans="1:24" s="86" customFormat="1">
      <c r="A10" s="121" t="s">
        <v>459</v>
      </c>
      <c r="B10" s="73">
        <v>7128</v>
      </c>
      <c r="C10" s="23">
        <v>1603</v>
      </c>
      <c r="D10" s="23">
        <v>809</v>
      </c>
      <c r="E10" s="23">
        <v>455</v>
      </c>
      <c r="F10" s="23">
        <v>696</v>
      </c>
      <c r="G10" s="23">
        <v>695</v>
      </c>
      <c r="H10" s="23">
        <v>158</v>
      </c>
      <c r="I10" s="23">
        <v>850</v>
      </c>
      <c r="J10" s="23">
        <v>562</v>
      </c>
      <c r="K10" s="23">
        <v>436</v>
      </c>
      <c r="L10" s="23">
        <v>863</v>
      </c>
      <c r="N10" s="73">
        <v>2114</v>
      </c>
      <c r="O10" s="23">
        <v>341</v>
      </c>
      <c r="P10" s="23">
        <v>115</v>
      </c>
      <c r="Q10" s="23">
        <v>233</v>
      </c>
      <c r="R10" s="23">
        <v>117</v>
      </c>
      <c r="S10" s="23">
        <v>317</v>
      </c>
      <c r="T10" s="23">
        <v>77</v>
      </c>
      <c r="U10" s="23">
        <v>280</v>
      </c>
      <c r="V10" s="23">
        <v>138</v>
      </c>
      <c r="W10" s="23">
        <v>168</v>
      </c>
      <c r="X10" s="23">
        <v>329</v>
      </c>
    </row>
    <row r="11" spans="1:24" s="86" customFormat="1">
      <c r="A11" s="121" t="s">
        <v>460</v>
      </c>
      <c r="B11" s="73">
        <v>5882</v>
      </c>
      <c r="C11" s="23">
        <v>924</v>
      </c>
      <c r="D11" s="23">
        <v>435</v>
      </c>
      <c r="E11" s="23">
        <v>405</v>
      </c>
      <c r="F11" s="23">
        <v>296</v>
      </c>
      <c r="G11" s="23">
        <v>642</v>
      </c>
      <c r="H11" s="23">
        <v>151</v>
      </c>
      <c r="I11" s="23">
        <v>1007</v>
      </c>
      <c r="J11" s="23">
        <v>472</v>
      </c>
      <c r="K11" s="23">
        <v>421</v>
      </c>
      <c r="L11" s="23">
        <v>1128</v>
      </c>
      <c r="N11" s="73">
        <v>1550</v>
      </c>
      <c r="O11" s="23">
        <v>205</v>
      </c>
      <c r="P11" s="23">
        <v>110</v>
      </c>
      <c r="Q11" s="23">
        <v>175</v>
      </c>
      <c r="R11" s="23">
        <v>180</v>
      </c>
      <c r="S11" s="23">
        <v>214</v>
      </c>
      <c r="T11" s="23">
        <v>45</v>
      </c>
      <c r="U11" s="23">
        <v>210</v>
      </c>
      <c r="V11" s="23">
        <v>123</v>
      </c>
      <c r="W11" s="23">
        <v>114</v>
      </c>
      <c r="X11" s="23">
        <v>175</v>
      </c>
    </row>
    <row r="12" spans="1:24" s="86" customFormat="1">
      <c r="A12" s="121" t="s">
        <v>461</v>
      </c>
      <c r="B12" s="73">
        <v>3283</v>
      </c>
      <c r="C12" s="23">
        <v>326</v>
      </c>
      <c r="D12" s="23">
        <v>311</v>
      </c>
      <c r="E12" s="23">
        <v>287</v>
      </c>
      <c r="F12" s="23">
        <v>178</v>
      </c>
      <c r="G12" s="23">
        <v>481</v>
      </c>
      <c r="H12" s="23">
        <v>86</v>
      </c>
      <c r="I12" s="23">
        <v>630</v>
      </c>
      <c r="J12" s="23">
        <v>254</v>
      </c>
      <c r="K12" s="23">
        <v>233</v>
      </c>
      <c r="L12" s="23">
        <v>498</v>
      </c>
      <c r="N12" s="73">
        <v>1066</v>
      </c>
      <c r="O12" s="23">
        <v>121</v>
      </c>
      <c r="P12" s="23">
        <v>90</v>
      </c>
      <c r="Q12" s="23">
        <v>158</v>
      </c>
      <c r="R12" s="23">
        <v>90</v>
      </c>
      <c r="S12" s="23">
        <v>180</v>
      </c>
      <c r="T12" s="23">
        <v>26</v>
      </c>
      <c r="U12" s="23">
        <v>96</v>
      </c>
      <c r="V12" s="23">
        <v>102</v>
      </c>
      <c r="W12" s="23">
        <v>49</v>
      </c>
      <c r="X12" s="23">
        <v>154</v>
      </c>
    </row>
    <row r="13" spans="1:24" s="86" customFormat="1">
      <c r="A13" s="121" t="s">
        <v>462</v>
      </c>
      <c r="B13" s="73">
        <v>4671</v>
      </c>
      <c r="C13" s="23">
        <v>489</v>
      </c>
      <c r="D13" s="23">
        <v>663</v>
      </c>
      <c r="E13" s="23">
        <v>422</v>
      </c>
      <c r="F13" s="23">
        <v>237</v>
      </c>
      <c r="G13" s="23">
        <v>615</v>
      </c>
      <c r="H13" s="23">
        <v>65</v>
      </c>
      <c r="I13" s="23">
        <v>724</v>
      </c>
      <c r="J13" s="23">
        <v>363</v>
      </c>
      <c r="K13" s="23">
        <v>363</v>
      </c>
      <c r="L13" s="23">
        <v>730</v>
      </c>
      <c r="N13" s="73">
        <v>1595</v>
      </c>
      <c r="O13" s="23">
        <v>288</v>
      </c>
      <c r="P13" s="23">
        <v>55</v>
      </c>
      <c r="Q13" s="23">
        <v>91</v>
      </c>
      <c r="R13" s="23">
        <v>127</v>
      </c>
      <c r="S13" s="23">
        <v>205</v>
      </c>
      <c r="T13" s="23">
        <v>48</v>
      </c>
      <c r="U13" s="23">
        <v>105</v>
      </c>
      <c r="V13" s="23">
        <v>203</v>
      </c>
      <c r="W13" s="23">
        <v>173</v>
      </c>
      <c r="X13" s="23">
        <v>298</v>
      </c>
    </row>
    <row r="14" spans="1:24" s="86" customFormat="1">
      <c r="A14" s="121" t="s">
        <v>463</v>
      </c>
      <c r="B14" s="73">
        <v>3731</v>
      </c>
      <c r="C14" s="23">
        <v>1060</v>
      </c>
      <c r="D14" s="23">
        <v>249</v>
      </c>
      <c r="E14" s="23">
        <v>101</v>
      </c>
      <c r="F14" s="23">
        <v>326</v>
      </c>
      <c r="G14" s="23">
        <v>668</v>
      </c>
      <c r="H14" s="23">
        <v>86</v>
      </c>
      <c r="I14" s="23">
        <v>378</v>
      </c>
      <c r="J14" s="23">
        <v>272</v>
      </c>
      <c r="K14" s="23">
        <v>160</v>
      </c>
      <c r="L14" s="23">
        <v>431</v>
      </c>
      <c r="N14" s="73">
        <v>1416</v>
      </c>
      <c r="O14" s="23">
        <v>175</v>
      </c>
      <c r="P14" s="23">
        <v>80</v>
      </c>
      <c r="Q14" s="23">
        <v>116</v>
      </c>
      <c r="R14" s="23">
        <v>154</v>
      </c>
      <c r="S14" s="23">
        <v>197</v>
      </c>
      <c r="T14" s="23">
        <v>51</v>
      </c>
      <c r="U14" s="23">
        <v>219</v>
      </c>
      <c r="V14" s="23">
        <v>116</v>
      </c>
      <c r="W14" s="23">
        <v>92</v>
      </c>
      <c r="X14" s="23">
        <v>216</v>
      </c>
    </row>
    <row r="15" spans="1:24" s="86" customFormat="1">
      <c r="A15" s="121" t="s">
        <v>464</v>
      </c>
      <c r="B15" s="73">
        <v>2154</v>
      </c>
      <c r="C15" s="23">
        <v>408</v>
      </c>
      <c r="D15" s="23">
        <v>311</v>
      </c>
      <c r="E15" s="23">
        <v>118</v>
      </c>
      <c r="F15" s="23">
        <v>104</v>
      </c>
      <c r="G15" s="23">
        <v>160</v>
      </c>
      <c r="H15" s="23">
        <v>122</v>
      </c>
      <c r="I15" s="23">
        <v>378</v>
      </c>
      <c r="J15" s="23">
        <v>181</v>
      </c>
      <c r="K15" s="23">
        <v>73</v>
      </c>
      <c r="L15" s="23">
        <v>299</v>
      </c>
      <c r="N15" s="73">
        <v>667</v>
      </c>
      <c r="O15" s="23">
        <v>137</v>
      </c>
      <c r="P15" s="23">
        <v>55</v>
      </c>
      <c r="Q15" s="23">
        <v>100</v>
      </c>
      <c r="R15" s="23">
        <v>64</v>
      </c>
      <c r="S15" s="23">
        <v>68</v>
      </c>
      <c r="T15" s="23">
        <v>16</v>
      </c>
      <c r="U15" s="23">
        <v>26</v>
      </c>
      <c r="V15" s="23">
        <v>51</v>
      </c>
      <c r="W15" s="23">
        <v>27</v>
      </c>
      <c r="X15" s="23">
        <v>123</v>
      </c>
    </row>
    <row r="16" spans="1:24" s="90" customFormat="1">
      <c r="A16" s="91" t="s">
        <v>254</v>
      </c>
      <c r="B16" s="73">
        <v>57808</v>
      </c>
      <c r="C16" s="24">
        <v>8749</v>
      </c>
      <c r="D16" s="24">
        <v>5722</v>
      </c>
      <c r="E16" s="24">
        <v>4232</v>
      </c>
      <c r="F16" s="24">
        <v>4103</v>
      </c>
      <c r="G16" s="24">
        <v>7326</v>
      </c>
      <c r="H16" s="24">
        <v>1641</v>
      </c>
      <c r="I16" s="24">
        <v>8531</v>
      </c>
      <c r="J16" s="24">
        <v>5006</v>
      </c>
      <c r="K16" s="24">
        <v>3604</v>
      </c>
      <c r="L16" s="24">
        <v>8894</v>
      </c>
      <c r="N16" s="73">
        <v>16472</v>
      </c>
      <c r="O16" s="24">
        <v>2269</v>
      </c>
      <c r="P16" s="24">
        <v>1012</v>
      </c>
      <c r="Q16" s="24">
        <v>1895</v>
      </c>
      <c r="R16" s="24">
        <v>1230</v>
      </c>
      <c r="S16" s="24">
        <v>2122</v>
      </c>
      <c r="T16" s="24">
        <v>566</v>
      </c>
      <c r="U16" s="24">
        <v>1996</v>
      </c>
      <c r="V16" s="24">
        <v>1620</v>
      </c>
      <c r="W16" s="24">
        <v>1222</v>
      </c>
      <c r="X16" s="24">
        <v>2540</v>
      </c>
    </row>
    <row r="17" spans="1:24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  <c r="N17" s="7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N18" s="248" t="s">
        <v>274</v>
      </c>
      <c r="O18" s="248"/>
      <c r="P18" s="248"/>
      <c r="Q18" s="248"/>
      <c r="R18" s="248"/>
      <c r="S18" s="248"/>
      <c r="T18" s="248"/>
      <c r="U18" s="248"/>
      <c r="V18" s="248"/>
      <c r="W18" s="248"/>
      <c r="X18" s="248"/>
    </row>
    <row r="19" spans="1:24" s="86" customFormat="1">
      <c r="A19" s="121" t="s">
        <v>457</v>
      </c>
      <c r="B19" s="92">
        <v>0.28799999999999998</v>
      </c>
      <c r="C19" s="93">
        <v>0.27300000000000002</v>
      </c>
      <c r="D19" s="93">
        <v>0.27200000000000002</v>
      </c>
      <c r="E19" s="93">
        <v>0.35899999999999999</v>
      </c>
      <c r="F19" s="93">
        <v>0.25600000000000001</v>
      </c>
      <c r="G19" s="93">
        <v>0.25900000000000001</v>
      </c>
      <c r="H19" s="93">
        <v>0.32900000000000001</v>
      </c>
      <c r="I19" s="93">
        <v>0.28399999999999997</v>
      </c>
      <c r="J19" s="93">
        <v>0.29299999999999998</v>
      </c>
      <c r="K19" s="93">
        <v>0.30199999999999999</v>
      </c>
      <c r="L19" s="93">
        <v>0.30199999999999999</v>
      </c>
      <c r="N19" s="92">
        <v>0.20699999999999999</v>
      </c>
      <c r="O19" s="93">
        <v>0.22700000000000001</v>
      </c>
      <c r="P19" s="93">
        <v>0.23200000000000001</v>
      </c>
      <c r="Q19" s="93">
        <v>0.254</v>
      </c>
      <c r="R19" s="93">
        <v>0.17699999999999999</v>
      </c>
      <c r="S19" s="93">
        <v>0.16500000000000001</v>
      </c>
      <c r="T19" s="93">
        <v>0.24399999999999999</v>
      </c>
      <c r="U19" s="93">
        <v>0.215</v>
      </c>
      <c r="V19" s="93">
        <v>0.21099999999999999</v>
      </c>
      <c r="W19" s="93">
        <v>0.19500000000000001</v>
      </c>
      <c r="X19" s="93">
        <v>0.182</v>
      </c>
    </row>
    <row r="20" spans="1:24" s="86" customFormat="1">
      <c r="A20" s="121" t="s">
        <v>458</v>
      </c>
      <c r="B20" s="92">
        <v>0.248</v>
      </c>
      <c r="C20" s="93">
        <v>0.17699999999999999</v>
      </c>
      <c r="D20" s="93">
        <v>0.24299999999999999</v>
      </c>
      <c r="E20" s="93">
        <v>0.219</v>
      </c>
      <c r="F20" s="93">
        <v>0.29599999999999999</v>
      </c>
      <c r="G20" s="93">
        <v>0.29599999999999999</v>
      </c>
      <c r="H20" s="93">
        <v>0.26300000000000001</v>
      </c>
      <c r="I20" s="93">
        <v>0.251</v>
      </c>
      <c r="J20" s="93">
        <v>0.28599999999999998</v>
      </c>
      <c r="K20" s="93">
        <v>0.23</v>
      </c>
      <c r="L20" s="93">
        <v>0.254</v>
      </c>
      <c r="N20" s="92">
        <v>0.28299999999999997</v>
      </c>
      <c r="O20" s="93">
        <v>0.214</v>
      </c>
      <c r="P20" s="93">
        <v>0.27100000000000002</v>
      </c>
      <c r="Q20" s="93">
        <v>0.28499999999999998</v>
      </c>
      <c r="R20" s="93">
        <v>0.22800000000000001</v>
      </c>
      <c r="S20" s="93">
        <v>0.27800000000000002</v>
      </c>
      <c r="T20" s="93">
        <v>0.28999999999999998</v>
      </c>
      <c r="U20" s="93">
        <v>0.316</v>
      </c>
      <c r="V20" s="93">
        <v>0.33600000000000002</v>
      </c>
      <c r="W20" s="93">
        <v>0.29599999999999999</v>
      </c>
      <c r="X20" s="93">
        <v>0.308</v>
      </c>
    </row>
    <row r="21" spans="1:24" s="86" customFormat="1">
      <c r="A21" s="121" t="s">
        <v>459</v>
      </c>
      <c r="B21" s="92">
        <v>0.123</v>
      </c>
      <c r="C21" s="93">
        <v>0.183</v>
      </c>
      <c r="D21" s="93">
        <v>0.14099999999999999</v>
      </c>
      <c r="E21" s="93">
        <v>0.108</v>
      </c>
      <c r="F21" s="93">
        <v>0.17</v>
      </c>
      <c r="G21" s="93">
        <v>9.5000000000000001E-2</v>
      </c>
      <c r="H21" s="93">
        <v>9.6000000000000002E-2</v>
      </c>
      <c r="I21" s="93">
        <v>0.1</v>
      </c>
      <c r="J21" s="93">
        <v>0.112</v>
      </c>
      <c r="K21" s="93">
        <v>0.121</v>
      </c>
      <c r="L21" s="93">
        <v>9.7000000000000003E-2</v>
      </c>
      <c r="N21" s="92">
        <v>0.128</v>
      </c>
      <c r="O21" s="93">
        <v>0.151</v>
      </c>
      <c r="P21" s="93">
        <v>0.113</v>
      </c>
      <c r="Q21" s="93">
        <v>0.123</v>
      </c>
      <c r="R21" s="93">
        <v>9.5000000000000001E-2</v>
      </c>
      <c r="S21" s="93">
        <v>0.14899999999999999</v>
      </c>
      <c r="T21" s="93">
        <v>0.13600000000000001</v>
      </c>
      <c r="U21" s="93">
        <v>0.14000000000000001</v>
      </c>
      <c r="V21" s="93">
        <v>8.5000000000000006E-2</v>
      </c>
      <c r="W21" s="93">
        <v>0.13700000000000001</v>
      </c>
      <c r="X21" s="93">
        <v>0.13</v>
      </c>
    </row>
    <row r="22" spans="1:24" s="86" customFormat="1">
      <c r="A22" s="121" t="s">
        <v>460</v>
      </c>
      <c r="B22" s="92">
        <v>0.10199999999999999</v>
      </c>
      <c r="C22" s="93">
        <v>0.106</v>
      </c>
      <c r="D22" s="93">
        <v>7.5999999999999998E-2</v>
      </c>
      <c r="E22" s="93">
        <v>9.6000000000000002E-2</v>
      </c>
      <c r="F22" s="93">
        <v>7.1999999999999995E-2</v>
      </c>
      <c r="G22" s="93">
        <v>8.7999999999999995E-2</v>
      </c>
      <c r="H22" s="93">
        <v>9.1999999999999998E-2</v>
      </c>
      <c r="I22" s="93">
        <v>0.11799999999999999</v>
      </c>
      <c r="J22" s="93">
        <v>9.4E-2</v>
      </c>
      <c r="K22" s="93">
        <v>0.11700000000000001</v>
      </c>
      <c r="L22" s="93">
        <v>0.127</v>
      </c>
      <c r="N22" s="92">
        <v>9.4E-2</v>
      </c>
      <c r="O22" s="93">
        <v>0.09</v>
      </c>
      <c r="P22" s="93">
        <v>0.108</v>
      </c>
      <c r="Q22" s="93">
        <v>9.1999999999999998E-2</v>
      </c>
      <c r="R22" s="93">
        <v>0.14699999999999999</v>
      </c>
      <c r="S22" s="93">
        <v>0.10100000000000001</v>
      </c>
      <c r="T22" s="93">
        <v>0.08</v>
      </c>
      <c r="U22" s="93">
        <v>0.105</v>
      </c>
      <c r="V22" s="93">
        <v>7.5999999999999998E-2</v>
      </c>
      <c r="W22" s="93">
        <v>9.2999999999999999E-2</v>
      </c>
      <c r="X22" s="93">
        <v>6.9000000000000006E-2</v>
      </c>
    </row>
    <row r="23" spans="1:24" s="86" customFormat="1">
      <c r="A23" s="121" t="s">
        <v>461</v>
      </c>
      <c r="B23" s="92">
        <v>5.7000000000000002E-2</v>
      </c>
      <c r="C23" s="93">
        <v>3.6999999999999998E-2</v>
      </c>
      <c r="D23" s="93">
        <v>5.3999999999999999E-2</v>
      </c>
      <c r="E23" s="93">
        <v>6.8000000000000005E-2</v>
      </c>
      <c r="F23" s="93">
        <v>4.2999999999999997E-2</v>
      </c>
      <c r="G23" s="93">
        <v>6.6000000000000003E-2</v>
      </c>
      <c r="H23" s="93">
        <v>5.2999999999999999E-2</v>
      </c>
      <c r="I23" s="93">
        <v>7.3999999999999996E-2</v>
      </c>
      <c r="J23" s="93">
        <v>5.0999999999999997E-2</v>
      </c>
      <c r="K23" s="93">
        <v>6.5000000000000002E-2</v>
      </c>
      <c r="L23" s="93">
        <v>5.6000000000000001E-2</v>
      </c>
      <c r="N23" s="92">
        <v>6.5000000000000002E-2</v>
      </c>
      <c r="O23" s="93">
        <v>5.3999999999999999E-2</v>
      </c>
      <c r="P23" s="93">
        <v>8.8999999999999996E-2</v>
      </c>
      <c r="Q23" s="93">
        <v>8.3000000000000004E-2</v>
      </c>
      <c r="R23" s="93">
        <v>7.2999999999999995E-2</v>
      </c>
      <c r="S23" s="93">
        <v>8.5000000000000006E-2</v>
      </c>
      <c r="T23" s="93">
        <v>4.4999999999999998E-2</v>
      </c>
      <c r="U23" s="93">
        <v>4.8000000000000001E-2</v>
      </c>
      <c r="V23" s="93">
        <v>6.3E-2</v>
      </c>
      <c r="W23" s="93">
        <v>0.04</v>
      </c>
      <c r="X23" s="93">
        <v>6.0999999999999999E-2</v>
      </c>
    </row>
    <row r="24" spans="1:24" s="86" customFormat="1">
      <c r="A24" s="121" t="s">
        <v>462</v>
      </c>
      <c r="B24" s="92">
        <v>8.1000000000000003E-2</v>
      </c>
      <c r="C24" s="93">
        <v>5.6000000000000001E-2</v>
      </c>
      <c r="D24" s="93">
        <v>0.11600000000000001</v>
      </c>
      <c r="E24" s="93">
        <v>0.1</v>
      </c>
      <c r="F24" s="93">
        <v>5.8000000000000003E-2</v>
      </c>
      <c r="G24" s="93">
        <v>8.4000000000000005E-2</v>
      </c>
      <c r="H24" s="93">
        <v>3.9E-2</v>
      </c>
      <c r="I24" s="93">
        <v>8.5000000000000006E-2</v>
      </c>
      <c r="J24" s="93">
        <v>7.1999999999999995E-2</v>
      </c>
      <c r="K24" s="93">
        <v>0.10100000000000001</v>
      </c>
      <c r="L24" s="93">
        <v>8.2000000000000003E-2</v>
      </c>
      <c r="N24" s="92">
        <v>9.7000000000000003E-2</v>
      </c>
      <c r="O24" s="93">
        <v>0.127</v>
      </c>
      <c r="P24" s="93">
        <v>5.3999999999999999E-2</v>
      </c>
      <c r="Q24" s="93">
        <v>4.8000000000000001E-2</v>
      </c>
      <c r="R24" s="93">
        <v>0.10299999999999999</v>
      </c>
      <c r="S24" s="93">
        <v>9.7000000000000003E-2</v>
      </c>
      <c r="T24" s="93">
        <v>8.5000000000000006E-2</v>
      </c>
      <c r="U24" s="93">
        <v>5.2999999999999999E-2</v>
      </c>
      <c r="V24" s="93">
        <v>0.126</v>
      </c>
      <c r="W24" s="93">
        <v>0.14199999999999999</v>
      </c>
      <c r="X24" s="93">
        <v>0.11700000000000001</v>
      </c>
    </row>
    <row r="25" spans="1:24" s="86" customFormat="1">
      <c r="A25" s="121" t="s">
        <v>463</v>
      </c>
      <c r="B25" s="92">
        <v>6.5000000000000002E-2</v>
      </c>
      <c r="C25" s="93">
        <v>0.121</v>
      </c>
      <c r="D25" s="93">
        <v>4.2999999999999997E-2</v>
      </c>
      <c r="E25" s="93">
        <v>2.4E-2</v>
      </c>
      <c r="F25" s="93">
        <v>7.9000000000000001E-2</v>
      </c>
      <c r="G25" s="93">
        <v>9.0999999999999998E-2</v>
      </c>
      <c r="H25" s="93">
        <v>5.2999999999999999E-2</v>
      </c>
      <c r="I25" s="93">
        <v>4.3999999999999997E-2</v>
      </c>
      <c r="J25" s="93">
        <v>5.3999999999999999E-2</v>
      </c>
      <c r="K25" s="93">
        <v>4.3999999999999997E-2</v>
      </c>
      <c r="L25" s="93">
        <v>4.9000000000000002E-2</v>
      </c>
      <c r="N25" s="92">
        <v>8.5999999999999993E-2</v>
      </c>
      <c r="O25" s="93">
        <v>7.6999999999999999E-2</v>
      </c>
      <c r="P25" s="93">
        <v>7.9000000000000001E-2</v>
      </c>
      <c r="Q25" s="93">
        <v>6.0999999999999999E-2</v>
      </c>
      <c r="R25" s="93">
        <v>0.125</v>
      </c>
      <c r="S25" s="93">
        <v>9.2999999999999999E-2</v>
      </c>
      <c r="T25" s="93">
        <v>9.0999999999999998E-2</v>
      </c>
      <c r="U25" s="93">
        <v>0.11</v>
      </c>
      <c r="V25" s="93">
        <v>7.1999999999999995E-2</v>
      </c>
      <c r="W25" s="93">
        <v>7.4999999999999997E-2</v>
      </c>
      <c r="X25" s="93">
        <v>8.5000000000000006E-2</v>
      </c>
    </row>
    <row r="26" spans="1:24" s="86" customFormat="1">
      <c r="A26" s="121" t="s">
        <v>464</v>
      </c>
      <c r="B26" s="92">
        <v>3.6999999999999998E-2</v>
      </c>
      <c r="C26" s="93">
        <v>4.7E-2</v>
      </c>
      <c r="D26" s="93">
        <v>5.3999999999999999E-2</v>
      </c>
      <c r="E26" s="93">
        <v>2.8000000000000001E-2</v>
      </c>
      <c r="F26" s="93">
        <v>2.5000000000000001E-2</v>
      </c>
      <c r="G26" s="93">
        <v>2.1999999999999999E-2</v>
      </c>
      <c r="H26" s="93">
        <v>7.4999999999999997E-2</v>
      </c>
      <c r="I26" s="93">
        <v>4.3999999999999997E-2</v>
      </c>
      <c r="J26" s="93">
        <v>3.5999999999999997E-2</v>
      </c>
      <c r="K26" s="93">
        <v>0.02</v>
      </c>
      <c r="L26" s="93">
        <v>3.4000000000000002E-2</v>
      </c>
      <c r="N26" s="92">
        <v>0.04</v>
      </c>
      <c r="O26" s="93">
        <v>0.06</v>
      </c>
      <c r="P26" s="93">
        <v>5.3999999999999999E-2</v>
      </c>
      <c r="Q26" s="93">
        <v>5.2999999999999999E-2</v>
      </c>
      <c r="R26" s="93">
        <v>5.1999999999999998E-2</v>
      </c>
      <c r="S26" s="93">
        <v>3.2000000000000001E-2</v>
      </c>
      <c r="T26" s="93">
        <v>2.8000000000000001E-2</v>
      </c>
      <c r="U26" s="93">
        <v>1.2999999999999999E-2</v>
      </c>
      <c r="V26" s="93">
        <v>3.1E-2</v>
      </c>
      <c r="W26" s="93">
        <v>2.1999999999999999E-2</v>
      </c>
      <c r="X26" s="93">
        <v>4.9000000000000002E-2</v>
      </c>
    </row>
    <row r="27" spans="1:24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  <c r="N27" s="92">
        <v>1</v>
      </c>
      <c r="O27" s="92">
        <v>1</v>
      </c>
      <c r="P27" s="92">
        <v>1</v>
      </c>
      <c r="Q27" s="92">
        <v>1</v>
      </c>
      <c r="R27" s="92">
        <v>1</v>
      </c>
      <c r="S27" s="92">
        <v>1</v>
      </c>
      <c r="T27" s="92">
        <v>1</v>
      </c>
      <c r="U27" s="92">
        <v>1</v>
      </c>
      <c r="V27" s="92">
        <v>1</v>
      </c>
      <c r="W27" s="92">
        <v>1</v>
      </c>
      <c r="X27" s="92">
        <v>1</v>
      </c>
    </row>
    <row r="28" spans="1:24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  <c r="N28" s="7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s="86" customFormat="1" ht="38.65" customHeight="1">
      <c r="A29" s="21"/>
      <c r="B29" s="248" t="s">
        <v>393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N29" s="248" t="s">
        <v>393</v>
      </c>
      <c r="O29" s="248"/>
      <c r="P29" s="248"/>
      <c r="Q29" s="248"/>
      <c r="R29" s="248"/>
      <c r="S29" s="248"/>
      <c r="T29" s="248"/>
      <c r="U29" s="248"/>
      <c r="V29" s="248"/>
      <c r="W29" s="248"/>
      <c r="X29" s="248"/>
    </row>
    <row r="30" spans="1:24" s="86" customFormat="1">
      <c r="A30" s="121" t="s">
        <v>457</v>
      </c>
      <c r="B30" s="73">
        <v>40644</v>
      </c>
      <c r="C30" s="23">
        <v>5489</v>
      </c>
      <c r="D30" s="23">
        <v>3939</v>
      </c>
      <c r="E30" s="23">
        <v>3069</v>
      </c>
      <c r="F30" s="23">
        <v>2800</v>
      </c>
      <c r="G30" s="23">
        <v>5668</v>
      </c>
      <c r="H30" s="23">
        <v>1216</v>
      </c>
      <c r="I30" s="23">
        <v>6170</v>
      </c>
      <c r="J30" s="23">
        <v>3628</v>
      </c>
      <c r="K30" s="23">
        <v>2427</v>
      </c>
      <c r="L30" s="23">
        <v>6239</v>
      </c>
      <c r="N30" s="73">
        <v>10819</v>
      </c>
      <c r="O30" s="23">
        <v>1404</v>
      </c>
      <c r="P30" s="23">
        <v>643</v>
      </c>
      <c r="Q30" s="23">
        <v>1388</v>
      </c>
      <c r="R30" s="23">
        <v>864</v>
      </c>
      <c r="S30" s="23">
        <v>1275</v>
      </c>
      <c r="T30" s="23">
        <v>392</v>
      </c>
      <c r="U30" s="23">
        <v>1479</v>
      </c>
      <c r="V30" s="23">
        <v>973</v>
      </c>
      <c r="W30" s="23">
        <v>703</v>
      </c>
      <c r="X30" s="23">
        <v>1697</v>
      </c>
    </row>
    <row r="31" spans="1:24" s="86" customFormat="1">
      <c r="A31" s="121" t="s">
        <v>458</v>
      </c>
      <c r="B31" s="73">
        <v>36502</v>
      </c>
      <c r="C31" s="23">
        <v>5190</v>
      </c>
      <c r="D31" s="23">
        <v>3296</v>
      </c>
      <c r="E31" s="23">
        <v>2344</v>
      </c>
      <c r="F31" s="23">
        <v>2888</v>
      </c>
      <c r="G31" s="23">
        <v>4786</v>
      </c>
      <c r="H31" s="23">
        <v>1130</v>
      </c>
      <c r="I31" s="23">
        <v>5509</v>
      </c>
      <c r="J31" s="23">
        <v>3355</v>
      </c>
      <c r="K31" s="23">
        <v>2064</v>
      </c>
      <c r="L31" s="23">
        <v>5940</v>
      </c>
      <c r="N31" s="73">
        <v>9933</v>
      </c>
      <c r="O31" s="23">
        <v>1191</v>
      </c>
      <c r="P31" s="23">
        <v>608</v>
      </c>
      <c r="Q31" s="23">
        <v>1197</v>
      </c>
      <c r="R31" s="23">
        <v>636</v>
      </c>
      <c r="S31" s="23">
        <v>1215</v>
      </c>
      <c r="T31" s="23">
        <v>328</v>
      </c>
      <c r="U31" s="23">
        <v>1304</v>
      </c>
      <c r="V31" s="23">
        <v>1097</v>
      </c>
      <c r="W31" s="23">
        <v>762</v>
      </c>
      <c r="X31" s="23">
        <v>1594</v>
      </c>
    </row>
    <row r="32" spans="1:24" s="86" customFormat="1">
      <c r="A32" s="121" t="s">
        <v>459</v>
      </c>
      <c r="B32" s="73">
        <v>30292</v>
      </c>
      <c r="C32" s="23">
        <v>4891</v>
      </c>
      <c r="D32" s="23">
        <v>3317</v>
      </c>
      <c r="E32" s="23">
        <v>2175</v>
      </c>
      <c r="F32" s="23">
        <v>1911</v>
      </c>
      <c r="G32" s="23">
        <v>3770</v>
      </c>
      <c r="H32" s="23">
        <v>950</v>
      </c>
      <c r="I32" s="23">
        <v>4155</v>
      </c>
      <c r="J32" s="23">
        <v>2721</v>
      </c>
      <c r="K32" s="23">
        <v>2122</v>
      </c>
      <c r="L32" s="23">
        <v>4281</v>
      </c>
      <c r="N32" s="73">
        <v>8831</v>
      </c>
      <c r="O32" s="23">
        <v>1252</v>
      </c>
      <c r="P32" s="23">
        <v>508</v>
      </c>
      <c r="Q32" s="23">
        <v>1022</v>
      </c>
      <c r="R32" s="23">
        <v>626</v>
      </c>
      <c r="S32" s="23">
        <v>1121</v>
      </c>
      <c r="T32" s="23">
        <v>315</v>
      </c>
      <c r="U32" s="23">
        <v>1068</v>
      </c>
      <c r="V32" s="23">
        <v>835</v>
      </c>
      <c r="W32" s="23">
        <v>746</v>
      </c>
      <c r="X32" s="23">
        <v>1337</v>
      </c>
    </row>
    <row r="33" spans="1:24" s="86" customFormat="1">
      <c r="A33" s="121" t="s">
        <v>460</v>
      </c>
      <c r="B33" s="73">
        <v>17947</v>
      </c>
      <c r="C33" s="23">
        <v>3288</v>
      </c>
      <c r="D33" s="23">
        <v>1493</v>
      </c>
      <c r="E33" s="23">
        <v>1332</v>
      </c>
      <c r="F33" s="23">
        <v>1141</v>
      </c>
      <c r="G33" s="23">
        <v>2326</v>
      </c>
      <c r="H33" s="23">
        <v>453</v>
      </c>
      <c r="I33" s="23">
        <v>2550</v>
      </c>
      <c r="J33" s="23">
        <v>1487</v>
      </c>
      <c r="K33" s="23">
        <v>1090</v>
      </c>
      <c r="L33" s="23">
        <v>2788</v>
      </c>
      <c r="N33" s="73">
        <v>5448</v>
      </c>
      <c r="O33" s="23">
        <v>766</v>
      </c>
      <c r="P33" s="23">
        <v>364</v>
      </c>
      <c r="Q33" s="23">
        <v>565</v>
      </c>
      <c r="R33" s="23">
        <v>498</v>
      </c>
      <c r="S33" s="23">
        <v>744</v>
      </c>
      <c r="T33" s="23">
        <v>167</v>
      </c>
      <c r="U33" s="23">
        <v>648</v>
      </c>
      <c r="V33" s="23">
        <v>567</v>
      </c>
      <c r="W33" s="23">
        <v>449</v>
      </c>
      <c r="X33" s="23">
        <v>679</v>
      </c>
    </row>
    <row r="34" spans="1:24" s="86" customFormat="1">
      <c r="A34" s="121" t="s">
        <v>461</v>
      </c>
      <c r="B34" s="73">
        <v>11379</v>
      </c>
      <c r="C34" s="23">
        <v>1712</v>
      </c>
      <c r="D34" s="23">
        <v>1161</v>
      </c>
      <c r="E34" s="23">
        <v>910</v>
      </c>
      <c r="F34" s="23">
        <v>667</v>
      </c>
      <c r="G34" s="23">
        <v>1096</v>
      </c>
      <c r="H34" s="23">
        <v>266</v>
      </c>
      <c r="I34" s="23">
        <v>2078</v>
      </c>
      <c r="J34" s="23">
        <v>1088</v>
      </c>
      <c r="K34" s="23">
        <v>741</v>
      </c>
      <c r="L34" s="23">
        <v>1659</v>
      </c>
      <c r="N34" s="73">
        <v>3479</v>
      </c>
      <c r="O34" s="23">
        <v>516</v>
      </c>
      <c r="P34" s="23">
        <v>244</v>
      </c>
      <c r="Q34" s="23">
        <v>499</v>
      </c>
      <c r="R34" s="23">
        <v>302</v>
      </c>
      <c r="S34" s="23">
        <v>531</v>
      </c>
      <c r="T34" s="23">
        <v>103</v>
      </c>
      <c r="U34" s="23">
        <v>333</v>
      </c>
      <c r="V34" s="23">
        <v>349</v>
      </c>
      <c r="W34" s="23">
        <v>233</v>
      </c>
      <c r="X34" s="23">
        <v>370</v>
      </c>
    </row>
    <row r="35" spans="1:24" s="86" customFormat="1">
      <c r="A35" s="121" t="s">
        <v>462</v>
      </c>
      <c r="B35" s="73">
        <v>17043</v>
      </c>
      <c r="C35" s="23">
        <v>2310</v>
      </c>
      <c r="D35" s="23">
        <v>1928</v>
      </c>
      <c r="E35" s="23">
        <v>1517</v>
      </c>
      <c r="F35" s="23">
        <v>1170</v>
      </c>
      <c r="G35" s="23">
        <v>1551</v>
      </c>
      <c r="H35" s="23">
        <v>410</v>
      </c>
      <c r="I35" s="23">
        <v>2739</v>
      </c>
      <c r="J35" s="23">
        <v>1288</v>
      </c>
      <c r="K35" s="23">
        <v>945</v>
      </c>
      <c r="L35" s="23">
        <v>3186</v>
      </c>
      <c r="N35" s="73">
        <v>5231</v>
      </c>
      <c r="O35" s="23">
        <v>645</v>
      </c>
      <c r="P35" s="23">
        <v>339</v>
      </c>
      <c r="Q35" s="23">
        <v>457</v>
      </c>
      <c r="R35" s="23">
        <v>308</v>
      </c>
      <c r="S35" s="23">
        <v>770</v>
      </c>
      <c r="T35" s="23">
        <v>183</v>
      </c>
      <c r="U35" s="23">
        <v>552</v>
      </c>
      <c r="V35" s="23">
        <v>559</v>
      </c>
      <c r="W35" s="23">
        <v>389</v>
      </c>
      <c r="X35" s="23">
        <v>1028</v>
      </c>
    </row>
    <row r="36" spans="1:24" s="86" customFormat="1">
      <c r="A36" s="121" t="s">
        <v>463</v>
      </c>
      <c r="B36" s="73">
        <v>13279</v>
      </c>
      <c r="C36" s="23">
        <v>2527</v>
      </c>
      <c r="D36" s="23">
        <v>1223</v>
      </c>
      <c r="E36" s="23">
        <v>877</v>
      </c>
      <c r="F36" s="23">
        <v>1185</v>
      </c>
      <c r="G36" s="23">
        <v>2112</v>
      </c>
      <c r="H36" s="23">
        <v>245</v>
      </c>
      <c r="I36" s="23">
        <v>1511</v>
      </c>
      <c r="J36" s="23">
        <v>852</v>
      </c>
      <c r="K36" s="23">
        <v>988</v>
      </c>
      <c r="L36" s="23">
        <v>1759</v>
      </c>
      <c r="N36" s="73">
        <v>3900</v>
      </c>
      <c r="O36" s="23">
        <v>698</v>
      </c>
      <c r="P36" s="23">
        <v>234</v>
      </c>
      <c r="Q36" s="23">
        <v>357</v>
      </c>
      <c r="R36" s="23">
        <v>265</v>
      </c>
      <c r="S36" s="23">
        <v>513</v>
      </c>
      <c r="T36" s="23">
        <v>154</v>
      </c>
      <c r="U36" s="23">
        <v>455</v>
      </c>
      <c r="V36" s="23">
        <v>356</v>
      </c>
      <c r="W36" s="23">
        <v>249</v>
      </c>
      <c r="X36" s="23">
        <v>617</v>
      </c>
    </row>
    <row r="37" spans="1:24" s="86" customFormat="1">
      <c r="A37" s="121" t="s">
        <v>464</v>
      </c>
      <c r="B37" s="73">
        <v>6337</v>
      </c>
      <c r="C37" s="23">
        <v>842</v>
      </c>
      <c r="D37" s="23">
        <v>809</v>
      </c>
      <c r="E37" s="23">
        <v>472</v>
      </c>
      <c r="F37" s="23">
        <v>548</v>
      </c>
      <c r="G37" s="23">
        <v>668</v>
      </c>
      <c r="H37" s="23">
        <v>252</v>
      </c>
      <c r="I37" s="23">
        <v>881</v>
      </c>
      <c r="J37" s="23">
        <v>599</v>
      </c>
      <c r="K37" s="23">
        <v>436</v>
      </c>
      <c r="L37" s="23">
        <v>830</v>
      </c>
      <c r="N37" s="73">
        <v>1776</v>
      </c>
      <c r="O37" s="23">
        <v>334</v>
      </c>
      <c r="P37" s="23">
        <v>95</v>
      </c>
      <c r="Q37" s="23">
        <v>199</v>
      </c>
      <c r="R37" s="23">
        <v>191</v>
      </c>
      <c r="S37" s="23">
        <v>197</v>
      </c>
      <c r="T37" s="23">
        <v>55</v>
      </c>
      <c r="U37" s="23">
        <v>149</v>
      </c>
      <c r="V37" s="23">
        <v>123</v>
      </c>
      <c r="W37" s="23">
        <v>135</v>
      </c>
      <c r="X37" s="23">
        <v>298</v>
      </c>
    </row>
    <row r="38" spans="1:24" s="90" customFormat="1">
      <c r="A38" s="91" t="s">
        <v>351</v>
      </c>
      <c r="B38" s="73">
        <f t="shared" ref="B38:L38" si="0">SUM(B30:B37)</f>
        <v>173423</v>
      </c>
      <c r="C38" s="73">
        <f t="shared" si="0"/>
        <v>26249</v>
      </c>
      <c r="D38" s="73">
        <f t="shared" si="0"/>
        <v>17166</v>
      </c>
      <c r="E38" s="73">
        <f t="shared" si="0"/>
        <v>12696</v>
      </c>
      <c r="F38" s="73">
        <f t="shared" si="0"/>
        <v>12310</v>
      </c>
      <c r="G38" s="73">
        <f t="shared" si="0"/>
        <v>21977</v>
      </c>
      <c r="H38" s="73">
        <f t="shared" si="0"/>
        <v>4922</v>
      </c>
      <c r="I38" s="73">
        <f t="shared" si="0"/>
        <v>25593</v>
      </c>
      <c r="J38" s="73">
        <f t="shared" si="0"/>
        <v>15018</v>
      </c>
      <c r="K38" s="73">
        <f t="shared" si="0"/>
        <v>10813</v>
      </c>
      <c r="L38" s="73">
        <f t="shared" si="0"/>
        <v>26682</v>
      </c>
      <c r="N38" s="73">
        <f t="shared" ref="N38:X38" si="1">SUM(N30:N37)</f>
        <v>49417</v>
      </c>
      <c r="O38" s="73">
        <f t="shared" si="1"/>
        <v>6806</v>
      </c>
      <c r="P38" s="73">
        <f t="shared" si="1"/>
        <v>3035</v>
      </c>
      <c r="Q38" s="73">
        <f t="shared" si="1"/>
        <v>5684</v>
      </c>
      <c r="R38" s="73">
        <f t="shared" si="1"/>
        <v>3690</v>
      </c>
      <c r="S38" s="73">
        <f t="shared" si="1"/>
        <v>6366</v>
      </c>
      <c r="T38" s="73">
        <f t="shared" si="1"/>
        <v>1697</v>
      </c>
      <c r="U38" s="73">
        <f t="shared" si="1"/>
        <v>5988</v>
      </c>
      <c r="V38" s="73">
        <f t="shared" si="1"/>
        <v>4859</v>
      </c>
      <c r="W38" s="73">
        <f t="shared" si="1"/>
        <v>3666</v>
      </c>
      <c r="X38" s="73">
        <f t="shared" si="1"/>
        <v>7620</v>
      </c>
    </row>
    <row r="39" spans="1:24" s="86" customFormat="1">
      <c r="A39" s="21"/>
      <c r="B39" s="73"/>
      <c r="C39" s="23"/>
      <c r="D39" s="23"/>
      <c r="E39" s="23"/>
      <c r="F39" s="23"/>
      <c r="G39" s="23"/>
      <c r="H39" s="23"/>
      <c r="I39" s="23"/>
      <c r="J39" s="23"/>
      <c r="K39" s="23"/>
      <c r="L39" s="23"/>
      <c r="N39" s="7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s="86" customFormat="1" ht="13.5" customHeight="1">
      <c r="A40" s="21"/>
      <c r="B40" s="248" t="s">
        <v>274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274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4" s="86" customFormat="1">
      <c r="A41" s="121" t="s">
        <v>457</v>
      </c>
      <c r="B41" s="92">
        <f>B30/B$38</f>
        <v>0.2343633774066877</v>
      </c>
      <c r="C41" s="93">
        <f t="shared" ref="C41:L41" si="2">C30/C$38</f>
        <v>0.20911272810392778</v>
      </c>
      <c r="D41" s="93">
        <f t="shared" si="2"/>
        <v>0.229465221950367</v>
      </c>
      <c r="E41" s="93">
        <f t="shared" si="2"/>
        <v>0.2417296786389414</v>
      </c>
      <c r="F41" s="93">
        <f t="shared" si="2"/>
        <v>0.22745735174654752</v>
      </c>
      <c r="G41" s="93">
        <f t="shared" si="2"/>
        <v>0.25790599262865721</v>
      </c>
      <c r="H41" s="93">
        <f t="shared" si="2"/>
        <v>0.24705404307192197</v>
      </c>
      <c r="I41" s="93">
        <f t="shared" si="2"/>
        <v>0.24108154573516197</v>
      </c>
      <c r="J41" s="93">
        <f t="shared" si="2"/>
        <v>0.24157677453722201</v>
      </c>
      <c r="K41" s="93">
        <f t="shared" si="2"/>
        <v>0.22445204846018682</v>
      </c>
      <c r="L41" s="93">
        <f t="shared" si="2"/>
        <v>0.23382804887189865</v>
      </c>
      <c r="N41" s="92">
        <f t="shared" ref="N41:X41" si="3">N30/N$38</f>
        <v>0.21893275593419267</v>
      </c>
      <c r="O41" s="93">
        <f t="shared" si="3"/>
        <v>0.20628856890978547</v>
      </c>
      <c r="P41" s="93">
        <f t="shared" si="3"/>
        <v>0.21186161449752883</v>
      </c>
      <c r="Q41" s="93">
        <f t="shared" si="3"/>
        <v>0.2441942294159043</v>
      </c>
      <c r="R41" s="93">
        <f t="shared" si="3"/>
        <v>0.23414634146341465</v>
      </c>
      <c r="S41" s="93">
        <f t="shared" si="3"/>
        <v>0.20028275212064089</v>
      </c>
      <c r="T41" s="93">
        <f t="shared" si="3"/>
        <v>0.2309958750736594</v>
      </c>
      <c r="U41" s="93">
        <f t="shared" si="3"/>
        <v>0.2469939879759519</v>
      </c>
      <c r="V41" s="93">
        <f t="shared" si="3"/>
        <v>0.20024696439596626</v>
      </c>
      <c r="W41" s="93">
        <f t="shared" si="3"/>
        <v>0.19176213857064922</v>
      </c>
      <c r="X41" s="93">
        <f t="shared" si="3"/>
        <v>0.22270341207349081</v>
      </c>
    </row>
    <row r="42" spans="1:24" s="86" customFormat="1">
      <c r="A42" s="121" t="s">
        <v>458</v>
      </c>
      <c r="B42" s="92">
        <f t="shared" ref="B42:L48" si="4">B31/B$38</f>
        <v>0.21047957883325741</v>
      </c>
      <c r="C42" s="93">
        <f t="shared" si="4"/>
        <v>0.19772181797401805</v>
      </c>
      <c r="D42" s="93">
        <f t="shared" si="4"/>
        <v>0.19200745660025631</v>
      </c>
      <c r="E42" s="93">
        <f t="shared" si="4"/>
        <v>0.18462507876496534</v>
      </c>
      <c r="F42" s="93">
        <f t="shared" si="4"/>
        <v>0.2346060113728676</v>
      </c>
      <c r="G42" s="93">
        <f t="shared" si="4"/>
        <v>0.21777312645037994</v>
      </c>
      <c r="H42" s="93">
        <f t="shared" si="4"/>
        <v>0.22958147094676962</v>
      </c>
      <c r="I42" s="93">
        <f t="shared" si="4"/>
        <v>0.21525417106239988</v>
      </c>
      <c r="J42" s="93">
        <f t="shared" si="4"/>
        <v>0.22339858836063389</v>
      </c>
      <c r="K42" s="93">
        <f t="shared" si="4"/>
        <v>0.19088134652732822</v>
      </c>
      <c r="L42" s="93">
        <f t="shared" si="4"/>
        <v>0.22262199235439623</v>
      </c>
      <c r="N42" s="92">
        <f t="shared" ref="N42:X42" si="5">N31/N$38</f>
        <v>0.20100370317906793</v>
      </c>
      <c r="O42" s="93">
        <f t="shared" si="5"/>
        <v>0.17499265354099325</v>
      </c>
      <c r="P42" s="93">
        <f t="shared" si="5"/>
        <v>0.20032948929159802</v>
      </c>
      <c r="Q42" s="93">
        <f t="shared" si="5"/>
        <v>0.2105911330049261</v>
      </c>
      <c r="R42" s="93">
        <f t="shared" si="5"/>
        <v>0.17235772357723578</v>
      </c>
      <c r="S42" s="93">
        <f t="shared" si="5"/>
        <v>0.19085768143261075</v>
      </c>
      <c r="T42" s="93">
        <f t="shared" si="5"/>
        <v>0.19328226281673541</v>
      </c>
      <c r="U42" s="93">
        <f t="shared" si="5"/>
        <v>0.21776887107548429</v>
      </c>
      <c r="V42" s="93">
        <f t="shared" si="5"/>
        <v>0.22576661864581191</v>
      </c>
      <c r="W42" s="93">
        <f t="shared" si="5"/>
        <v>0.20785597381342061</v>
      </c>
      <c r="X42" s="93">
        <f t="shared" si="5"/>
        <v>0.20918635170603675</v>
      </c>
    </row>
    <row r="43" spans="1:24" s="86" customFormat="1">
      <c r="A43" s="121" t="s">
        <v>459</v>
      </c>
      <c r="B43" s="92">
        <f t="shared" si="4"/>
        <v>0.17467117971664659</v>
      </c>
      <c r="C43" s="93">
        <f t="shared" si="4"/>
        <v>0.18633090784410836</v>
      </c>
      <c r="D43" s="93">
        <f t="shared" si="4"/>
        <v>0.19323080507980891</v>
      </c>
      <c r="E43" s="93">
        <f t="shared" si="4"/>
        <v>0.17131379962192816</v>
      </c>
      <c r="F43" s="93">
        <f t="shared" si="4"/>
        <v>0.15523964256701869</v>
      </c>
      <c r="G43" s="93">
        <f t="shared" si="4"/>
        <v>0.17154297674841881</v>
      </c>
      <c r="H43" s="93">
        <f t="shared" si="4"/>
        <v>0.19301097114993904</v>
      </c>
      <c r="I43" s="93">
        <f t="shared" si="4"/>
        <v>0.16234907982651506</v>
      </c>
      <c r="J43" s="93">
        <f t="shared" si="4"/>
        <v>0.1811825809029165</v>
      </c>
      <c r="K43" s="93">
        <f t="shared" si="4"/>
        <v>0.19624526033478221</v>
      </c>
      <c r="L43" s="93">
        <f t="shared" si="4"/>
        <v>0.1604452439847088</v>
      </c>
      <c r="N43" s="92">
        <f t="shared" ref="N43:X43" si="6">N32/N$38</f>
        <v>0.17870368496671185</v>
      </c>
      <c r="O43" s="93">
        <f t="shared" si="6"/>
        <v>0.1839553335292389</v>
      </c>
      <c r="P43" s="93">
        <f t="shared" si="6"/>
        <v>0.16738056013179572</v>
      </c>
      <c r="Q43" s="93">
        <f t="shared" si="6"/>
        <v>0.17980295566502463</v>
      </c>
      <c r="R43" s="93">
        <f t="shared" si="6"/>
        <v>0.16964769647696476</v>
      </c>
      <c r="S43" s="93">
        <f t="shared" si="6"/>
        <v>0.17609173735469683</v>
      </c>
      <c r="T43" s="93">
        <f t="shared" si="6"/>
        <v>0.18562168532704773</v>
      </c>
      <c r="U43" s="93">
        <f t="shared" si="6"/>
        <v>0.17835671342685372</v>
      </c>
      <c r="V43" s="93">
        <f t="shared" si="6"/>
        <v>0.17184605885984772</v>
      </c>
      <c r="W43" s="93">
        <f t="shared" si="6"/>
        <v>0.20349154391707583</v>
      </c>
      <c r="X43" s="93">
        <f t="shared" si="6"/>
        <v>0.17545931758530184</v>
      </c>
    </row>
    <row r="44" spans="1:24" s="86" customFormat="1">
      <c r="A44" s="121" t="s">
        <v>460</v>
      </c>
      <c r="B44" s="92">
        <f t="shared" si="4"/>
        <v>0.10348685007178979</v>
      </c>
      <c r="C44" s="93">
        <f t="shared" si="4"/>
        <v>0.12526191473960913</v>
      </c>
      <c r="D44" s="93">
        <f t="shared" si="4"/>
        <v>8.6974251427239899E-2</v>
      </c>
      <c r="E44" s="93">
        <f t="shared" si="4"/>
        <v>0.10491493383742911</v>
      </c>
      <c r="F44" s="93">
        <f t="shared" si="4"/>
        <v>9.2688870836718118E-2</v>
      </c>
      <c r="G44" s="93">
        <f t="shared" si="4"/>
        <v>0.10583792146334804</v>
      </c>
      <c r="H44" s="93">
        <f t="shared" si="4"/>
        <v>9.203575782202357E-2</v>
      </c>
      <c r="I44" s="93">
        <f t="shared" si="4"/>
        <v>9.9636619388113939E-2</v>
      </c>
      <c r="J44" s="93">
        <f t="shared" si="4"/>
        <v>9.9014515914236254E-2</v>
      </c>
      <c r="K44" s="93">
        <f t="shared" si="4"/>
        <v>0.1008045870711181</v>
      </c>
      <c r="L44" s="93">
        <f t="shared" si="4"/>
        <v>0.10448991829697923</v>
      </c>
      <c r="N44" s="92">
        <f t="shared" ref="N44:X44" si="7">N33/N$38</f>
        <v>0.11024546208794544</v>
      </c>
      <c r="O44" s="93">
        <f t="shared" si="7"/>
        <v>0.11254775198354393</v>
      </c>
      <c r="P44" s="93">
        <f t="shared" si="7"/>
        <v>0.11993410214168039</v>
      </c>
      <c r="Q44" s="93">
        <f t="shared" si="7"/>
        <v>9.9401829697396193E-2</v>
      </c>
      <c r="R44" s="93">
        <f t="shared" si="7"/>
        <v>0.13495934959349593</v>
      </c>
      <c r="S44" s="93">
        <f t="shared" si="7"/>
        <v>0.11687087653157399</v>
      </c>
      <c r="T44" s="93">
        <f t="shared" si="7"/>
        <v>9.8408956982911022E-2</v>
      </c>
      <c r="U44" s="93">
        <f t="shared" si="7"/>
        <v>0.10821643286573146</v>
      </c>
      <c r="V44" s="93">
        <f t="shared" si="7"/>
        <v>0.11669067709405227</v>
      </c>
      <c r="W44" s="93">
        <f t="shared" si="7"/>
        <v>0.12247681396617567</v>
      </c>
      <c r="X44" s="93">
        <f t="shared" si="7"/>
        <v>8.9107611548556426E-2</v>
      </c>
    </row>
    <row r="45" spans="1:24" s="86" customFormat="1">
      <c r="A45" s="121" t="s">
        <v>461</v>
      </c>
      <c r="B45" s="92">
        <f t="shared" si="4"/>
        <v>6.561413422671733E-2</v>
      </c>
      <c r="C45" s="93">
        <f t="shared" si="4"/>
        <v>6.522153224884758E-2</v>
      </c>
      <c r="D45" s="93">
        <f t="shared" si="4"/>
        <v>6.7633694512408249E-2</v>
      </c>
      <c r="E45" s="93">
        <f t="shared" si="4"/>
        <v>7.1676118462507876E-2</v>
      </c>
      <c r="F45" s="93">
        <f t="shared" si="4"/>
        <v>5.4183590576766853E-2</v>
      </c>
      <c r="G45" s="93">
        <f t="shared" si="4"/>
        <v>4.98703189698321E-2</v>
      </c>
      <c r="H45" s="93">
        <f t="shared" si="4"/>
        <v>5.4043071921982933E-2</v>
      </c>
      <c r="I45" s="93">
        <f t="shared" si="4"/>
        <v>8.1194076505294421E-2</v>
      </c>
      <c r="J45" s="93">
        <f t="shared" si="4"/>
        <v>7.2446397656145953E-2</v>
      </c>
      <c r="K45" s="93">
        <f t="shared" si="4"/>
        <v>6.8528622953851842E-2</v>
      </c>
      <c r="L45" s="93">
        <f t="shared" si="4"/>
        <v>6.217674836968743E-2</v>
      </c>
      <c r="N45" s="92">
        <f t="shared" ref="N45:X45" si="8">N34/N$38</f>
        <v>7.0400874193091448E-2</v>
      </c>
      <c r="O45" s="93">
        <f t="shared" si="8"/>
        <v>7.5815456949750226E-2</v>
      </c>
      <c r="P45" s="93">
        <f t="shared" si="8"/>
        <v>8.0395387149917633E-2</v>
      </c>
      <c r="Q45" s="93">
        <f t="shared" si="8"/>
        <v>8.7790288529204785E-2</v>
      </c>
      <c r="R45" s="93">
        <f t="shared" si="8"/>
        <v>8.1842818428184277E-2</v>
      </c>
      <c r="S45" s="93">
        <f t="shared" si="8"/>
        <v>8.3411875589066917E-2</v>
      </c>
      <c r="T45" s="93">
        <f t="shared" si="8"/>
        <v>6.0695344725987033E-2</v>
      </c>
      <c r="U45" s="93">
        <f t="shared" si="8"/>
        <v>5.561122244488978E-2</v>
      </c>
      <c r="V45" s="93">
        <f t="shared" si="8"/>
        <v>7.1825478493517184E-2</v>
      </c>
      <c r="W45" s="93">
        <f t="shared" si="8"/>
        <v>6.3557010365520999E-2</v>
      </c>
      <c r="X45" s="93">
        <f t="shared" si="8"/>
        <v>4.8556430446194225E-2</v>
      </c>
    </row>
    <row r="46" spans="1:24" s="86" customFormat="1">
      <c r="A46" s="121" t="s">
        <v>462</v>
      </c>
      <c r="B46" s="92">
        <f t="shared" si="4"/>
        <v>9.8274162020031947E-2</v>
      </c>
      <c r="C46" s="93">
        <f t="shared" si="4"/>
        <v>8.800335250866699E-2</v>
      </c>
      <c r="D46" s="93">
        <f t="shared" si="4"/>
        <v>0.11231504136082955</v>
      </c>
      <c r="E46" s="93">
        <f t="shared" si="4"/>
        <v>0.11948645242596093</v>
      </c>
      <c r="F46" s="93">
        <f t="shared" si="4"/>
        <v>9.5044679122664497E-2</v>
      </c>
      <c r="G46" s="93">
        <f t="shared" si="4"/>
        <v>7.0573781680848158E-2</v>
      </c>
      <c r="H46" s="93">
        <f t="shared" si="4"/>
        <v>8.329947175944738E-2</v>
      </c>
      <c r="I46" s="93">
        <f t="shared" si="4"/>
        <v>0.1070214511780565</v>
      </c>
      <c r="J46" s="93">
        <f t="shared" si="4"/>
        <v>8.5763750166466909E-2</v>
      </c>
      <c r="K46" s="93">
        <f t="shared" si="4"/>
        <v>8.7394802552483122E-2</v>
      </c>
      <c r="L46" s="93">
        <f t="shared" si="4"/>
        <v>0.11940634135372161</v>
      </c>
      <c r="N46" s="92">
        <f t="shared" ref="N46:X46" si="9">N35/N$38</f>
        <v>0.10585426067952323</v>
      </c>
      <c r="O46" s="93">
        <f t="shared" si="9"/>
        <v>9.4769321187187769E-2</v>
      </c>
      <c r="P46" s="93">
        <f t="shared" si="9"/>
        <v>0.11169686985172982</v>
      </c>
      <c r="Q46" s="93">
        <f t="shared" si="9"/>
        <v>8.0401125967628426E-2</v>
      </c>
      <c r="R46" s="93">
        <f t="shared" si="9"/>
        <v>8.3468834688346885E-2</v>
      </c>
      <c r="S46" s="93">
        <f t="shared" si="9"/>
        <v>0.12095507382972039</v>
      </c>
      <c r="T46" s="93">
        <f t="shared" si="9"/>
        <v>0.10783736004714202</v>
      </c>
      <c r="U46" s="93">
        <f t="shared" si="9"/>
        <v>9.2184368737474945E-2</v>
      </c>
      <c r="V46" s="93">
        <f t="shared" si="9"/>
        <v>0.11504424778761062</v>
      </c>
      <c r="W46" s="93">
        <f t="shared" si="9"/>
        <v>0.10611020185488271</v>
      </c>
      <c r="X46" s="93">
        <f t="shared" si="9"/>
        <v>0.13490813648293964</v>
      </c>
    </row>
    <row r="47" spans="1:24" s="86" customFormat="1">
      <c r="A47" s="121" t="s">
        <v>463</v>
      </c>
      <c r="B47" s="92">
        <f t="shared" si="4"/>
        <v>7.6570005131960578E-2</v>
      </c>
      <c r="C47" s="93">
        <f t="shared" si="4"/>
        <v>9.6270334107966024E-2</v>
      </c>
      <c r="D47" s="93">
        <f t="shared" si="4"/>
        <v>7.124548526156356E-2</v>
      </c>
      <c r="E47" s="93">
        <f t="shared" si="4"/>
        <v>6.9076874606175176E-2</v>
      </c>
      <c r="F47" s="93">
        <f t="shared" si="4"/>
        <v>9.6263200649878145E-2</v>
      </c>
      <c r="G47" s="93">
        <f t="shared" si="4"/>
        <v>9.610046867179324E-2</v>
      </c>
      <c r="H47" s="93">
        <f t="shared" si="4"/>
        <v>4.9776513612352705E-2</v>
      </c>
      <c r="I47" s="93">
        <f t="shared" si="4"/>
        <v>5.9039581135466729E-2</v>
      </c>
      <c r="J47" s="93">
        <f t="shared" si="4"/>
        <v>5.6731921693967242E-2</v>
      </c>
      <c r="K47" s="93">
        <f t="shared" si="4"/>
        <v>9.1371497271802465E-2</v>
      </c>
      <c r="L47" s="93">
        <f t="shared" si="4"/>
        <v>6.5924593358818673E-2</v>
      </c>
      <c r="N47" s="92">
        <f t="shared" ref="N47:X47" si="10">N36/N$38</f>
        <v>7.8920209644454342E-2</v>
      </c>
      <c r="O47" s="93">
        <f t="shared" si="10"/>
        <v>0.10255656773435204</v>
      </c>
      <c r="P47" s="93">
        <f t="shared" si="10"/>
        <v>7.7100494233937403E-2</v>
      </c>
      <c r="Q47" s="93">
        <f t="shared" si="10"/>
        <v>6.2807881773399021E-2</v>
      </c>
      <c r="R47" s="93">
        <f t="shared" si="10"/>
        <v>7.1815718157181574E-2</v>
      </c>
      <c r="S47" s="93">
        <f t="shared" si="10"/>
        <v>8.0584354382657875E-2</v>
      </c>
      <c r="T47" s="93">
        <f t="shared" si="10"/>
        <v>9.0748379493223341E-2</v>
      </c>
      <c r="U47" s="93">
        <f t="shared" si="10"/>
        <v>7.5985303941215762E-2</v>
      </c>
      <c r="V47" s="93">
        <f t="shared" si="10"/>
        <v>7.3266104136653631E-2</v>
      </c>
      <c r="W47" s="93">
        <f t="shared" si="10"/>
        <v>6.7921440261865793E-2</v>
      </c>
      <c r="X47" s="93">
        <f t="shared" si="10"/>
        <v>8.0971128608923887E-2</v>
      </c>
    </row>
    <row r="48" spans="1:24" s="86" customFormat="1">
      <c r="A48" s="121" t="s">
        <v>464</v>
      </c>
      <c r="B48" s="92">
        <f t="shared" si="4"/>
        <v>3.654071259290867E-2</v>
      </c>
      <c r="C48" s="93">
        <f t="shared" si="4"/>
        <v>3.2077412472856108E-2</v>
      </c>
      <c r="D48" s="93">
        <f t="shared" si="4"/>
        <v>4.7128043807526505E-2</v>
      </c>
      <c r="E48" s="93">
        <f t="shared" si="4"/>
        <v>3.7177063642092001E-2</v>
      </c>
      <c r="F48" s="93">
        <f t="shared" si="4"/>
        <v>4.4516653127538587E-2</v>
      </c>
      <c r="G48" s="93">
        <f t="shared" si="4"/>
        <v>3.0395413386722483E-2</v>
      </c>
      <c r="H48" s="93">
        <f t="shared" si="4"/>
        <v>5.1198699715562776E-2</v>
      </c>
      <c r="I48" s="93">
        <f t="shared" si="4"/>
        <v>3.4423475168991524E-2</v>
      </c>
      <c r="J48" s="93">
        <f t="shared" si="4"/>
        <v>3.9885470768411237E-2</v>
      </c>
      <c r="K48" s="93">
        <f t="shared" si="4"/>
        <v>4.0321834828447242E-2</v>
      </c>
      <c r="L48" s="93">
        <f t="shared" si="4"/>
        <v>3.1107113409789371E-2</v>
      </c>
      <c r="N48" s="92">
        <f t="shared" ref="N48:X48" si="11">N37/N$38</f>
        <v>3.5939049315013051E-2</v>
      </c>
      <c r="O48" s="93">
        <f t="shared" si="11"/>
        <v>4.90743461651484E-2</v>
      </c>
      <c r="P48" s="93">
        <f t="shared" si="11"/>
        <v>3.130148270181219E-2</v>
      </c>
      <c r="Q48" s="93">
        <f t="shared" si="11"/>
        <v>3.5010555946516538E-2</v>
      </c>
      <c r="R48" s="93">
        <f t="shared" si="11"/>
        <v>5.1761517615176153E-2</v>
      </c>
      <c r="S48" s="93">
        <f t="shared" si="11"/>
        <v>3.094564875903236E-2</v>
      </c>
      <c r="T48" s="93">
        <f t="shared" si="11"/>
        <v>3.2410135533294047E-2</v>
      </c>
      <c r="U48" s="93">
        <f t="shared" si="11"/>
        <v>2.4883099532398131E-2</v>
      </c>
      <c r="V48" s="93">
        <f t="shared" si="11"/>
        <v>2.531385058654044E-2</v>
      </c>
      <c r="W48" s="93">
        <f t="shared" si="11"/>
        <v>3.6824877250409165E-2</v>
      </c>
      <c r="X48" s="93">
        <f t="shared" si="11"/>
        <v>3.910761154855643E-2</v>
      </c>
    </row>
    <row r="49" spans="1:35" s="85" customFormat="1">
      <c r="A49" s="91" t="s">
        <v>351</v>
      </c>
      <c r="B49" s="99">
        <f>SUM(B41:B48)</f>
        <v>1</v>
      </c>
      <c r="C49" s="99">
        <f t="shared" ref="C49:L49" si="12">SUM(C41:C48)</f>
        <v>1</v>
      </c>
      <c r="D49" s="99">
        <f t="shared" si="12"/>
        <v>1.0000000000000002</v>
      </c>
      <c r="E49" s="99">
        <f t="shared" si="12"/>
        <v>1</v>
      </c>
      <c r="F49" s="99">
        <f t="shared" si="12"/>
        <v>0.99999999999999989</v>
      </c>
      <c r="G49" s="99">
        <f t="shared" si="12"/>
        <v>0.99999999999999989</v>
      </c>
      <c r="H49" s="99">
        <f t="shared" si="12"/>
        <v>1</v>
      </c>
      <c r="I49" s="99">
        <f t="shared" si="12"/>
        <v>1</v>
      </c>
      <c r="J49" s="99">
        <f t="shared" si="12"/>
        <v>0.99999999999999989</v>
      </c>
      <c r="K49" s="99">
        <f t="shared" si="12"/>
        <v>1</v>
      </c>
      <c r="L49" s="99">
        <f t="shared" si="12"/>
        <v>1</v>
      </c>
      <c r="N49" s="99">
        <f>SUM(N41:N48)</f>
        <v>0.99999999999999989</v>
      </c>
      <c r="O49" s="99">
        <f t="shared" ref="O49:X49" si="13">SUM(O41:O48)</f>
        <v>1</v>
      </c>
      <c r="P49" s="99">
        <f t="shared" si="13"/>
        <v>1</v>
      </c>
      <c r="Q49" s="99">
        <f t="shared" si="13"/>
        <v>1</v>
      </c>
      <c r="R49" s="99">
        <f t="shared" si="13"/>
        <v>0.99999999999999989</v>
      </c>
      <c r="S49" s="99">
        <f t="shared" si="13"/>
        <v>1</v>
      </c>
      <c r="T49" s="99">
        <f t="shared" si="13"/>
        <v>1</v>
      </c>
      <c r="U49" s="99">
        <f t="shared" si="13"/>
        <v>0.99999999999999989</v>
      </c>
      <c r="V49" s="99">
        <f t="shared" si="13"/>
        <v>1</v>
      </c>
      <c r="W49" s="99">
        <f t="shared" si="13"/>
        <v>1</v>
      </c>
      <c r="X49" s="99">
        <f t="shared" si="13"/>
        <v>1</v>
      </c>
    </row>
    <row r="50" spans="1:35" s="67" customFormat="1" ht="4.1500000000000004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</row>
    <row r="51" spans="1:35" ht="13.5" customHeight="1">
      <c r="A51" s="39" t="s">
        <v>279</v>
      </c>
      <c r="B51" s="40"/>
      <c r="C51" s="40"/>
      <c r="D51" s="40"/>
      <c r="E51" s="40"/>
      <c r="F51" s="40"/>
      <c r="G51" s="40"/>
      <c r="H51" s="40"/>
      <c r="I51" s="40"/>
      <c r="J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>
      <c r="A52" s="101" t="s">
        <v>392</v>
      </c>
      <c r="B52" s="9"/>
      <c r="H52" s="9"/>
      <c r="M52" s="86"/>
      <c r="N52" s="86"/>
      <c r="O52" s="86"/>
    </row>
    <row r="53" spans="1:35">
      <c r="A53" s="101"/>
      <c r="B53" s="9"/>
      <c r="H53" s="9"/>
      <c r="M53" s="86"/>
      <c r="N53" s="86"/>
      <c r="O53" s="86"/>
    </row>
  </sheetData>
  <sheetProtection selectLockedCells="1" selectUnlockedCells="1"/>
  <mergeCells count="15">
    <mergeCell ref="B40:L40"/>
    <mergeCell ref="N40:X40"/>
    <mergeCell ref="B7:L7"/>
    <mergeCell ref="N7:X7"/>
    <mergeCell ref="B18:L18"/>
    <mergeCell ref="N18:X18"/>
    <mergeCell ref="B29:L29"/>
    <mergeCell ref="N29:X29"/>
    <mergeCell ref="B3:L3"/>
    <mergeCell ref="N3:X3"/>
    <mergeCell ref="A4:A5"/>
    <mergeCell ref="B4:B5"/>
    <mergeCell ref="C4:L4"/>
    <mergeCell ref="N4:N5"/>
    <mergeCell ref="O4:X4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zoomScaleNormal="85" workbookViewId="0"/>
  </sheetViews>
  <sheetFormatPr defaultColWidth="8.7109375" defaultRowHeight="12"/>
  <cols>
    <col min="1" max="1" width="18.7109375" style="148" customWidth="1"/>
    <col min="2" max="2" width="7.28515625" style="85" customWidth="1"/>
    <col min="3" max="7" width="7.28515625" style="72" customWidth="1"/>
    <col min="8" max="8" width="7.28515625" style="149" customWidth="1"/>
    <col min="9" max="12" width="7.28515625" style="72" customWidth="1"/>
    <col min="13" max="16384" width="8.7109375" style="72"/>
  </cols>
  <sheetData>
    <row r="1" spans="1:14" s="13" customFormat="1" ht="12.75">
      <c r="A1" s="83" t="s">
        <v>122</v>
      </c>
      <c r="B1" s="59"/>
    </row>
    <row r="2" spans="1:14">
      <c r="A2" s="84"/>
      <c r="H2" s="72"/>
    </row>
    <row r="3" spans="1:14" ht="12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4" s="150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4" s="150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40.15" customHeight="1">
      <c r="B6" s="248" t="s">
        <v>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4">
      <c r="A7" s="24"/>
      <c r="B7" s="24"/>
      <c r="C7" s="24"/>
      <c r="D7" s="23"/>
      <c r="E7" s="24"/>
      <c r="F7" s="24"/>
      <c r="G7" s="24"/>
      <c r="H7" s="24"/>
      <c r="I7" s="24"/>
      <c r="J7" s="24"/>
      <c r="K7" s="24"/>
      <c r="L7" s="24"/>
    </row>
    <row r="8" spans="1:14">
      <c r="A8" s="121" t="s">
        <v>1</v>
      </c>
      <c r="B8" s="26">
        <v>19805</v>
      </c>
      <c r="C8" s="27">
        <v>3150</v>
      </c>
      <c r="D8" s="27">
        <v>1802</v>
      </c>
      <c r="E8" s="27">
        <v>1452</v>
      </c>
      <c r="F8" s="27">
        <v>1445</v>
      </c>
      <c r="G8" s="27">
        <v>2910</v>
      </c>
      <c r="H8" s="27">
        <v>639</v>
      </c>
      <c r="I8" s="27">
        <v>3028</v>
      </c>
      <c r="J8" s="27">
        <v>1535</v>
      </c>
      <c r="K8" s="27">
        <v>1204</v>
      </c>
      <c r="L8" s="27">
        <v>2640</v>
      </c>
      <c r="N8" s="207" t="s">
        <v>259</v>
      </c>
    </row>
    <row r="9" spans="1:14">
      <c r="A9" s="121" t="s">
        <v>2</v>
      </c>
      <c r="B9" s="26">
        <v>52603</v>
      </c>
      <c r="C9" s="27">
        <v>7516</v>
      </c>
      <c r="D9" s="27">
        <v>4752</v>
      </c>
      <c r="E9" s="27">
        <v>4549</v>
      </c>
      <c r="F9" s="27">
        <v>3778</v>
      </c>
      <c r="G9" s="27">
        <v>6337</v>
      </c>
      <c r="H9" s="27">
        <v>1506</v>
      </c>
      <c r="I9" s="27">
        <v>7160</v>
      </c>
      <c r="J9" s="27">
        <v>4942</v>
      </c>
      <c r="K9" s="27">
        <v>3495</v>
      </c>
      <c r="L9" s="27">
        <v>8568</v>
      </c>
    </row>
    <row r="10" spans="1:14">
      <c r="A10" s="121" t="s">
        <v>3</v>
      </c>
      <c r="B10" s="26">
        <v>1871</v>
      </c>
      <c r="C10" s="27">
        <v>352</v>
      </c>
      <c r="D10" s="27">
        <v>180</v>
      </c>
      <c r="E10" s="27">
        <v>126</v>
      </c>
      <c r="F10" s="27">
        <v>110</v>
      </c>
      <c r="G10" s="27">
        <v>201</v>
      </c>
      <c r="H10" s="27">
        <v>62</v>
      </c>
      <c r="I10" s="27">
        <v>339</v>
      </c>
      <c r="J10" s="27">
        <v>149</v>
      </c>
      <c r="K10" s="27">
        <v>127</v>
      </c>
      <c r="L10" s="27">
        <v>225</v>
      </c>
    </row>
    <row r="11" spans="1:14" s="85" customFormat="1">
      <c r="A11" s="91" t="s">
        <v>254</v>
      </c>
      <c r="B11" s="26">
        <v>74280</v>
      </c>
      <c r="C11" s="26">
        <v>11018</v>
      </c>
      <c r="D11" s="26">
        <v>6734</v>
      </c>
      <c r="E11" s="26">
        <v>6127</v>
      </c>
      <c r="F11" s="26">
        <v>5333</v>
      </c>
      <c r="G11" s="26">
        <v>9448</v>
      </c>
      <c r="H11" s="26">
        <v>2207</v>
      </c>
      <c r="I11" s="26">
        <v>10527</v>
      </c>
      <c r="J11" s="26">
        <v>6626</v>
      </c>
      <c r="K11" s="26">
        <v>4826</v>
      </c>
      <c r="L11" s="26">
        <v>11434</v>
      </c>
    </row>
    <row r="12" spans="1:14">
      <c r="A12" s="9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4" ht="12" customHeight="1">
      <c r="B13" s="248" t="s">
        <v>274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</row>
    <row r="14" spans="1:14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4">
      <c r="A15" s="121" t="s">
        <v>1</v>
      </c>
      <c r="B15" s="34">
        <v>0.26700000000000002</v>
      </c>
      <c r="C15" s="35">
        <v>0.28599999999999998</v>
      </c>
      <c r="D15" s="35">
        <v>0.26800000000000002</v>
      </c>
      <c r="E15" s="35">
        <v>0.23699999999999999</v>
      </c>
      <c r="F15" s="35">
        <v>0.27100000000000002</v>
      </c>
      <c r="G15" s="35">
        <v>0.308</v>
      </c>
      <c r="H15" s="35">
        <v>0.28899999999999998</v>
      </c>
      <c r="I15" s="35">
        <v>0.28799999999999998</v>
      </c>
      <c r="J15" s="35">
        <v>0.23200000000000001</v>
      </c>
      <c r="K15" s="35">
        <v>0.25</v>
      </c>
      <c r="L15" s="35">
        <v>0.23100000000000001</v>
      </c>
    </row>
    <row r="16" spans="1:14">
      <c r="A16" s="121" t="s">
        <v>2</v>
      </c>
      <c r="B16" s="34">
        <v>0.70799999999999996</v>
      </c>
      <c r="C16" s="35">
        <v>0.68200000000000005</v>
      </c>
      <c r="D16" s="35">
        <v>0.70599999999999996</v>
      </c>
      <c r="E16" s="35">
        <v>0.74199999999999999</v>
      </c>
      <c r="F16" s="35">
        <v>0.70799999999999996</v>
      </c>
      <c r="G16" s="35">
        <v>0.67100000000000004</v>
      </c>
      <c r="H16" s="35">
        <v>0.68300000000000005</v>
      </c>
      <c r="I16" s="35">
        <v>0.68</v>
      </c>
      <c r="J16" s="35">
        <v>0.746</v>
      </c>
      <c r="K16" s="35">
        <v>0.72399999999999998</v>
      </c>
      <c r="L16" s="35">
        <v>0.749</v>
      </c>
    </row>
    <row r="17" spans="1:34">
      <c r="A17" s="121" t="s">
        <v>3</v>
      </c>
      <c r="B17" s="34">
        <v>2.5000000000000001E-2</v>
      </c>
      <c r="C17" s="35">
        <v>3.2000000000000001E-2</v>
      </c>
      <c r="D17" s="35">
        <v>2.7E-2</v>
      </c>
      <c r="E17" s="35">
        <v>2.1000000000000001E-2</v>
      </c>
      <c r="F17" s="35">
        <v>2.1000000000000001E-2</v>
      </c>
      <c r="G17" s="35">
        <v>2.1000000000000001E-2</v>
      </c>
      <c r="H17" s="35">
        <v>2.8000000000000001E-2</v>
      </c>
      <c r="I17" s="35">
        <v>3.2000000000000001E-2</v>
      </c>
      <c r="J17" s="35">
        <v>2.1999999999999999E-2</v>
      </c>
      <c r="K17" s="35">
        <v>2.5999999999999999E-2</v>
      </c>
      <c r="L17" s="35">
        <v>0.02</v>
      </c>
    </row>
    <row r="18" spans="1:34" s="85" customFormat="1">
      <c r="A18" s="91" t="s">
        <v>254</v>
      </c>
      <c r="B18" s="34">
        <v>1</v>
      </c>
      <c r="C18" s="34">
        <v>1</v>
      </c>
      <c r="D18" s="34">
        <v>1</v>
      </c>
      <c r="E18" s="34">
        <v>1</v>
      </c>
      <c r="F18" s="34">
        <v>1</v>
      </c>
      <c r="G18" s="34">
        <v>1</v>
      </c>
      <c r="H18" s="34">
        <v>1</v>
      </c>
      <c r="I18" s="34">
        <v>1</v>
      </c>
      <c r="J18" s="34">
        <v>1</v>
      </c>
      <c r="K18" s="34">
        <v>1</v>
      </c>
      <c r="L18" s="34">
        <v>1</v>
      </c>
    </row>
    <row r="19" spans="1:34">
      <c r="A19" s="9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34" ht="43.5" customHeight="1">
      <c r="B20" s="248" t="s">
        <v>140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</row>
    <row r="21" spans="1:34">
      <c r="A21" s="24"/>
      <c r="B21" s="24"/>
      <c r="C21" s="24"/>
      <c r="D21" s="23"/>
      <c r="E21" s="24"/>
      <c r="F21" s="24"/>
      <c r="G21" s="24"/>
      <c r="H21" s="24"/>
      <c r="I21" s="24"/>
      <c r="J21" s="24"/>
      <c r="K21" s="24"/>
      <c r="L21" s="24"/>
      <c r="N21" s="72" t="s">
        <v>258</v>
      </c>
    </row>
    <row r="22" spans="1:34">
      <c r="A22" s="121" t="s">
        <v>5</v>
      </c>
      <c r="B22" s="26">
        <v>359</v>
      </c>
      <c r="C22" s="27" t="s">
        <v>139</v>
      </c>
      <c r="D22" s="27" t="s">
        <v>139</v>
      </c>
      <c r="E22" s="27" t="s">
        <v>139</v>
      </c>
      <c r="F22" s="27" t="s">
        <v>139</v>
      </c>
      <c r="G22" s="27" t="s">
        <v>139</v>
      </c>
      <c r="H22" s="27" t="s">
        <v>139</v>
      </c>
      <c r="I22" s="27" t="s">
        <v>139</v>
      </c>
      <c r="J22" s="27" t="s">
        <v>139</v>
      </c>
      <c r="K22" s="27" t="s">
        <v>139</v>
      </c>
      <c r="L22" s="27" t="s">
        <v>139</v>
      </c>
    </row>
    <row r="23" spans="1:34">
      <c r="A23" s="121" t="s">
        <v>273</v>
      </c>
      <c r="B23" s="26">
        <v>1513</v>
      </c>
      <c r="C23" s="27" t="s">
        <v>139</v>
      </c>
      <c r="D23" s="27" t="s">
        <v>139</v>
      </c>
      <c r="E23" s="27" t="s">
        <v>139</v>
      </c>
      <c r="F23" s="27" t="s">
        <v>139</v>
      </c>
      <c r="G23" s="27" t="s">
        <v>139</v>
      </c>
      <c r="H23" s="27" t="s">
        <v>139</v>
      </c>
      <c r="I23" s="27" t="s">
        <v>139</v>
      </c>
      <c r="J23" s="27" t="s">
        <v>139</v>
      </c>
      <c r="K23" s="27" t="s">
        <v>139</v>
      </c>
      <c r="L23" s="27" t="s">
        <v>139</v>
      </c>
    </row>
    <row r="24" spans="1:34" s="85" customFormat="1">
      <c r="A24" s="91" t="s">
        <v>254</v>
      </c>
      <c r="B24" s="26">
        <v>1871.4</v>
      </c>
      <c r="C24" s="27" t="s">
        <v>139</v>
      </c>
      <c r="D24" s="27" t="s">
        <v>139</v>
      </c>
      <c r="E24" s="27" t="s">
        <v>139</v>
      </c>
      <c r="F24" s="27" t="s">
        <v>139</v>
      </c>
      <c r="G24" s="27" t="s">
        <v>139</v>
      </c>
      <c r="H24" s="27" t="s">
        <v>139</v>
      </c>
      <c r="I24" s="27" t="s">
        <v>139</v>
      </c>
      <c r="J24" s="27" t="s">
        <v>139</v>
      </c>
      <c r="K24" s="27" t="s">
        <v>139</v>
      </c>
      <c r="L24" s="27" t="s">
        <v>139</v>
      </c>
    </row>
    <row r="25" spans="1:34">
      <c r="A25" s="9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34" ht="22.5" customHeight="1">
      <c r="B26" s="248" t="s">
        <v>141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</row>
    <row r="27" spans="1:34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34">
      <c r="A28" s="121" t="s">
        <v>5</v>
      </c>
      <c r="B28" s="34">
        <v>0.192</v>
      </c>
      <c r="C28" s="27" t="s">
        <v>139</v>
      </c>
      <c r="D28" s="27" t="s">
        <v>139</v>
      </c>
      <c r="E28" s="27" t="s">
        <v>139</v>
      </c>
      <c r="F28" s="27" t="s">
        <v>139</v>
      </c>
      <c r="G28" s="27" t="s">
        <v>139</v>
      </c>
      <c r="H28" s="27" t="s">
        <v>139</v>
      </c>
      <c r="I28" s="27" t="s">
        <v>139</v>
      </c>
      <c r="J28" s="27" t="s">
        <v>139</v>
      </c>
      <c r="K28" s="27" t="s">
        <v>139</v>
      </c>
      <c r="L28" s="27" t="s">
        <v>139</v>
      </c>
    </row>
    <row r="29" spans="1:34">
      <c r="A29" s="121" t="s">
        <v>273</v>
      </c>
      <c r="B29" s="34">
        <v>0.80800000000000005</v>
      </c>
      <c r="C29" s="27" t="s">
        <v>139</v>
      </c>
      <c r="D29" s="27" t="s">
        <v>139</v>
      </c>
      <c r="E29" s="27" t="s">
        <v>139</v>
      </c>
      <c r="F29" s="27" t="s">
        <v>139</v>
      </c>
      <c r="G29" s="27" t="s">
        <v>139</v>
      </c>
      <c r="H29" s="27" t="s">
        <v>139</v>
      </c>
      <c r="I29" s="27" t="s">
        <v>139</v>
      </c>
      <c r="J29" s="27" t="s">
        <v>139</v>
      </c>
      <c r="K29" s="27" t="s">
        <v>139</v>
      </c>
      <c r="L29" s="27" t="s">
        <v>139</v>
      </c>
    </row>
    <row r="30" spans="1:34" s="85" customFormat="1">
      <c r="A30" s="91" t="s">
        <v>254</v>
      </c>
      <c r="B30" s="34">
        <v>1</v>
      </c>
      <c r="C30" s="27" t="s">
        <v>139</v>
      </c>
      <c r="D30" s="27" t="s">
        <v>139</v>
      </c>
      <c r="E30" s="27" t="s">
        <v>139</v>
      </c>
      <c r="F30" s="27" t="s">
        <v>139</v>
      </c>
      <c r="G30" s="27" t="s">
        <v>139</v>
      </c>
      <c r="H30" s="27" t="s">
        <v>139</v>
      </c>
      <c r="I30" s="27" t="s">
        <v>139</v>
      </c>
      <c r="J30" s="27" t="s">
        <v>139</v>
      </c>
      <c r="K30" s="27" t="s">
        <v>139</v>
      </c>
      <c r="L30" s="27" t="s">
        <v>139</v>
      </c>
    </row>
    <row r="31" spans="1:34" ht="6.6" customHeight="1">
      <c r="A31" s="79"/>
      <c r="B31" s="80"/>
      <c r="C31" s="80"/>
      <c r="D31" s="80"/>
      <c r="E31" s="81"/>
      <c r="F31" s="81"/>
      <c r="G31" s="81"/>
      <c r="H31" s="81"/>
      <c r="I31" s="81"/>
      <c r="J31" s="81"/>
      <c r="K31" s="81"/>
      <c r="L31" s="81"/>
    </row>
    <row r="32" spans="1:34" s="9" customFormat="1" ht="13.5" customHeight="1">
      <c r="A32" s="39" t="s">
        <v>279</v>
      </c>
      <c r="B32" s="40"/>
      <c r="C32" s="40"/>
      <c r="D32" s="40"/>
      <c r="E32" s="40"/>
      <c r="F32" s="40"/>
      <c r="G32" s="40"/>
      <c r="H32" s="40"/>
      <c r="I32" s="4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12" ht="13.5" customHeight="1">
      <c r="A33" s="39" t="s">
        <v>142</v>
      </c>
      <c r="B33" s="72"/>
      <c r="H33" s="72"/>
    </row>
    <row r="34" spans="1:12">
      <c r="A34" s="72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2"/>
    </row>
    <row r="35" spans="1:12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2"/>
    </row>
    <row r="36" spans="1:12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2"/>
    </row>
    <row r="37" spans="1:12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2"/>
    </row>
    <row r="38" spans="1:12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2"/>
    </row>
  </sheetData>
  <sheetProtection selectLockedCells="1" selectUnlockedCells="1"/>
  <mergeCells count="7">
    <mergeCell ref="B26:L26"/>
    <mergeCell ref="A3:A4"/>
    <mergeCell ref="B3:B4"/>
    <mergeCell ref="C3:L3"/>
    <mergeCell ref="B6:L6"/>
    <mergeCell ref="B13:L13"/>
    <mergeCell ref="B20:L20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zoomScaleNormal="85" workbookViewId="0">
      <selection activeCell="A2" sqref="A2"/>
    </sheetView>
  </sheetViews>
  <sheetFormatPr defaultColWidth="8.7109375" defaultRowHeight="12"/>
  <cols>
    <col min="1" max="1" width="18.7109375" style="148" customWidth="1"/>
    <col min="2" max="2" width="13.5703125" style="85" customWidth="1"/>
    <col min="3" max="7" width="7.28515625" style="72" customWidth="1"/>
    <col min="8" max="8" width="7.28515625" style="149" customWidth="1"/>
    <col min="9" max="12" width="7.28515625" style="72" customWidth="1"/>
    <col min="13" max="13" width="2.7109375" style="72" customWidth="1"/>
    <col min="14" max="24" width="7.28515625" style="72" customWidth="1"/>
    <col min="25" max="16384" width="8.7109375" style="72"/>
  </cols>
  <sheetData>
    <row r="1" spans="1:24" s="13" customFormat="1" ht="12.75">
      <c r="A1" s="83" t="s">
        <v>123</v>
      </c>
      <c r="B1" s="59"/>
    </row>
    <row r="2" spans="1:24">
      <c r="A2" s="84"/>
      <c r="H2" s="72"/>
    </row>
    <row r="3" spans="1:24" s="9" customFormat="1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2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  <c r="N4" s="250" t="s">
        <v>254</v>
      </c>
      <c r="O4" s="251" t="s">
        <v>255</v>
      </c>
      <c r="P4" s="251"/>
      <c r="Q4" s="251"/>
      <c r="R4" s="251"/>
      <c r="S4" s="251"/>
      <c r="T4" s="251"/>
      <c r="U4" s="251"/>
      <c r="V4" s="251"/>
      <c r="W4" s="251"/>
      <c r="X4" s="251"/>
    </row>
    <row r="5" spans="1:24" s="150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50"/>
      <c r="O5" s="17" t="s">
        <v>261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150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40.15" customHeight="1">
      <c r="B7" s="248" t="s">
        <v>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N7" s="248" t="s">
        <v>0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 ht="12" customHeight="1">
      <c r="A8" s="24"/>
      <c r="B8" s="24"/>
      <c r="C8" s="24"/>
      <c r="D8" s="23"/>
      <c r="E8" s="24"/>
      <c r="F8" s="24"/>
      <c r="G8" s="24"/>
      <c r="H8" s="24"/>
      <c r="I8" s="24"/>
      <c r="J8" s="24"/>
      <c r="K8" s="24"/>
      <c r="L8" s="24"/>
      <c r="N8" s="24"/>
      <c r="O8" s="24"/>
      <c r="P8" s="23"/>
      <c r="Q8" s="24"/>
      <c r="R8" s="24"/>
      <c r="S8" s="24"/>
      <c r="T8" s="24"/>
      <c r="U8" s="24"/>
      <c r="V8" s="24"/>
      <c r="W8" s="24"/>
      <c r="X8" s="24"/>
    </row>
    <row r="9" spans="1:24">
      <c r="A9" s="121" t="s">
        <v>1</v>
      </c>
      <c r="B9" s="26">
        <v>16249</v>
      </c>
      <c r="C9" s="27">
        <v>2391</v>
      </c>
      <c r="D9" s="27">
        <v>1638</v>
      </c>
      <c r="E9" s="27">
        <v>995</v>
      </c>
      <c r="F9" s="27">
        <v>1259</v>
      </c>
      <c r="G9" s="27">
        <v>2594</v>
      </c>
      <c r="H9" s="27">
        <v>504</v>
      </c>
      <c r="I9" s="27">
        <v>2581</v>
      </c>
      <c r="J9" s="27">
        <v>1143</v>
      </c>
      <c r="K9" s="27">
        <v>988</v>
      </c>
      <c r="L9" s="27">
        <v>2157</v>
      </c>
      <c r="N9" s="26">
        <v>3556</v>
      </c>
      <c r="O9" s="27">
        <v>759</v>
      </c>
      <c r="P9" s="27">
        <v>165</v>
      </c>
      <c r="Q9" s="27">
        <v>457</v>
      </c>
      <c r="R9" s="27">
        <v>186</v>
      </c>
      <c r="S9" s="27">
        <v>317</v>
      </c>
      <c r="T9" s="27">
        <v>135</v>
      </c>
      <c r="U9" s="27">
        <v>446</v>
      </c>
      <c r="V9" s="27">
        <v>392</v>
      </c>
      <c r="W9" s="27">
        <v>216</v>
      </c>
      <c r="X9" s="27">
        <v>483</v>
      </c>
    </row>
    <row r="10" spans="1:24">
      <c r="A10" s="121" t="s">
        <v>2</v>
      </c>
      <c r="B10" s="26">
        <v>40217</v>
      </c>
      <c r="C10" s="27">
        <v>6059</v>
      </c>
      <c r="D10" s="27">
        <v>3939</v>
      </c>
      <c r="E10" s="27">
        <v>3119</v>
      </c>
      <c r="F10" s="27">
        <v>2755</v>
      </c>
      <c r="G10" s="27">
        <v>4626</v>
      </c>
      <c r="H10" s="27">
        <v>1101</v>
      </c>
      <c r="I10" s="27">
        <v>5698</v>
      </c>
      <c r="J10" s="27">
        <v>3773</v>
      </c>
      <c r="K10" s="27">
        <v>2543</v>
      </c>
      <c r="L10" s="27">
        <v>6604</v>
      </c>
      <c r="N10" s="26">
        <v>12386</v>
      </c>
      <c r="O10" s="27">
        <v>1457</v>
      </c>
      <c r="P10" s="27">
        <v>813</v>
      </c>
      <c r="Q10" s="27">
        <v>1430</v>
      </c>
      <c r="R10" s="27">
        <v>1023</v>
      </c>
      <c r="S10" s="27">
        <v>1711</v>
      </c>
      <c r="T10" s="27">
        <v>405</v>
      </c>
      <c r="U10" s="27">
        <v>1462</v>
      </c>
      <c r="V10" s="27">
        <v>1170</v>
      </c>
      <c r="W10" s="27">
        <v>952</v>
      </c>
      <c r="X10" s="27">
        <v>1964</v>
      </c>
    </row>
    <row r="11" spans="1:24">
      <c r="A11" s="121" t="s">
        <v>3</v>
      </c>
      <c r="B11" s="26">
        <v>1342</v>
      </c>
      <c r="C11" s="27">
        <v>299</v>
      </c>
      <c r="D11" s="27">
        <v>145</v>
      </c>
      <c r="E11" s="27">
        <v>118</v>
      </c>
      <c r="F11" s="27">
        <v>89</v>
      </c>
      <c r="G11" s="27">
        <v>107</v>
      </c>
      <c r="H11" s="27">
        <v>36</v>
      </c>
      <c r="I11" s="27">
        <v>252</v>
      </c>
      <c r="J11" s="27">
        <v>91</v>
      </c>
      <c r="K11" s="27">
        <v>73</v>
      </c>
      <c r="L11" s="27">
        <v>133</v>
      </c>
      <c r="N11" s="26">
        <v>530</v>
      </c>
      <c r="O11" s="27">
        <v>53</v>
      </c>
      <c r="P11" s="27">
        <v>35</v>
      </c>
      <c r="Q11" s="27">
        <v>8</v>
      </c>
      <c r="R11" s="27">
        <v>21</v>
      </c>
      <c r="S11" s="27">
        <v>94</v>
      </c>
      <c r="T11" s="27">
        <v>26</v>
      </c>
      <c r="U11" s="27">
        <v>88</v>
      </c>
      <c r="V11" s="27">
        <v>58</v>
      </c>
      <c r="W11" s="27">
        <v>54</v>
      </c>
      <c r="X11" s="27">
        <v>93</v>
      </c>
    </row>
    <row r="12" spans="1:24" s="85" customFormat="1">
      <c r="A12" s="91" t="s">
        <v>254</v>
      </c>
      <c r="B12" s="26">
        <v>57808</v>
      </c>
      <c r="C12" s="26">
        <v>8749</v>
      </c>
      <c r="D12" s="26">
        <v>5722</v>
      </c>
      <c r="E12" s="26">
        <v>4232</v>
      </c>
      <c r="F12" s="26">
        <v>4103</v>
      </c>
      <c r="G12" s="26">
        <v>7326</v>
      </c>
      <c r="H12" s="26">
        <v>1641</v>
      </c>
      <c r="I12" s="26">
        <v>8531</v>
      </c>
      <c r="J12" s="26">
        <v>5006</v>
      </c>
      <c r="K12" s="26">
        <v>3604</v>
      </c>
      <c r="L12" s="26">
        <v>8894</v>
      </c>
      <c r="N12" s="26">
        <v>16472</v>
      </c>
      <c r="O12" s="26">
        <v>2269</v>
      </c>
      <c r="P12" s="26">
        <v>1012</v>
      </c>
      <c r="Q12" s="26">
        <v>1895</v>
      </c>
      <c r="R12" s="26">
        <v>1230</v>
      </c>
      <c r="S12" s="26">
        <v>2122</v>
      </c>
      <c r="T12" s="26">
        <v>566</v>
      </c>
      <c r="U12" s="26">
        <v>1996</v>
      </c>
      <c r="V12" s="26">
        <v>1620</v>
      </c>
      <c r="W12" s="26">
        <v>1222</v>
      </c>
      <c r="X12" s="26">
        <v>2540</v>
      </c>
    </row>
    <row r="13" spans="1:24">
      <c r="A13" s="9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2" customHeight="1">
      <c r="B14" s="248" t="s">
        <v>274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N14" s="248" t="s">
        <v>274</v>
      </c>
      <c r="O14" s="248"/>
      <c r="P14" s="248"/>
      <c r="Q14" s="248"/>
      <c r="R14" s="248"/>
      <c r="S14" s="248"/>
      <c r="T14" s="248"/>
      <c r="U14" s="248"/>
      <c r="V14" s="248"/>
      <c r="W14" s="248"/>
      <c r="X14" s="248"/>
    </row>
    <row r="15" spans="1:24" ht="12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>
      <c r="A16" s="121" t="s">
        <v>1</v>
      </c>
      <c r="B16" s="34">
        <v>0.28100000000000003</v>
      </c>
      <c r="C16" s="35">
        <v>0.27300000000000002</v>
      </c>
      <c r="D16" s="35">
        <v>0.28599999999999998</v>
      </c>
      <c r="E16" s="35">
        <v>0.23499999999999999</v>
      </c>
      <c r="F16" s="35">
        <v>0.307</v>
      </c>
      <c r="G16" s="35">
        <v>0.35399999999999998</v>
      </c>
      <c r="H16" s="35">
        <v>0.307</v>
      </c>
      <c r="I16" s="35">
        <v>0.30299999999999999</v>
      </c>
      <c r="J16" s="35">
        <v>0.22800000000000001</v>
      </c>
      <c r="K16" s="35">
        <v>0.27400000000000002</v>
      </c>
      <c r="L16" s="35">
        <v>0.24299999999999999</v>
      </c>
      <c r="N16" s="34">
        <v>0.216</v>
      </c>
      <c r="O16" s="35">
        <v>0.33400000000000002</v>
      </c>
      <c r="P16" s="35">
        <v>0.16300000000000001</v>
      </c>
      <c r="Q16" s="35">
        <v>0.24099999999999999</v>
      </c>
      <c r="R16" s="35">
        <v>0.151</v>
      </c>
      <c r="S16" s="35">
        <v>0.14899999999999999</v>
      </c>
      <c r="T16" s="35">
        <v>0.23899999999999999</v>
      </c>
      <c r="U16" s="35">
        <v>0.224</v>
      </c>
      <c r="V16" s="35">
        <v>0.24199999999999999</v>
      </c>
      <c r="W16" s="35">
        <v>0.17699999999999999</v>
      </c>
      <c r="X16" s="35">
        <v>0.19</v>
      </c>
    </row>
    <row r="17" spans="1:24">
      <c r="A17" s="121" t="s">
        <v>2</v>
      </c>
      <c r="B17" s="34">
        <v>0.69599999999999995</v>
      </c>
      <c r="C17" s="35">
        <v>0.69299999999999995</v>
      </c>
      <c r="D17" s="35">
        <v>0.68799999999999994</v>
      </c>
      <c r="E17" s="35">
        <v>0.73699999999999999</v>
      </c>
      <c r="F17" s="35">
        <v>0.67100000000000004</v>
      </c>
      <c r="G17" s="35">
        <v>0.63100000000000001</v>
      </c>
      <c r="H17" s="35">
        <v>0.67100000000000004</v>
      </c>
      <c r="I17" s="35">
        <v>0.66800000000000004</v>
      </c>
      <c r="J17" s="35">
        <v>0.754</v>
      </c>
      <c r="K17" s="35">
        <v>0.70599999999999996</v>
      </c>
      <c r="L17" s="35">
        <v>0.74299999999999999</v>
      </c>
      <c r="N17" s="34">
        <v>0.752</v>
      </c>
      <c r="O17" s="35">
        <v>0.64200000000000002</v>
      </c>
      <c r="P17" s="35">
        <v>0.80300000000000005</v>
      </c>
      <c r="Q17" s="35">
        <v>0.754</v>
      </c>
      <c r="R17" s="35">
        <v>0.83199999999999996</v>
      </c>
      <c r="S17" s="35">
        <v>0.80600000000000005</v>
      </c>
      <c r="T17" s="35">
        <v>0.71599999999999997</v>
      </c>
      <c r="U17" s="35">
        <v>0.73199999999999998</v>
      </c>
      <c r="V17" s="35">
        <v>0.72199999999999998</v>
      </c>
      <c r="W17" s="35">
        <v>0.77900000000000003</v>
      </c>
      <c r="X17" s="35">
        <v>0.77300000000000002</v>
      </c>
    </row>
    <row r="18" spans="1:24">
      <c r="A18" s="121" t="s">
        <v>3</v>
      </c>
      <c r="B18" s="34">
        <v>2.3E-2</v>
      </c>
      <c r="C18" s="35">
        <v>3.4000000000000002E-2</v>
      </c>
      <c r="D18" s="35">
        <v>2.5000000000000001E-2</v>
      </c>
      <c r="E18" s="35">
        <v>2.8000000000000001E-2</v>
      </c>
      <c r="F18" s="35">
        <v>2.1999999999999999E-2</v>
      </c>
      <c r="G18" s="35">
        <v>1.4999999999999999E-2</v>
      </c>
      <c r="H18" s="35">
        <v>2.1999999999999999E-2</v>
      </c>
      <c r="I18" s="35">
        <v>0.03</v>
      </c>
      <c r="J18" s="35">
        <v>1.7999999999999999E-2</v>
      </c>
      <c r="K18" s="35">
        <v>0.02</v>
      </c>
      <c r="L18" s="35">
        <v>1.4999999999999999E-2</v>
      </c>
      <c r="N18" s="34">
        <v>3.2000000000000001E-2</v>
      </c>
      <c r="O18" s="35">
        <v>2.3E-2</v>
      </c>
      <c r="P18" s="35">
        <v>3.4000000000000002E-2</v>
      </c>
      <c r="Q18" s="35">
        <v>4.0000000000000001E-3</v>
      </c>
      <c r="R18" s="35">
        <v>1.7000000000000001E-2</v>
      </c>
      <c r="S18" s="35">
        <v>4.3999999999999997E-2</v>
      </c>
      <c r="T18" s="35">
        <v>4.4999999999999998E-2</v>
      </c>
      <c r="U18" s="35">
        <v>4.3999999999999997E-2</v>
      </c>
      <c r="V18" s="35">
        <v>3.5999999999999997E-2</v>
      </c>
      <c r="W18" s="35">
        <v>4.3999999999999997E-2</v>
      </c>
      <c r="X18" s="35">
        <v>3.5999999999999997E-2</v>
      </c>
    </row>
    <row r="19" spans="1:24" s="85" customFormat="1">
      <c r="A19" s="91" t="s">
        <v>254</v>
      </c>
      <c r="B19" s="34">
        <v>1</v>
      </c>
      <c r="C19" s="34">
        <v>1</v>
      </c>
      <c r="D19" s="34">
        <v>1</v>
      </c>
      <c r="E19" s="34">
        <v>1</v>
      </c>
      <c r="F19" s="34">
        <v>1</v>
      </c>
      <c r="G19" s="34">
        <v>1</v>
      </c>
      <c r="H19" s="34">
        <v>1</v>
      </c>
      <c r="I19" s="34">
        <v>1</v>
      </c>
      <c r="J19" s="34">
        <v>1</v>
      </c>
      <c r="K19" s="34">
        <v>1</v>
      </c>
      <c r="L19" s="34">
        <v>1</v>
      </c>
      <c r="N19" s="34">
        <v>1</v>
      </c>
      <c r="O19" s="34">
        <v>1</v>
      </c>
      <c r="P19" s="34">
        <v>1</v>
      </c>
      <c r="Q19" s="34">
        <v>1</v>
      </c>
      <c r="R19" s="34">
        <v>1</v>
      </c>
      <c r="S19" s="34">
        <v>1</v>
      </c>
      <c r="T19" s="34">
        <v>1</v>
      </c>
      <c r="U19" s="34">
        <v>1</v>
      </c>
      <c r="V19" s="34">
        <v>1</v>
      </c>
      <c r="W19" s="34">
        <v>1</v>
      </c>
      <c r="X19" s="34">
        <v>1</v>
      </c>
    </row>
    <row r="20" spans="1:24">
      <c r="A20" s="9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25.15" customHeight="1">
      <c r="B21" s="248" t="s">
        <v>4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N21" s="248" t="s">
        <v>4</v>
      </c>
      <c r="O21" s="248"/>
      <c r="P21" s="248"/>
      <c r="Q21" s="248"/>
      <c r="R21" s="248"/>
      <c r="S21" s="248"/>
      <c r="T21" s="248"/>
      <c r="U21" s="248"/>
      <c r="V21" s="248"/>
      <c r="W21" s="248"/>
      <c r="X21" s="248"/>
    </row>
    <row r="22" spans="1:24" ht="12" customHeight="1">
      <c r="A22" s="24"/>
      <c r="B22" s="24"/>
      <c r="C22" s="24"/>
      <c r="D22" s="23"/>
      <c r="E22" s="24"/>
      <c r="F22" s="24"/>
      <c r="G22" s="24"/>
      <c r="H22" s="24"/>
      <c r="I22" s="24"/>
      <c r="J22" s="24"/>
      <c r="K22" s="24"/>
      <c r="L22" s="24"/>
      <c r="N22" s="24"/>
      <c r="O22" s="24"/>
      <c r="P22" s="23"/>
      <c r="Q22" s="24"/>
      <c r="R22" s="24"/>
      <c r="S22" s="24"/>
      <c r="T22" s="24"/>
      <c r="U22" s="24"/>
      <c r="V22" s="24"/>
      <c r="W22" s="24"/>
      <c r="X22" s="24"/>
    </row>
    <row r="23" spans="1:24">
      <c r="A23" s="121" t="s">
        <v>5</v>
      </c>
      <c r="B23" s="26">
        <v>278</v>
      </c>
      <c r="C23" s="27" t="s">
        <v>139</v>
      </c>
      <c r="D23" s="27" t="s">
        <v>139</v>
      </c>
      <c r="E23" s="27" t="s">
        <v>139</v>
      </c>
      <c r="F23" s="27" t="s">
        <v>139</v>
      </c>
      <c r="G23" s="27" t="s">
        <v>139</v>
      </c>
      <c r="H23" s="27" t="s">
        <v>139</v>
      </c>
      <c r="I23" s="27" t="s">
        <v>139</v>
      </c>
      <c r="J23" s="27" t="s">
        <v>139</v>
      </c>
      <c r="K23" s="27" t="s">
        <v>139</v>
      </c>
      <c r="L23" s="27" t="s">
        <v>139</v>
      </c>
      <c r="N23" s="26">
        <v>81</v>
      </c>
      <c r="O23" s="27" t="s">
        <v>139</v>
      </c>
      <c r="P23" s="27" t="s">
        <v>139</v>
      </c>
      <c r="Q23" s="27" t="s">
        <v>139</v>
      </c>
      <c r="R23" s="27" t="s">
        <v>139</v>
      </c>
      <c r="S23" s="27" t="s">
        <v>139</v>
      </c>
      <c r="T23" s="27" t="s">
        <v>139</v>
      </c>
      <c r="U23" s="27" t="s">
        <v>139</v>
      </c>
      <c r="V23" s="27" t="s">
        <v>139</v>
      </c>
      <c r="W23" s="27" t="s">
        <v>139</v>
      </c>
      <c r="X23" s="27" t="s">
        <v>139</v>
      </c>
    </row>
    <row r="24" spans="1:24">
      <c r="A24" s="121" t="s">
        <v>273</v>
      </c>
      <c r="B24" s="26">
        <v>1064</v>
      </c>
      <c r="C24" s="27" t="s">
        <v>139</v>
      </c>
      <c r="D24" s="27" t="s">
        <v>139</v>
      </c>
      <c r="E24" s="27" t="s">
        <v>139</v>
      </c>
      <c r="F24" s="27" t="s">
        <v>139</v>
      </c>
      <c r="G24" s="27" t="s">
        <v>139</v>
      </c>
      <c r="H24" s="27" t="s">
        <v>139</v>
      </c>
      <c r="I24" s="27" t="s">
        <v>139</v>
      </c>
      <c r="J24" s="27" t="s">
        <v>139</v>
      </c>
      <c r="K24" s="27" t="s">
        <v>139</v>
      </c>
      <c r="L24" s="27" t="s">
        <v>139</v>
      </c>
      <c r="N24" s="26">
        <v>449</v>
      </c>
      <c r="O24" s="27" t="s">
        <v>139</v>
      </c>
      <c r="P24" s="27" t="s">
        <v>139</v>
      </c>
      <c r="Q24" s="27" t="s">
        <v>139</v>
      </c>
      <c r="R24" s="27" t="s">
        <v>139</v>
      </c>
      <c r="S24" s="27" t="s">
        <v>139</v>
      </c>
      <c r="T24" s="27" t="s">
        <v>139</v>
      </c>
      <c r="U24" s="27" t="s">
        <v>139</v>
      </c>
      <c r="V24" s="27" t="s">
        <v>139</v>
      </c>
      <c r="W24" s="27" t="s">
        <v>139</v>
      </c>
      <c r="X24" s="27" t="s">
        <v>139</v>
      </c>
    </row>
    <row r="25" spans="1:24" s="85" customFormat="1">
      <c r="A25" s="91" t="s">
        <v>254</v>
      </c>
      <c r="B25" s="26">
        <v>1341.8</v>
      </c>
      <c r="C25" s="27" t="s">
        <v>139</v>
      </c>
      <c r="D25" s="27" t="s">
        <v>139</v>
      </c>
      <c r="E25" s="27" t="s">
        <v>139</v>
      </c>
      <c r="F25" s="27" t="s">
        <v>139</v>
      </c>
      <c r="G25" s="27" t="s">
        <v>139</v>
      </c>
      <c r="H25" s="27" t="s">
        <v>139</v>
      </c>
      <c r="I25" s="27" t="s">
        <v>139</v>
      </c>
      <c r="J25" s="27" t="s">
        <v>139</v>
      </c>
      <c r="K25" s="27" t="s">
        <v>139</v>
      </c>
      <c r="L25" s="27" t="s">
        <v>139</v>
      </c>
      <c r="N25" s="26">
        <v>529.66999999999996</v>
      </c>
      <c r="O25" s="27" t="s">
        <v>139</v>
      </c>
      <c r="P25" s="27" t="s">
        <v>139</v>
      </c>
      <c r="Q25" s="27" t="s">
        <v>139</v>
      </c>
      <c r="R25" s="27" t="s">
        <v>139</v>
      </c>
      <c r="S25" s="27" t="s">
        <v>139</v>
      </c>
      <c r="T25" s="27" t="s">
        <v>139</v>
      </c>
      <c r="U25" s="27" t="s">
        <v>139</v>
      </c>
      <c r="V25" s="27" t="s">
        <v>139</v>
      </c>
      <c r="W25" s="27" t="s">
        <v>139</v>
      </c>
      <c r="X25" s="27" t="s">
        <v>139</v>
      </c>
    </row>
    <row r="26" spans="1:24">
      <c r="A26" s="9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2" customHeight="1">
      <c r="B27" s="248" t="s">
        <v>274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N27" s="248" t="s">
        <v>274</v>
      </c>
      <c r="O27" s="248"/>
      <c r="P27" s="248"/>
      <c r="Q27" s="248"/>
      <c r="R27" s="248"/>
      <c r="S27" s="248"/>
      <c r="T27" s="248"/>
      <c r="U27" s="248"/>
      <c r="V27" s="248"/>
      <c r="W27" s="248"/>
      <c r="X27" s="248"/>
    </row>
    <row r="28" spans="1:24" ht="12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>
      <c r="A29" s="121" t="s">
        <v>5</v>
      </c>
      <c r="B29" s="34">
        <v>0.20699999999999999</v>
      </c>
      <c r="C29" s="27" t="s">
        <v>139</v>
      </c>
      <c r="D29" s="27" t="s">
        <v>139</v>
      </c>
      <c r="E29" s="27" t="s">
        <v>139</v>
      </c>
      <c r="F29" s="27" t="s">
        <v>139</v>
      </c>
      <c r="G29" s="27" t="s">
        <v>139</v>
      </c>
      <c r="H29" s="27" t="s">
        <v>139</v>
      </c>
      <c r="I29" s="27" t="s">
        <v>139</v>
      </c>
      <c r="J29" s="27" t="s">
        <v>139</v>
      </c>
      <c r="K29" s="27" t="s">
        <v>139</v>
      </c>
      <c r="L29" s="27" t="s">
        <v>139</v>
      </c>
      <c r="N29" s="34">
        <v>0.153</v>
      </c>
      <c r="O29" s="27" t="s">
        <v>139</v>
      </c>
      <c r="P29" s="27" t="s">
        <v>139</v>
      </c>
      <c r="Q29" s="27" t="s">
        <v>139</v>
      </c>
      <c r="R29" s="27" t="s">
        <v>139</v>
      </c>
      <c r="S29" s="27" t="s">
        <v>139</v>
      </c>
      <c r="T29" s="27" t="s">
        <v>139</v>
      </c>
      <c r="U29" s="27" t="s">
        <v>139</v>
      </c>
      <c r="V29" s="27" t="s">
        <v>139</v>
      </c>
      <c r="W29" s="27" t="s">
        <v>139</v>
      </c>
      <c r="X29" s="27" t="s">
        <v>139</v>
      </c>
    </row>
    <row r="30" spans="1:24">
      <c r="A30" s="121" t="s">
        <v>273</v>
      </c>
      <c r="B30" s="34">
        <v>0.79300000000000004</v>
      </c>
      <c r="C30" s="27" t="s">
        <v>139</v>
      </c>
      <c r="D30" s="27" t="s">
        <v>139</v>
      </c>
      <c r="E30" s="27" t="s">
        <v>139</v>
      </c>
      <c r="F30" s="27" t="s">
        <v>139</v>
      </c>
      <c r="G30" s="27" t="s">
        <v>139</v>
      </c>
      <c r="H30" s="27" t="s">
        <v>139</v>
      </c>
      <c r="I30" s="27" t="s">
        <v>139</v>
      </c>
      <c r="J30" s="27" t="s">
        <v>139</v>
      </c>
      <c r="K30" s="27" t="s">
        <v>139</v>
      </c>
      <c r="L30" s="27" t="s">
        <v>139</v>
      </c>
      <c r="N30" s="34">
        <v>0.84699999999999998</v>
      </c>
      <c r="O30" s="27" t="s">
        <v>139</v>
      </c>
      <c r="P30" s="27" t="s">
        <v>139</v>
      </c>
      <c r="Q30" s="27" t="s">
        <v>139</v>
      </c>
      <c r="R30" s="27" t="s">
        <v>139</v>
      </c>
      <c r="S30" s="27" t="s">
        <v>139</v>
      </c>
      <c r="T30" s="27" t="s">
        <v>139</v>
      </c>
      <c r="U30" s="27" t="s">
        <v>139</v>
      </c>
      <c r="V30" s="27" t="s">
        <v>139</v>
      </c>
      <c r="W30" s="27" t="s">
        <v>139</v>
      </c>
      <c r="X30" s="27" t="s">
        <v>139</v>
      </c>
    </row>
    <row r="31" spans="1:24" s="85" customFormat="1">
      <c r="A31" s="91" t="s">
        <v>254</v>
      </c>
      <c r="B31" s="34">
        <v>1</v>
      </c>
      <c r="C31" s="27" t="s">
        <v>139</v>
      </c>
      <c r="D31" s="27" t="s">
        <v>139</v>
      </c>
      <c r="E31" s="27" t="s">
        <v>139</v>
      </c>
      <c r="F31" s="27" t="s">
        <v>139</v>
      </c>
      <c r="G31" s="27" t="s">
        <v>139</v>
      </c>
      <c r="H31" s="27" t="s">
        <v>139</v>
      </c>
      <c r="I31" s="27" t="s">
        <v>139</v>
      </c>
      <c r="J31" s="27" t="s">
        <v>139</v>
      </c>
      <c r="K31" s="27" t="s">
        <v>139</v>
      </c>
      <c r="L31" s="27" t="s">
        <v>139</v>
      </c>
      <c r="N31" s="34">
        <v>1</v>
      </c>
      <c r="O31" s="27" t="s">
        <v>139</v>
      </c>
      <c r="P31" s="27" t="s">
        <v>139</v>
      </c>
      <c r="Q31" s="27" t="s">
        <v>139</v>
      </c>
      <c r="R31" s="27" t="s">
        <v>139</v>
      </c>
      <c r="S31" s="27" t="s">
        <v>139</v>
      </c>
      <c r="T31" s="27" t="s">
        <v>139</v>
      </c>
      <c r="U31" s="27" t="s">
        <v>139</v>
      </c>
      <c r="V31" s="27" t="s">
        <v>139</v>
      </c>
      <c r="W31" s="27" t="s">
        <v>139</v>
      </c>
      <c r="X31" s="27" t="s">
        <v>139</v>
      </c>
    </row>
    <row r="32" spans="1:24">
      <c r="A32" s="79"/>
      <c r="B32" s="80"/>
      <c r="C32" s="80"/>
      <c r="D32" s="80"/>
      <c r="E32" s="81"/>
      <c r="F32" s="81"/>
      <c r="G32" s="81"/>
      <c r="H32" s="81"/>
      <c r="I32" s="81"/>
      <c r="J32" s="81"/>
      <c r="K32" s="81"/>
      <c r="L32" s="81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</row>
    <row r="33" spans="1:34" s="9" customFormat="1" ht="13.5" customHeight="1">
      <c r="A33" s="39" t="s">
        <v>279</v>
      </c>
      <c r="B33" s="40"/>
      <c r="C33" s="40"/>
      <c r="D33" s="40"/>
      <c r="E33" s="40"/>
      <c r="F33" s="40"/>
      <c r="G33" s="40"/>
      <c r="H33" s="40"/>
      <c r="I33" s="4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3.5" customHeight="1">
      <c r="A34" s="39" t="s">
        <v>142</v>
      </c>
      <c r="B34" s="72"/>
      <c r="H34" s="72"/>
    </row>
    <row r="35" spans="1:34">
      <c r="A35" s="72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2"/>
    </row>
    <row r="36" spans="1:34">
      <c r="B36" s="26"/>
      <c r="C36" s="151"/>
      <c r="D36" s="151"/>
      <c r="E36" s="151"/>
      <c r="F36" s="151"/>
      <c r="G36" s="151"/>
      <c r="H36" s="151"/>
      <c r="I36" s="151"/>
      <c r="J36" s="151"/>
      <c r="K36" s="151"/>
      <c r="L36" s="152"/>
      <c r="N36" s="26"/>
    </row>
    <row r="37" spans="1:34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2"/>
    </row>
    <row r="38" spans="1:34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2"/>
    </row>
    <row r="39" spans="1:34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2"/>
    </row>
  </sheetData>
  <sheetProtection selectLockedCells="1" selectUnlockedCells="1"/>
  <mergeCells count="15">
    <mergeCell ref="B27:L27"/>
    <mergeCell ref="N27:X27"/>
    <mergeCell ref="B7:L7"/>
    <mergeCell ref="N7:X7"/>
    <mergeCell ref="B14:L14"/>
    <mergeCell ref="N14:X14"/>
    <mergeCell ref="B21:L21"/>
    <mergeCell ref="N21:X21"/>
    <mergeCell ref="B3:L3"/>
    <mergeCell ref="N3:X3"/>
    <mergeCell ref="A4:A5"/>
    <mergeCell ref="B4:B5"/>
    <mergeCell ref="C4:L4"/>
    <mergeCell ref="N4:N5"/>
    <mergeCell ref="O4:X4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24"/>
  <sheetViews>
    <sheetView zoomScaleNormal="85" workbookViewId="0">
      <selection activeCell="Q49" sqref="Q49"/>
    </sheetView>
  </sheetViews>
  <sheetFormatPr defaultColWidth="8.7109375" defaultRowHeight="12"/>
  <cols>
    <col min="1" max="1" width="37.7109375" style="20" customWidth="1"/>
    <col min="2" max="2" width="7.28515625" style="67" customWidth="1"/>
    <col min="3" max="7" width="7.28515625" style="9" customWidth="1"/>
    <col min="8" max="8" width="7.28515625" style="68" customWidth="1"/>
    <col min="9" max="12" width="7.28515625" style="9" customWidth="1"/>
    <col min="13" max="16384" width="8.7109375" style="9"/>
  </cols>
  <sheetData>
    <row r="1" spans="1:21" s="70" customFormat="1" ht="12.75">
      <c r="A1" s="83" t="s">
        <v>124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1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1" ht="12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21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21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21" ht="24" customHeight="1">
      <c r="B6" s="248" t="s">
        <v>145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21">
      <c r="A7" s="24"/>
      <c r="B7" s="24"/>
      <c r="C7" s="24"/>
      <c r="D7" s="23"/>
      <c r="E7" s="24"/>
      <c r="F7" s="24"/>
      <c r="G7" s="24"/>
      <c r="H7" s="24"/>
      <c r="I7" s="24"/>
      <c r="J7" s="24"/>
      <c r="K7" s="24"/>
      <c r="L7" s="24"/>
    </row>
    <row r="8" spans="1:21">
      <c r="A8" s="121" t="s">
        <v>126</v>
      </c>
      <c r="B8" s="26">
        <v>12158</v>
      </c>
      <c r="C8" s="27">
        <v>2074</v>
      </c>
      <c r="D8" s="27">
        <v>867</v>
      </c>
      <c r="E8" s="27">
        <v>907</v>
      </c>
      <c r="F8" s="27">
        <v>890</v>
      </c>
      <c r="G8" s="27">
        <v>1580</v>
      </c>
      <c r="H8" s="27">
        <v>413</v>
      </c>
      <c r="I8" s="27">
        <v>1763</v>
      </c>
      <c r="J8" s="27">
        <v>1034</v>
      </c>
      <c r="K8" s="27">
        <v>729</v>
      </c>
      <c r="L8" s="27">
        <v>1901</v>
      </c>
      <c r="U8" s="154"/>
    </row>
    <row r="9" spans="1:21">
      <c r="A9" s="121" t="s">
        <v>127</v>
      </c>
      <c r="B9" s="26">
        <v>2333</v>
      </c>
      <c r="C9" s="27">
        <v>147</v>
      </c>
      <c r="D9" s="27">
        <v>207</v>
      </c>
      <c r="E9" s="27">
        <v>150</v>
      </c>
      <c r="F9" s="27">
        <v>305</v>
      </c>
      <c r="G9" s="27">
        <v>595</v>
      </c>
      <c r="H9" s="27">
        <v>38</v>
      </c>
      <c r="I9" s="27">
        <v>439</v>
      </c>
      <c r="J9" s="27">
        <v>87</v>
      </c>
      <c r="K9" s="27">
        <v>218</v>
      </c>
      <c r="L9" s="27">
        <v>149</v>
      </c>
      <c r="U9" s="154"/>
    </row>
    <row r="10" spans="1:21">
      <c r="A10" s="121" t="s">
        <v>128</v>
      </c>
      <c r="B10" s="26">
        <v>5220</v>
      </c>
      <c r="C10" s="27">
        <v>949</v>
      </c>
      <c r="D10" s="27">
        <v>750</v>
      </c>
      <c r="E10" s="27">
        <v>378</v>
      </c>
      <c r="F10" s="27">
        <v>281</v>
      </c>
      <c r="G10" s="27">
        <v>682</v>
      </c>
      <c r="H10" s="27">
        <v>181</v>
      </c>
      <c r="I10" s="27">
        <v>866</v>
      </c>
      <c r="J10" s="27">
        <v>319</v>
      </c>
      <c r="K10" s="27">
        <v>277</v>
      </c>
      <c r="L10" s="27">
        <v>537</v>
      </c>
      <c r="U10" s="154"/>
    </row>
    <row r="11" spans="1:21">
      <c r="A11" s="121" t="s">
        <v>129</v>
      </c>
      <c r="B11" s="26">
        <v>339</v>
      </c>
      <c r="C11" s="27">
        <v>85</v>
      </c>
      <c r="D11" s="27">
        <v>0</v>
      </c>
      <c r="E11" s="27">
        <v>42</v>
      </c>
      <c r="F11" s="27">
        <v>0</v>
      </c>
      <c r="G11" s="27">
        <v>35</v>
      </c>
      <c r="H11" s="27">
        <v>7</v>
      </c>
      <c r="I11" s="27">
        <v>9</v>
      </c>
      <c r="J11" s="27">
        <v>69</v>
      </c>
      <c r="K11" s="27">
        <v>5</v>
      </c>
      <c r="L11" s="27">
        <v>87</v>
      </c>
      <c r="U11" s="154"/>
    </row>
    <row r="12" spans="1:21">
      <c r="A12" s="121" t="s">
        <v>317</v>
      </c>
      <c r="B12" s="26">
        <v>114</v>
      </c>
      <c r="C12" s="27">
        <v>0</v>
      </c>
      <c r="D12" s="27">
        <v>0</v>
      </c>
      <c r="E12" s="27">
        <v>8</v>
      </c>
      <c r="F12" s="27">
        <v>0</v>
      </c>
      <c r="G12" s="27">
        <v>27</v>
      </c>
      <c r="H12" s="27">
        <v>0</v>
      </c>
      <c r="I12" s="27">
        <v>0</v>
      </c>
      <c r="J12" s="27">
        <v>25</v>
      </c>
      <c r="K12" s="27">
        <v>20</v>
      </c>
      <c r="L12" s="27">
        <v>33</v>
      </c>
      <c r="U12" s="154"/>
    </row>
    <row r="13" spans="1:21" s="67" customFormat="1">
      <c r="A13" s="91" t="s">
        <v>138</v>
      </c>
      <c r="B13" s="26">
        <v>20164</v>
      </c>
      <c r="C13" s="26">
        <v>3254.2</v>
      </c>
      <c r="D13" s="26">
        <v>1823.1</v>
      </c>
      <c r="E13" s="26">
        <v>1485.6</v>
      </c>
      <c r="F13" s="26">
        <v>1475.3</v>
      </c>
      <c r="G13" s="26">
        <v>2918.7</v>
      </c>
      <c r="H13" s="26">
        <v>638.88</v>
      </c>
      <c r="I13" s="26">
        <v>3076.8</v>
      </c>
      <c r="J13" s="26">
        <v>1535</v>
      </c>
      <c r="K13" s="26">
        <v>1249.8</v>
      </c>
      <c r="L13" s="26">
        <v>2706.8</v>
      </c>
      <c r="U13" s="154"/>
    </row>
    <row r="14" spans="1:21">
      <c r="A14" s="96"/>
      <c r="B14" s="97"/>
      <c r="C14" s="106"/>
      <c r="D14" s="106"/>
      <c r="E14" s="98"/>
      <c r="F14" s="106"/>
      <c r="G14" s="98"/>
      <c r="H14" s="98"/>
      <c r="I14" s="98"/>
      <c r="J14" s="98"/>
      <c r="K14" s="98"/>
      <c r="L14" s="98"/>
    </row>
    <row r="15" spans="1:21" ht="12" customHeight="1">
      <c r="B15" s="248" t="s">
        <v>274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</row>
    <row r="16" spans="1:2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34">
      <c r="A17" s="121" t="s">
        <v>126</v>
      </c>
      <c r="B17" s="34">
        <v>0.60299999999999998</v>
      </c>
      <c r="C17" s="35">
        <v>0.63700000000000001</v>
      </c>
      <c r="D17" s="35">
        <v>0.47499999999999998</v>
      </c>
      <c r="E17" s="35">
        <v>0.61099999999999999</v>
      </c>
      <c r="F17" s="35">
        <v>0.60299999999999998</v>
      </c>
      <c r="G17" s="35">
        <v>0.54100000000000004</v>
      </c>
      <c r="H17" s="35">
        <v>0.64600000000000002</v>
      </c>
      <c r="I17" s="35">
        <v>0.57299999999999995</v>
      </c>
      <c r="J17" s="35">
        <v>0.67400000000000004</v>
      </c>
      <c r="K17" s="35">
        <v>0.58399999999999996</v>
      </c>
      <c r="L17" s="35">
        <v>0.70199999999999996</v>
      </c>
    </row>
    <row r="18" spans="1:34">
      <c r="A18" s="121" t="s">
        <v>127</v>
      </c>
      <c r="B18" s="34">
        <v>0.11600000000000001</v>
      </c>
      <c r="C18" s="35">
        <v>4.4999999999999998E-2</v>
      </c>
      <c r="D18" s="35">
        <v>0.113</v>
      </c>
      <c r="E18" s="35">
        <v>0.10100000000000001</v>
      </c>
      <c r="F18" s="35">
        <v>0.20699999999999999</v>
      </c>
      <c r="G18" s="35">
        <v>0.20399999999999999</v>
      </c>
      <c r="H18" s="35">
        <v>5.8999999999999997E-2</v>
      </c>
      <c r="I18" s="35">
        <v>0.14299999999999999</v>
      </c>
      <c r="J18" s="35">
        <v>5.7000000000000002E-2</v>
      </c>
      <c r="K18" s="35">
        <v>0.17399999999999999</v>
      </c>
      <c r="L18" s="35">
        <v>5.5E-2</v>
      </c>
    </row>
    <row r="19" spans="1:34">
      <c r="A19" s="121" t="s">
        <v>128</v>
      </c>
      <c r="B19" s="34">
        <v>0.25900000000000001</v>
      </c>
      <c r="C19" s="35">
        <v>0.29199999999999998</v>
      </c>
      <c r="D19" s="35">
        <v>0.41099999999999998</v>
      </c>
      <c r="E19" s="35">
        <v>0.254</v>
      </c>
      <c r="F19" s="35">
        <v>0.19</v>
      </c>
      <c r="G19" s="35">
        <v>0.23400000000000001</v>
      </c>
      <c r="H19" s="35">
        <v>0.28299999999999997</v>
      </c>
      <c r="I19" s="35">
        <v>0.28100000000000003</v>
      </c>
      <c r="J19" s="35">
        <v>0.20799999999999999</v>
      </c>
      <c r="K19" s="35">
        <v>0.222</v>
      </c>
      <c r="L19" s="35">
        <v>0.19800000000000001</v>
      </c>
    </row>
    <row r="20" spans="1:34">
      <c r="A20" s="121" t="s">
        <v>129</v>
      </c>
      <c r="B20" s="34">
        <v>1.7000000000000001E-2</v>
      </c>
      <c r="C20" s="35">
        <v>2.5999999999999999E-2</v>
      </c>
      <c r="D20" s="35">
        <v>0</v>
      </c>
      <c r="E20" s="35">
        <v>2.8000000000000001E-2</v>
      </c>
      <c r="F20" s="35">
        <v>0</v>
      </c>
      <c r="G20" s="35">
        <v>1.2E-2</v>
      </c>
      <c r="H20" s="35">
        <v>1.0999999999999999E-2</v>
      </c>
      <c r="I20" s="35">
        <v>3.0000000000000001E-3</v>
      </c>
      <c r="J20" s="35">
        <v>4.4999999999999998E-2</v>
      </c>
      <c r="K20" s="35">
        <v>4.0000000000000001E-3</v>
      </c>
      <c r="L20" s="35">
        <v>3.2000000000000001E-2</v>
      </c>
    </row>
    <row r="21" spans="1:34">
      <c r="A21" s="121" t="s">
        <v>317</v>
      </c>
      <c r="B21" s="34">
        <v>6.0000000000000001E-3</v>
      </c>
      <c r="C21" s="35">
        <v>0</v>
      </c>
      <c r="D21" s="35">
        <v>0</v>
      </c>
      <c r="E21" s="35">
        <v>6.0000000000000001E-3</v>
      </c>
      <c r="F21" s="35">
        <v>0</v>
      </c>
      <c r="G21" s="35">
        <v>8.9999999999999993E-3</v>
      </c>
      <c r="H21" s="35">
        <v>0</v>
      </c>
      <c r="I21" s="35">
        <v>0</v>
      </c>
      <c r="J21" s="35">
        <v>1.7000000000000001E-2</v>
      </c>
      <c r="K21" s="35">
        <v>1.6E-2</v>
      </c>
      <c r="L21" s="35">
        <v>1.2E-2</v>
      </c>
    </row>
    <row r="22" spans="1:34" s="67" customFormat="1">
      <c r="A22" s="153" t="s">
        <v>138</v>
      </c>
      <c r="B22" s="34">
        <v>1</v>
      </c>
      <c r="C22" s="34">
        <v>1</v>
      </c>
      <c r="D22" s="34">
        <v>1</v>
      </c>
      <c r="E22" s="34">
        <v>1</v>
      </c>
      <c r="F22" s="34">
        <v>1</v>
      </c>
      <c r="G22" s="34">
        <v>1</v>
      </c>
      <c r="H22" s="34">
        <v>1</v>
      </c>
      <c r="I22" s="34">
        <v>1</v>
      </c>
      <c r="J22" s="34">
        <v>1</v>
      </c>
      <c r="K22" s="34">
        <v>1</v>
      </c>
      <c r="L22" s="34">
        <v>1</v>
      </c>
    </row>
    <row r="23" spans="1:34">
      <c r="A23" s="79"/>
      <c r="B23" s="80"/>
      <c r="C23" s="80"/>
      <c r="D23" s="80"/>
      <c r="E23" s="81"/>
      <c r="F23" s="81"/>
      <c r="G23" s="81"/>
      <c r="H23" s="81"/>
      <c r="I23" s="81"/>
      <c r="J23" s="81"/>
      <c r="K23" s="81"/>
      <c r="L23" s="81"/>
    </row>
    <row r="24" spans="1:34" ht="13.5" customHeight="1">
      <c r="A24" s="39" t="s">
        <v>279</v>
      </c>
      <c r="B24" s="40"/>
      <c r="C24" s="40"/>
      <c r="D24" s="40"/>
      <c r="E24" s="40"/>
      <c r="F24" s="40"/>
      <c r="G24" s="40"/>
      <c r="H24" s="40"/>
      <c r="I24" s="40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>
      <c r="A25" s="39" t="s">
        <v>143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34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34">
      <c r="B27" s="108"/>
      <c r="C27" s="108"/>
      <c r="D27" s="108"/>
      <c r="E27" s="108"/>
      <c r="F27" s="108"/>
    </row>
    <row r="28" spans="1:34">
      <c r="B28" s="108"/>
      <c r="C28" s="108"/>
      <c r="D28" s="108"/>
      <c r="E28" s="108"/>
      <c r="F28" s="108"/>
    </row>
    <row r="29" spans="1:34">
      <c r="B29" s="108"/>
      <c r="C29" s="108"/>
      <c r="D29" s="108"/>
      <c r="E29" s="108"/>
      <c r="F29" s="108"/>
    </row>
    <row r="30" spans="1:34">
      <c r="B30" s="108"/>
      <c r="C30" s="108"/>
      <c r="D30" s="108"/>
      <c r="E30" s="108"/>
      <c r="F30" s="108"/>
    </row>
    <row r="31" spans="1:34">
      <c r="B31" s="108"/>
      <c r="C31" s="108"/>
      <c r="D31" s="108"/>
      <c r="E31" s="108"/>
      <c r="F31" s="108"/>
    </row>
    <row r="32" spans="1:34">
      <c r="B32" s="108"/>
      <c r="C32" s="108"/>
      <c r="D32" s="108"/>
      <c r="E32" s="108"/>
      <c r="F32" s="108"/>
    </row>
    <row r="33" spans="2:6">
      <c r="B33" s="108"/>
      <c r="C33" s="108"/>
      <c r="D33" s="108"/>
      <c r="E33" s="108"/>
      <c r="F33" s="108"/>
    </row>
    <row r="34" spans="2:6">
      <c r="B34" s="108"/>
      <c r="C34" s="108"/>
      <c r="D34" s="108"/>
      <c r="E34" s="108"/>
      <c r="F34" s="108"/>
    </row>
    <row r="35" spans="2:6">
      <c r="B35" s="108"/>
      <c r="C35" s="108"/>
      <c r="D35" s="108"/>
      <c r="E35" s="108"/>
      <c r="F35" s="108"/>
    </row>
    <row r="36" spans="2:6">
      <c r="B36" s="108"/>
      <c r="C36" s="108"/>
      <c r="D36" s="108"/>
      <c r="E36" s="108"/>
      <c r="F36" s="108"/>
    </row>
    <row r="37" spans="2:6">
      <c r="B37" s="108"/>
      <c r="C37" s="108"/>
      <c r="D37" s="108"/>
      <c r="E37" s="108"/>
      <c r="F37" s="108"/>
    </row>
    <row r="38" spans="2:6">
      <c r="B38" s="108"/>
      <c r="C38" s="108"/>
      <c r="D38" s="108"/>
      <c r="E38" s="108"/>
      <c r="F38" s="108"/>
    </row>
    <row r="39" spans="2:6">
      <c r="B39" s="108"/>
      <c r="C39" s="108"/>
      <c r="D39" s="108"/>
      <c r="E39" s="108"/>
      <c r="F39" s="108"/>
    </row>
    <row r="40" spans="2:6">
      <c r="B40" s="108"/>
      <c r="C40" s="108"/>
      <c r="D40" s="108"/>
      <c r="E40" s="108"/>
      <c r="F40" s="108"/>
    </row>
    <row r="41" spans="2:6">
      <c r="B41" s="108"/>
      <c r="C41" s="108"/>
      <c r="D41" s="108"/>
      <c r="E41" s="108"/>
      <c r="F41" s="108"/>
    </row>
    <row r="42" spans="2:6">
      <c r="B42" s="108"/>
      <c r="C42" s="108"/>
      <c r="D42" s="108"/>
      <c r="E42" s="108"/>
      <c r="F42" s="108"/>
    </row>
    <row r="43" spans="2:6">
      <c r="B43" s="108"/>
      <c r="C43" s="108"/>
      <c r="D43" s="108"/>
      <c r="E43" s="108"/>
      <c r="F43" s="108"/>
    </row>
    <row r="44" spans="2:6">
      <c r="B44" s="108"/>
      <c r="C44" s="108"/>
      <c r="D44" s="108"/>
      <c r="E44" s="108"/>
      <c r="F44" s="108"/>
    </row>
    <row r="45" spans="2:6">
      <c r="B45" s="108"/>
      <c r="C45" s="108"/>
      <c r="D45" s="108"/>
      <c r="E45" s="108"/>
      <c r="F45" s="108"/>
    </row>
    <row r="46" spans="2:6">
      <c r="B46" s="108"/>
      <c r="C46" s="108"/>
      <c r="D46" s="108"/>
      <c r="E46" s="108"/>
      <c r="F46" s="108"/>
    </row>
    <row r="47" spans="2:6">
      <c r="B47" s="108"/>
      <c r="C47" s="108"/>
      <c r="D47" s="108"/>
      <c r="E47" s="108"/>
      <c r="F47" s="108"/>
    </row>
    <row r="48" spans="2:6">
      <c r="B48" s="108"/>
      <c r="C48" s="108"/>
      <c r="D48" s="108"/>
      <c r="E48" s="108"/>
      <c r="F48" s="108"/>
    </row>
    <row r="49" spans="2:6">
      <c r="B49" s="108"/>
      <c r="C49" s="108"/>
      <c r="D49" s="108"/>
      <c r="E49" s="108"/>
      <c r="F49" s="108"/>
    </row>
    <row r="50" spans="2:6">
      <c r="B50" s="108"/>
      <c r="C50" s="108"/>
      <c r="D50" s="108"/>
      <c r="E50" s="108"/>
      <c r="F50" s="108"/>
    </row>
    <row r="51" spans="2:6">
      <c r="B51" s="108"/>
      <c r="C51" s="108"/>
      <c r="D51" s="108"/>
      <c r="E51" s="108"/>
      <c r="F51" s="108"/>
    </row>
    <row r="52" spans="2:6">
      <c r="B52" s="108"/>
      <c r="C52" s="108"/>
      <c r="D52" s="108"/>
      <c r="E52" s="108"/>
      <c r="F52" s="108"/>
    </row>
    <row r="53" spans="2:6">
      <c r="B53" s="108"/>
      <c r="C53" s="108"/>
      <c r="D53" s="108"/>
      <c r="E53" s="108"/>
      <c r="F53" s="108"/>
    </row>
    <row r="54" spans="2:6">
      <c r="B54" s="108"/>
      <c r="C54" s="108"/>
      <c r="D54" s="108"/>
      <c r="E54" s="108"/>
      <c r="F54" s="108"/>
    </row>
    <row r="55" spans="2:6">
      <c r="B55" s="108"/>
      <c r="C55" s="108"/>
      <c r="D55" s="108"/>
      <c r="E55" s="108"/>
      <c r="F55" s="108"/>
    </row>
    <row r="56" spans="2:6">
      <c r="B56" s="108"/>
      <c r="C56" s="108"/>
      <c r="D56" s="108"/>
      <c r="E56" s="108"/>
      <c r="F56" s="108"/>
    </row>
    <row r="57" spans="2:6">
      <c r="B57" s="108"/>
      <c r="C57" s="108"/>
      <c r="D57" s="108"/>
      <c r="E57" s="108"/>
      <c r="F57" s="108"/>
    </row>
    <row r="58" spans="2:6">
      <c r="B58" s="108"/>
      <c r="C58" s="108"/>
      <c r="D58" s="108"/>
      <c r="E58" s="108"/>
      <c r="F58" s="108"/>
    </row>
    <row r="59" spans="2:6">
      <c r="B59" s="108"/>
      <c r="C59" s="108"/>
      <c r="D59" s="108"/>
      <c r="E59" s="108"/>
      <c r="F59" s="108"/>
    </row>
    <row r="60" spans="2:6">
      <c r="B60" s="108"/>
      <c r="C60" s="108"/>
      <c r="D60" s="108"/>
      <c r="E60" s="108"/>
      <c r="F60" s="108"/>
    </row>
    <row r="61" spans="2:6">
      <c r="B61" s="108"/>
      <c r="C61" s="108"/>
      <c r="D61" s="108"/>
      <c r="E61" s="108"/>
      <c r="F61" s="108"/>
    </row>
    <row r="62" spans="2:6">
      <c r="B62" s="108"/>
      <c r="C62" s="108"/>
      <c r="D62" s="108"/>
      <c r="E62" s="108"/>
      <c r="F62" s="108"/>
    </row>
    <row r="63" spans="2:6">
      <c r="B63" s="108"/>
      <c r="C63" s="108"/>
      <c r="D63" s="108"/>
      <c r="E63" s="108"/>
      <c r="F63" s="108"/>
    </row>
    <row r="64" spans="2:6">
      <c r="B64" s="108"/>
      <c r="C64" s="108"/>
      <c r="D64" s="108"/>
      <c r="E64" s="108"/>
      <c r="F64" s="108"/>
    </row>
    <row r="65" spans="2:6">
      <c r="B65" s="108"/>
      <c r="C65" s="108"/>
      <c r="D65" s="108"/>
      <c r="E65" s="108"/>
      <c r="F65" s="108"/>
    </row>
    <row r="66" spans="2:6">
      <c r="B66" s="108"/>
      <c r="C66" s="108"/>
      <c r="D66" s="108"/>
      <c r="E66" s="108"/>
      <c r="F66" s="108"/>
    </row>
    <row r="67" spans="2:6">
      <c r="B67" s="108"/>
      <c r="C67" s="108"/>
      <c r="D67" s="108"/>
      <c r="E67" s="108"/>
      <c r="F67" s="108"/>
    </row>
    <row r="68" spans="2:6">
      <c r="B68" s="108"/>
      <c r="C68" s="108"/>
      <c r="D68" s="108"/>
      <c r="E68" s="108"/>
      <c r="F68" s="108"/>
    </row>
    <row r="69" spans="2:6">
      <c r="B69" s="108"/>
      <c r="C69" s="108"/>
      <c r="D69" s="108"/>
      <c r="E69" s="108"/>
      <c r="F69" s="108"/>
    </row>
    <row r="70" spans="2:6">
      <c r="B70" s="108"/>
      <c r="C70" s="108"/>
      <c r="D70" s="108"/>
      <c r="E70" s="108"/>
      <c r="F70" s="108"/>
    </row>
    <row r="71" spans="2:6">
      <c r="B71" s="108"/>
      <c r="C71" s="108"/>
      <c r="D71" s="108"/>
      <c r="E71" s="108"/>
      <c r="F71" s="108"/>
    </row>
    <row r="72" spans="2:6">
      <c r="B72" s="108"/>
      <c r="C72" s="108"/>
      <c r="D72" s="108"/>
      <c r="E72" s="108"/>
      <c r="F72" s="108"/>
    </row>
    <row r="73" spans="2:6">
      <c r="B73" s="108"/>
      <c r="C73" s="108"/>
      <c r="D73" s="108"/>
      <c r="E73" s="108"/>
      <c r="F73" s="108"/>
    </row>
    <row r="74" spans="2:6">
      <c r="B74" s="108"/>
      <c r="C74" s="108"/>
      <c r="D74" s="108"/>
      <c r="E74" s="108"/>
      <c r="F74" s="108"/>
    </row>
    <row r="75" spans="2:6">
      <c r="B75" s="108"/>
      <c r="C75" s="108"/>
      <c r="D75" s="108"/>
      <c r="E75" s="108"/>
      <c r="F75" s="108"/>
    </row>
    <row r="76" spans="2:6">
      <c r="B76" s="108"/>
      <c r="C76" s="108"/>
      <c r="D76" s="108"/>
      <c r="E76" s="108"/>
      <c r="F76" s="108"/>
    </row>
    <row r="77" spans="2:6">
      <c r="B77" s="108"/>
      <c r="C77" s="108"/>
      <c r="D77" s="108"/>
      <c r="E77" s="108"/>
      <c r="F77" s="108"/>
    </row>
    <row r="78" spans="2:6">
      <c r="B78" s="108"/>
      <c r="C78" s="108"/>
      <c r="D78" s="108"/>
      <c r="E78" s="108"/>
      <c r="F78" s="108"/>
    </row>
    <row r="79" spans="2:6">
      <c r="B79" s="108"/>
      <c r="C79" s="108"/>
      <c r="D79" s="108"/>
      <c r="E79" s="108"/>
      <c r="F79" s="108"/>
    </row>
    <row r="80" spans="2:6">
      <c r="B80" s="108"/>
      <c r="C80" s="108"/>
      <c r="D80" s="108"/>
      <c r="E80" s="108"/>
      <c r="F80" s="108"/>
    </row>
    <row r="81" spans="2:6">
      <c r="B81" s="108"/>
      <c r="C81" s="108"/>
      <c r="D81" s="108"/>
      <c r="E81" s="108"/>
      <c r="F81" s="108"/>
    </row>
    <row r="82" spans="2:6">
      <c r="B82" s="108"/>
      <c r="C82" s="108"/>
      <c r="D82" s="108"/>
      <c r="E82" s="108"/>
      <c r="F82" s="108"/>
    </row>
    <row r="83" spans="2:6">
      <c r="B83" s="108"/>
      <c r="C83" s="108"/>
      <c r="D83" s="108"/>
      <c r="E83" s="108"/>
      <c r="F83" s="108"/>
    </row>
    <row r="84" spans="2:6">
      <c r="B84" s="108"/>
      <c r="C84" s="108"/>
      <c r="D84" s="108"/>
      <c r="E84" s="108"/>
      <c r="F84" s="108"/>
    </row>
    <row r="85" spans="2:6">
      <c r="B85" s="108"/>
      <c r="C85" s="108"/>
      <c r="D85" s="108"/>
      <c r="E85" s="108"/>
      <c r="F85" s="108"/>
    </row>
    <row r="86" spans="2:6">
      <c r="B86" s="108"/>
      <c r="C86" s="108"/>
      <c r="D86" s="108"/>
      <c r="E86" s="108"/>
      <c r="F86" s="108"/>
    </row>
    <row r="87" spans="2:6">
      <c r="B87" s="108"/>
      <c r="C87" s="108"/>
      <c r="D87" s="108"/>
      <c r="E87" s="108"/>
      <c r="F87" s="108"/>
    </row>
    <row r="88" spans="2:6">
      <c r="B88" s="108"/>
      <c r="C88" s="108"/>
      <c r="D88" s="108"/>
      <c r="E88" s="108"/>
      <c r="F88" s="108"/>
    </row>
    <row r="89" spans="2:6">
      <c r="B89" s="108"/>
      <c r="C89" s="108"/>
      <c r="D89" s="108"/>
      <c r="E89" s="108"/>
      <c r="F89" s="108"/>
    </row>
    <row r="90" spans="2:6">
      <c r="B90" s="108"/>
      <c r="C90" s="108"/>
      <c r="D90" s="108"/>
      <c r="E90" s="108"/>
      <c r="F90" s="108"/>
    </row>
    <row r="91" spans="2:6">
      <c r="B91" s="108"/>
      <c r="C91" s="108"/>
      <c r="D91" s="108"/>
      <c r="E91" s="108"/>
      <c r="F91" s="108"/>
    </row>
    <row r="92" spans="2:6">
      <c r="B92" s="108"/>
      <c r="C92" s="108"/>
      <c r="D92" s="108"/>
      <c r="E92" s="108"/>
      <c r="F92" s="108"/>
    </row>
    <row r="93" spans="2:6">
      <c r="B93" s="108"/>
      <c r="C93" s="108"/>
      <c r="D93" s="108"/>
      <c r="E93" s="108"/>
      <c r="F93" s="108"/>
    </row>
    <row r="94" spans="2:6">
      <c r="B94" s="108"/>
      <c r="C94" s="108"/>
      <c r="D94" s="108"/>
      <c r="E94" s="108"/>
      <c r="F94" s="108"/>
    </row>
    <row r="95" spans="2:6">
      <c r="B95" s="108"/>
      <c r="C95" s="108"/>
      <c r="D95" s="108"/>
      <c r="E95" s="108"/>
      <c r="F95" s="108"/>
    </row>
    <row r="96" spans="2:6">
      <c r="B96" s="108"/>
      <c r="C96" s="108"/>
      <c r="D96" s="108"/>
      <c r="E96" s="108"/>
      <c r="F96" s="108"/>
    </row>
    <row r="97" spans="2:6">
      <c r="B97" s="108"/>
      <c r="C97" s="108"/>
      <c r="D97" s="108"/>
      <c r="E97" s="108"/>
      <c r="F97" s="108"/>
    </row>
    <row r="98" spans="2:6">
      <c r="B98" s="108"/>
      <c r="C98" s="108"/>
      <c r="D98" s="108"/>
      <c r="E98" s="108"/>
      <c r="F98" s="108"/>
    </row>
    <row r="99" spans="2:6">
      <c r="B99" s="108"/>
      <c r="C99" s="108"/>
      <c r="D99" s="108"/>
      <c r="E99" s="108"/>
      <c r="F99" s="108"/>
    </row>
    <row r="100" spans="2:6">
      <c r="B100" s="108"/>
      <c r="C100" s="108"/>
      <c r="D100" s="108"/>
      <c r="E100" s="108"/>
      <c r="F100" s="108"/>
    </row>
    <row r="101" spans="2:6">
      <c r="B101" s="108"/>
      <c r="C101" s="108"/>
      <c r="D101" s="108"/>
      <c r="E101" s="108"/>
      <c r="F101" s="108"/>
    </row>
    <row r="102" spans="2:6">
      <c r="B102" s="108"/>
      <c r="C102" s="108"/>
      <c r="D102" s="108"/>
      <c r="E102" s="108"/>
      <c r="F102" s="108"/>
    </row>
    <row r="103" spans="2:6">
      <c r="B103" s="108"/>
      <c r="C103" s="108"/>
      <c r="D103" s="108"/>
      <c r="E103" s="108"/>
      <c r="F103" s="108"/>
    </row>
    <row r="104" spans="2:6">
      <c r="B104" s="108"/>
      <c r="C104" s="108"/>
      <c r="D104" s="108"/>
      <c r="E104" s="108"/>
      <c r="F104" s="108"/>
    </row>
    <row r="105" spans="2:6">
      <c r="B105" s="108"/>
      <c r="C105" s="108"/>
      <c r="D105" s="108"/>
      <c r="E105" s="108"/>
      <c r="F105" s="108"/>
    </row>
    <row r="106" spans="2:6">
      <c r="B106" s="108"/>
      <c r="C106" s="108"/>
      <c r="D106" s="108"/>
      <c r="E106" s="108"/>
      <c r="F106" s="108"/>
    </row>
    <row r="107" spans="2:6">
      <c r="B107" s="108"/>
      <c r="C107" s="108"/>
      <c r="D107" s="108"/>
      <c r="E107" s="108"/>
      <c r="F107" s="108"/>
    </row>
    <row r="108" spans="2:6">
      <c r="B108" s="108"/>
      <c r="C108" s="108"/>
      <c r="D108" s="108"/>
      <c r="E108" s="108"/>
      <c r="F108" s="108"/>
    </row>
    <row r="109" spans="2:6">
      <c r="B109" s="108"/>
      <c r="C109" s="108"/>
      <c r="D109" s="108"/>
      <c r="E109" s="108"/>
      <c r="F109" s="108"/>
    </row>
    <row r="110" spans="2:6">
      <c r="B110" s="108"/>
      <c r="C110" s="108"/>
      <c r="D110" s="108"/>
      <c r="E110" s="108"/>
      <c r="F110" s="108"/>
    </row>
    <row r="111" spans="2:6">
      <c r="B111" s="108"/>
      <c r="C111" s="108"/>
      <c r="D111" s="108"/>
      <c r="E111" s="108"/>
      <c r="F111" s="108"/>
    </row>
    <row r="112" spans="2:6">
      <c r="B112" s="108"/>
      <c r="C112" s="108"/>
      <c r="D112" s="108"/>
      <c r="E112" s="108"/>
      <c r="F112" s="108"/>
    </row>
    <row r="113" spans="2:6">
      <c r="B113" s="108"/>
      <c r="C113" s="108"/>
      <c r="D113" s="108"/>
      <c r="E113" s="108"/>
      <c r="F113" s="108"/>
    </row>
    <row r="114" spans="2:6">
      <c r="B114" s="108"/>
      <c r="C114" s="108"/>
      <c r="D114" s="108"/>
      <c r="E114" s="108"/>
      <c r="F114" s="108"/>
    </row>
    <row r="115" spans="2:6">
      <c r="B115" s="108"/>
      <c r="C115" s="108"/>
      <c r="D115" s="108"/>
      <c r="E115" s="108"/>
      <c r="F115" s="108"/>
    </row>
    <row r="116" spans="2:6">
      <c r="B116" s="108"/>
      <c r="C116" s="108"/>
      <c r="D116" s="108"/>
      <c r="E116" s="108"/>
      <c r="F116" s="108"/>
    </row>
    <row r="117" spans="2:6">
      <c r="B117" s="108"/>
      <c r="C117" s="108"/>
      <c r="D117" s="108"/>
      <c r="E117" s="108"/>
      <c r="F117" s="108"/>
    </row>
    <row r="118" spans="2:6">
      <c r="B118" s="108"/>
      <c r="C118" s="108"/>
      <c r="D118" s="108"/>
      <c r="E118" s="108"/>
      <c r="F118" s="108"/>
    </row>
    <row r="119" spans="2:6">
      <c r="B119" s="108"/>
      <c r="C119" s="108"/>
      <c r="D119" s="108"/>
      <c r="E119" s="108"/>
      <c r="F119" s="108"/>
    </row>
    <row r="120" spans="2:6">
      <c r="B120" s="108"/>
      <c r="C120" s="108"/>
      <c r="D120" s="108"/>
      <c r="E120" s="108"/>
      <c r="F120" s="108"/>
    </row>
    <row r="121" spans="2:6">
      <c r="B121" s="108"/>
      <c r="C121" s="108"/>
      <c r="D121" s="108"/>
      <c r="E121" s="108"/>
      <c r="F121" s="108"/>
    </row>
    <row r="122" spans="2:6">
      <c r="B122" s="108"/>
      <c r="C122" s="108"/>
      <c r="D122" s="108"/>
      <c r="E122" s="108"/>
      <c r="F122" s="108"/>
    </row>
    <row r="123" spans="2:6">
      <c r="B123" s="108"/>
      <c r="C123" s="108"/>
      <c r="D123" s="108"/>
      <c r="E123" s="108"/>
      <c r="F123" s="108"/>
    </row>
    <row r="124" spans="2:6">
      <c r="B124" s="108"/>
      <c r="C124" s="108"/>
      <c r="D124" s="108"/>
      <c r="E124" s="108"/>
      <c r="F124" s="108"/>
    </row>
    <row r="125" spans="2:6">
      <c r="B125" s="108"/>
      <c r="C125" s="108"/>
      <c r="D125" s="108"/>
      <c r="E125" s="108"/>
      <c r="F125" s="108"/>
    </row>
    <row r="126" spans="2:6">
      <c r="B126" s="108"/>
      <c r="C126" s="108"/>
      <c r="D126" s="108"/>
      <c r="E126" s="108"/>
      <c r="F126" s="108"/>
    </row>
    <row r="127" spans="2:6">
      <c r="B127" s="108"/>
      <c r="C127" s="108"/>
      <c r="D127" s="108"/>
      <c r="E127" s="108"/>
      <c r="F127" s="108"/>
    </row>
    <row r="128" spans="2:6">
      <c r="B128" s="108"/>
      <c r="C128" s="108"/>
      <c r="D128" s="108"/>
      <c r="E128" s="108"/>
      <c r="F128" s="108"/>
    </row>
    <row r="129" spans="2:6">
      <c r="B129" s="108"/>
      <c r="C129" s="108"/>
      <c r="D129" s="108"/>
      <c r="E129" s="108"/>
      <c r="F129" s="108"/>
    </row>
    <row r="130" spans="2:6">
      <c r="B130" s="108"/>
      <c r="C130" s="108"/>
      <c r="D130" s="108"/>
      <c r="E130" s="108"/>
      <c r="F130" s="108"/>
    </row>
    <row r="131" spans="2:6">
      <c r="B131" s="108"/>
      <c r="C131" s="108"/>
      <c r="D131" s="108"/>
      <c r="E131" s="108"/>
      <c r="F131" s="108"/>
    </row>
    <row r="132" spans="2:6">
      <c r="B132" s="108"/>
      <c r="C132" s="108"/>
      <c r="D132" s="108"/>
      <c r="E132" s="108"/>
      <c r="F132" s="108"/>
    </row>
    <row r="133" spans="2:6">
      <c r="B133" s="108"/>
      <c r="C133" s="108"/>
      <c r="D133" s="108"/>
      <c r="E133" s="108"/>
      <c r="F133" s="108"/>
    </row>
    <row r="134" spans="2:6">
      <c r="B134" s="108"/>
      <c r="C134" s="108"/>
      <c r="D134" s="108"/>
      <c r="E134" s="108"/>
      <c r="F134" s="108"/>
    </row>
    <row r="135" spans="2:6">
      <c r="B135" s="108"/>
      <c r="C135" s="108"/>
      <c r="D135" s="108"/>
      <c r="E135" s="108"/>
      <c r="F135" s="108"/>
    </row>
    <row r="136" spans="2:6">
      <c r="B136" s="108"/>
      <c r="C136" s="108"/>
      <c r="D136" s="108"/>
      <c r="E136" s="108"/>
      <c r="F136" s="108"/>
    </row>
    <row r="137" spans="2:6">
      <c r="B137" s="108"/>
      <c r="C137" s="108"/>
      <c r="D137" s="108"/>
      <c r="E137" s="108"/>
      <c r="F137" s="108"/>
    </row>
    <row r="138" spans="2:6">
      <c r="B138" s="108"/>
      <c r="C138" s="108"/>
      <c r="D138" s="108"/>
      <c r="E138" s="108"/>
      <c r="F138" s="108"/>
    </row>
    <row r="139" spans="2:6">
      <c r="B139" s="108"/>
      <c r="C139" s="108"/>
      <c r="D139" s="108"/>
      <c r="E139" s="108"/>
      <c r="F139" s="108"/>
    </row>
    <row r="140" spans="2:6">
      <c r="B140" s="108"/>
      <c r="C140" s="108"/>
      <c r="D140" s="108"/>
      <c r="E140" s="108"/>
      <c r="F140" s="108"/>
    </row>
    <row r="141" spans="2:6">
      <c r="B141" s="108"/>
      <c r="C141" s="108"/>
      <c r="D141" s="108"/>
      <c r="E141" s="108"/>
      <c r="F141" s="108"/>
    </row>
    <row r="142" spans="2:6">
      <c r="B142" s="108"/>
      <c r="C142" s="108"/>
      <c r="D142" s="108"/>
      <c r="E142" s="108"/>
      <c r="F142" s="108"/>
    </row>
    <row r="143" spans="2:6">
      <c r="B143" s="108"/>
      <c r="C143" s="108"/>
      <c r="D143" s="108"/>
      <c r="E143" s="108"/>
      <c r="F143" s="108"/>
    </row>
    <row r="144" spans="2:6">
      <c r="B144" s="108"/>
      <c r="C144" s="108"/>
      <c r="D144" s="108"/>
      <c r="E144" s="108"/>
      <c r="F144" s="108"/>
    </row>
    <row r="145" spans="2:6">
      <c r="B145" s="108"/>
      <c r="C145" s="108"/>
      <c r="D145" s="108"/>
      <c r="E145" s="108"/>
      <c r="F145" s="108"/>
    </row>
    <row r="146" spans="2:6">
      <c r="B146" s="108"/>
      <c r="C146" s="108"/>
      <c r="D146" s="108"/>
      <c r="E146" s="108"/>
      <c r="F146" s="108"/>
    </row>
    <row r="147" spans="2:6">
      <c r="B147" s="108"/>
      <c r="C147" s="108"/>
      <c r="D147" s="108"/>
      <c r="E147" s="108"/>
      <c r="F147" s="108"/>
    </row>
    <row r="148" spans="2:6">
      <c r="B148" s="108"/>
      <c r="C148" s="108"/>
      <c r="D148" s="108"/>
      <c r="E148" s="108"/>
      <c r="F148" s="108"/>
    </row>
    <row r="149" spans="2:6">
      <c r="B149" s="108"/>
      <c r="C149" s="108"/>
      <c r="D149" s="108"/>
      <c r="E149" s="108"/>
      <c r="F149" s="108"/>
    </row>
    <row r="150" spans="2:6">
      <c r="B150" s="108"/>
      <c r="C150" s="108"/>
      <c r="D150" s="108"/>
      <c r="E150" s="108"/>
      <c r="F150" s="108"/>
    </row>
    <row r="151" spans="2:6">
      <c r="B151" s="108"/>
      <c r="C151" s="108"/>
      <c r="D151" s="108"/>
      <c r="E151" s="108"/>
      <c r="F151" s="108"/>
    </row>
    <row r="152" spans="2:6">
      <c r="B152" s="108"/>
      <c r="C152" s="108"/>
      <c r="D152" s="108"/>
      <c r="E152" s="108"/>
      <c r="F152" s="108"/>
    </row>
    <row r="153" spans="2:6">
      <c r="B153" s="108"/>
      <c r="C153" s="108"/>
      <c r="D153" s="108"/>
      <c r="E153" s="108"/>
      <c r="F153" s="108"/>
    </row>
    <row r="154" spans="2:6">
      <c r="B154" s="108"/>
      <c r="C154" s="108"/>
      <c r="D154" s="108"/>
      <c r="E154" s="108"/>
      <c r="F154" s="108"/>
    </row>
    <row r="155" spans="2:6">
      <c r="B155" s="108"/>
      <c r="C155" s="108"/>
      <c r="D155" s="108"/>
      <c r="E155" s="108"/>
      <c r="F155" s="108"/>
    </row>
    <row r="156" spans="2:6">
      <c r="B156" s="108"/>
      <c r="C156" s="108"/>
      <c r="D156" s="108"/>
      <c r="E156" s="108"/>
      <c r="F156" s="108"/>
    </row>
    <row r="157" spans="2:6">
      <c r="B157" s="108"/>
      <c r="C157" s="108"/>
      <c r="D157" s="108"/>
      <c r="E157" s="108"/>
      <c r="F157" s="108"/>
    </row>
    <row r="158" spans="2:6">
      <c r="B158" s="108"/>
      <c r="C158" s="108"/>
      <c r="D158" s="108"/>
      <c r="E158" s="108"/>
      <c r="F158" s="108"/>
    </row>
    <row r="159" spans="2:6">
      <c r="B159" s="108"/>
      <c r="C159" s="108"/>
      <c r="D159" s="108"/>
      <c r="E159" s="108"/>
      <c r="F159" s="108"/>
    </row>
    <row r="160" spans="2:6">
      <c r="B160" s="108"/>
      <c r="C160" s="108"/>
      <c r="D160" s="108"/>
      <c r="E160" s="108"/>
      <c r="F160" s="108"/>
    </row>
    <row r="161" spans="2:6">
      <c r="B161" s="108"/>
      <c r="C161" s="108"/>
      <c r="D161" s="108"/>
      <c r="E161" s="108"/>
      <c r="F161" s="108"/>
    </row>
    <row r="162" spans="2:6">
      <c r="B162" s="108"/>
      <c r="C162" s="108"/>
      <c r="D162" s="108"/>
      <c r="E162" s="108"/>
      <c r="F162" s="108"/>
    </row>
    <row r="163" spans="2:6">
      <c r="B163" s="108"/>
      <c r="C163" s="108"/>
      <c r="D163" s="108"/>
      <c r="E163" s="108"/>
      <c r="F163" s="108"/>
    </row>
    <row r="164" spans="2:6">
      <c r="B164" s="108"/>
      <c r="C164" s="108"/>
      <c r="D164" s="108"/>
      <c r="E164" s="108"/>
      <c r="F164" s="108"/>
    </row>
    <row r="165" spans="2:6">
      <c r="B165" s="108"/>
      <c r="C165" s="108"/>
      <c r="D165" s="108"/>
      <c r="E165" s="108"/>
      <c r="F165" s="108"/>
    </row>
    <row r="166" spans="2:6">
      <c r="B166" s="108"/>
      <c r="C166" s="108"/>
      <c r="D166" s="108"/>
      <c r="E166" s="108"/>
      <c r="F166" s="108"/>
    </row>
    <row r="167" spans="2:6">
      <c r="B167" s="108"/>
      <c r="C167" s="108"/>
      <c r="D167" s="108"/>
      <c r="E167" s="108"/>
      <c r="F167" s="108"/>
    </row>
    <row r="168" spans="2:6">
      <c r="B168" s="108"/>
      <c r="C168" s="108"/>
      <c r="D168" s="108"/>
      <c r="E168" s="108"/>
      <c r="F168" s="108"/>
    </row>
    <row r="169" spans="2:6">
      <c r="B169" s="108"/>
      <c r="C169" s="108"/>
      <c r="D169" s="108"/>
      <c r="E169" s="108"/>
      <c r="F169" s="108"/>
    </row>
    <row r="170" spans="2:6">
      <c r="B170" s="108"/>
      <c r="C170" s="108"/>
      <c r="D170" s="108"/>
      <c r="E170" s="108"/>
      <c r="F170" s="108"/>
    </row>
    <row r="171" spans="2:6">
      <c r="B171" s="108"/>
      <c r="C171" s="108"/>
      <c r="D171" s="108"/>
      <c r="E171" s="108"/>
      <c r="F171" s="108"/>
    </row>
    <row r="172" spans="2:6">
      <c r="B172" s="108"/>
      <c r="C172" s="108"/>
      <c r="D172" s="108"/>
      <c r="E172" s="108"/>
      <c r="F172" s="108"/>
    </row>
    <row r="173" spans="2:6">
      <c r="B173" s="108"/>
      <c r="C173" s="108"/>
      <c r="D173" s="108"/>
      <c r="E173" s="108"/>
      <c r="F173" s="108"/>
    </row>
    <row r="174" spans="2:6">
      <c r="B174" s="108"/>
      <c r="C174" s="108"/>
      <c r="D174" s="108"/>
      <c r="E174" s="108"/>
      <c r="F174" s="108"/>
    </row>
    <row r="175" spans="2:6">
      <c r="B175" s="108"/>
      <c r="C175" s="108"/>
      <c r="D175" s="108"/>
      <c r="E175" s="108"/>
      <c r="F175" s="108"/>
    </row>
    <row r="176" spans="2:6">
      <c r="B176" s="108"/>
      <c r="C176" s="108"/>
      <c r="D176" s="108"/>
      <c r="E176" s="108"/>
      <c r="F176" s="108"/>
    </row>
    <row r="177" spans="2:6">
      <c r="B177" s="108"/>
      <c r="C177" s="108"/>
      <c r="D177" s="108"/>
      <c r="E177" s="108"/>
      <c r="F177" s="108"/>
    </row>
    <row r="178" spans="2:6">
      <c r="B178" s="108"/>
      <c r="C178" s="108"/>
      <c r="D178" s="108"/>
      <c r="E178" s="108"/>
      <c r="F178" s="108"/>
    </row>
    <row r="179" spans="2:6">
      <c r="B179" s="108"/>
      <c r="C179" s="108"/>
      <c r="D179" s="108"/>
      <c r="E179" s="108"/>
      <c r="F179" s="108"/>
    </row>
    <row r="180" spans="2:6">
      <c r="B180" s="108"/>
      <c r="C180" s="108"/>
      <c r="D180" s="108"/>
      <c r="E180" s="108"/>
      <c r="F180" s="108"/>
    </row>
    <row r="181" spans="2:6">
      <c r="B181" s="108"/>
      <c r="C181" s="108"/>
      <c r="D181" s="108"/>
      <c r="E181" s="108"/>
      <c r="F181" s="108"/>
    </row>
    <row r="182" spans="2:6">
      <c r="B182" s="108"/>
      <c r="C182" s="108"/>
      <c r="D182" s="108"/>
      <c r="E182" s="108"/>
      <c r="F182" s="108"/>
    </row>
    <row r="183" spans="2:6">
      <c r="B183" s="108"/>
      <c r="C183" s="108"/>
      <c r="D183" s="108"/>
      <c r="E183" s="108"/>
      <c r="F183" s="108"/>
    </row>
    <row r="184" spans="2:6">
      <c r="B184" s="108"/>
      <c r="C184" s="108"/>
      <c r="D184" s="108"/>
      <c r="E184" s="108"/>
      <c r="F184" s="108"/>
    </row>
    <row r="185" spans="2:6">
      <c r="B185" s="108"/>
      <c r="C185" s="108"/>
      <c r="D185" s="108"/>
      <c r="E185" s="108"/>
      <c r="F185" s="108"/>
    </row>
    <row r="186" spans="2:6">
      <c r="B186" s="108"/>
      <c r="C186" s="108"/>
      <c r="D186" s="108"/>
      <c r="E186" s="108"/>
      <c r="F186" s="108"/>
    </row>
    <row r="187" spans="2:6">
      <c r="B187" s="108"/>
      <c r="C187" s="108"/>
      <c r="D187" s="108"/>
      <c r="E187" s="108"/>
      <c r="F187" s="108"/>
    </row>
    <row r="188" spans="2:6">
      <c r="B188" s="108"/>
      <c r="C188" s="108"/>
      <c r="D188" s="108"/>
      <c r="E188" s="108"/>
      <c r="F188" s="108"/>
    </row>
    <row r="189" spans="2:6">
      <c r="B189" s="108"/>
      <c r="C189" s="108"/>
      <c r="D189" s="108"/>
      <c r="E189" s="108"/>
      <c r="F189" s="108"/>
    </row>
    <row r="190" spans="2:6">
      <c r="B190" s="108"/>
      <c r="C190" s="108"/>
      <c r="D190" s="108"/>
      <c r="E190" s="108"/>
      <c r="F190" s="108"/>
    </row>
    <row r="191" spans="2:6">
      <c r="B191" s="108"/>
      <c r="C191" s="108"/>
      <c r="D191" s="108"/>
      <c r="E191" s="108"/>
      <c r="F191" s="108"/>
    </row>
    <row r="192" spans="2:6">
      <c r="B192" s="108"/>
      <c r="C192" s="108"/>
      <c r="D192" s="108"/>
      <c r="E192" s="108"/>
      <c r="F192" s="108"/>
    </row>
    <row r="193" spans="2:6">
      <c r="B193" s="108"/>
      <c r="C193" s="108"/>
      <c r="D193" s="108"/>
      <c r="E193" s="108"/>
      <c r="F193" s="108"/>
    </row>
    <row r="194" spans="2:6">
      <c r="B194" s="108"/>
      <c r="C194" s="108"/>
      <c r="D194" s="108"/>
      <c r="E194" s="108"/>
      <c r="F194" s="108"/>
    </row>
    <row r="195" spans="2:6">
      <c r="B195" s="108"/>
      <c r="C195" s="108"/>
      <c r="D195" s="108"/>
      <c r="E195" s="108"/>
      <c r="F195" s="108"/>
    </row>
    <row r="196" spans="2:6">
      <c r="B196" s="108"/>
      <c r="C196" s="108"/>
      <c r="D196" s="108"/>
      <c r="E196" s="108"/>
      <c r="F196" s="108"/>
    </row>
    <row r="197" spans="2:6">
      <c r="B197" s="108"/>
      <c r="C197" s="108"/>
      <c r="D197" s="108"/>
      <c r="E197" s="108"/>
      <c r="F197" s="108"/>
    </row>
    <row r="198" spans="2:6">
      <c r="B198" s="108"/>
      <c r="C198" s="108"/>
      <c r="D198" s="108"/>
      <c r="E198" s="108"/>
      <c r="F198" s="108"/>
    </row>
    <row r="199" spans="2:6">
      <c r="B199" s="108"/>
      <c r="C199" s="108"/>
      <c r="D199" s="108"/>
      <c r="E199" s="108"/>
      <c r="F199" s="108"/>
    </row>
    <row r="200" spans="2:6">
      <c r="B200" s="108"/>
      <c r="C200" s="108"/>
      <c r="D200" s="108"/>
      <c r="E200" s="108"/>
      <c r="F200" s="108"/>
    </row>
    <row r="201" spans="2:6">
      <c r="B201" s="108"/>
      <c r="C201" s="108"/>
      <c r="D201" s="108"/>
      <c r="E201" s="108"/>
      <c r="F201" s="108"/>
    </row>
    <row r="202" spans="2:6">
      <c r="B202" s="108"/>
      <c r="C202" s="108"/>
      <c r="D202" s="108"/>
      <c r="E202" s="108"/>
      <c r="F202" s="108"/>
    </row>
    <row r="203" spans="2:6">
      <c r="B203" s="108"/>
      <c r="C203" s="108"/>
      <c r="D203" s="108"/>
      <c r="E203" s="108"/>
      <c r="F203" s="108"/>
    </row>
    <row r="204" spans="2:6">
      <c r="B204" s="108"/>
      <c r="C204" s="108"/>
      <c r="D204" s="108"/>
      <c r="E204" s="108"/>
      <c r="F204" s="108"/>
    </row>
    <row r="205" spans="2:6">
      <c r="B205" s="108"/>
      <c r="C205" s="108"/>
      <c r="D205" s="108"/>
      <c r="E205" s="108"/>
      <c r="F205" s="108"/>
    </row>
    <row r="206" spans="2:6">
      <c r="B206" s="108"/>
      <c r="C206" s="108"/>
      <c r="D206" s="108"/>
      <c r="E206" s="108"/>
      <c r="F206" s="108"/>
    </row>
    <row r="207" spans="2:6">
      <c r="B207" s="108"/>
      <c r="C207" s="108"/>
      <c r="D207" s="108"/>
      <c r="E207" s="108"/>
      <c r="F207" s="108"/>
    </row>
    <row r="208" spans="2:6">
      <c r="B208" s="108"/>
      <c r="C208" s="108"/>
      <c r="D208" s="108"/>
      <c r="E208" s="108"/>
      <c r="F208" s="108"/>
    </row>
    <row r="209" spans="2:6">
      <c r="B209" s="108"/>
      <c r="C209" s="108"/>
      <c r="D209" s="108"/>
      <c r="E209" s="108"/>
      <c r="F209" s="108"/>
    </row>
    <row r="210" spans="2:6">
      <c r="B210" s="108"/>
      <c r="C210" s="108"/>
      <c r="D210" s="108"/>
      <c r="E210" s="108"/>
      <c r="F210" s="108"/>
    </row>
    <row r="211" spans="2:6">
      <c r="B211" s="108"/>
      <c r="C211" s="108"/>
      <c r="D211" s="108"/>
      <c r="E211" s="108"/>
      <c r="F211" s="108"/>
    </row>
    <row r="212" spans="2:6">
      <c r="B212" s="108"/>
      <c r="C212" s="108"/>
      <c r="D212" s="108"/>
      <c r="E212" s="108"/>
      <c r="F212" s="108"/>
    </row>
    <row r="213" spans="2:6">
      <c r="B213" s="108"/>
      <c r="C213" s="108"/>
      <c r="D213" s="108"/>
      <c r="E213" s="108"/>
      <c r="F213" s="108"/>
    </row>
    <row r="214" spans="2:6">
      <c r="B214" s="108"/>
      <c r="C214" s="108"/>
      <c r="D214" s="108"/>
      <c r="E214" s="108"/>
      <c r="F214" s="108"/>
    </row>
    <row r="215" spans="2:6">
      <c r="B215" s="108"/>
      <c r="C215" s="108"/>
      <c r="D215" s="108"/>
      <c r="E215" s="108"/>
      <c r="F215" s="108"/>
    </row>
    <row r="216" spans="2:6">
      <c r="B216" s="108"/>
      <c r="C216" s="108"/>
      <c r="D216" s="108"/>
      <c r="E216" s="108"/>
      <c r="F216" s="108"/>
    </row>
    <row r="217" spans="2:6">
      <c r="B217" s="108"/>
      <c r="C217" s="108"/>
      <c r="D217" s="108"/>
      <c r="E217" s="108"/>
      <c r="F217" s="108"/>
    </row>
    <row r="218" spans="2:6">
      <c r="B218" s="108"/>
      <c r="C218" s="108"/>
      <c r="D218" s="108"/>
      <c r="E218" s="108"/>
      <c r="F218" s="108"/>
    </row>
    <row r="219" spans="2:6">
      <c r="B219" s="108"/>
      <c r="C219" s="108"/>
      <c r="D219" s="108"/>
      <c r="E219" s="108"/>
      <c r="F219" s="108"/>
    </row>
    <row r="220" spans="2:6">
      <c r="B220" s="108"/>
      <c r="C220" s="108"/>
      <c r="D220" s="108"/>
      <c r="E220" s="108"/>
      <c r="F220" s="108"/>
    </row>
    <row r="221" spans="2:6">
      <c r="B221" s="108"/>
      <c r="C221" s="108"/>
      <c r="D221" s="108"/>
      <c r="E221" s="108"/>
      <c r="F221" s="108"/>
    </row>
    <row r="222" spans="2:6">
      <c r="B222" s="108"/>
      <c r="C222" s="108"/>
      <c r="D222" s="108"/>
      <c r="E222" s="108"/>
      <c r="F222" s="108"/>
    </row>
    <row r="223" spans="2:6">
      <c r="B223" s="108"/>
      <c r="C223" s="108"/>
      <c r="D223" s="108"/>
      <c r="E223" s="108"/>
      <c r="F223" s="108"/>
    </row>
    <row r="224" spans="2:6">
      <c r="B224" s="108"/>
      <c r="C224" s="108"/>
      <c r="D224" s="108"/>
      <c r="E224" s="108"/>
      <c r="F224" s="108"/>
    </row>
    <row r="225" spans="2:6">
      <c r="B225" s="108"/>
      <c r="C225" s="108"/>
      <c r="D225" s="108"/>
      <c r="E225" s="108"/>
      <c r="F225" s="108"/>
    </row>
    <row r="226" spans="2:6">
      <c r="B226" s="108"/>
      <c r="C226" s="108"/>
      <c r="D226" s="108"/>
      <c r="E226" s="108"/>
      <c r="F226" s="108"/>
    </row>
    <row r="227" spans="2:6">
      <c r="B227" s="108"/>
      <c r="C227" s="108"/>
      <c r="D227" s="108"/>
      <c r="E227" s="108"/>
      <c r="F227" s="108"/>
    </row>
    <row r="228" spans="2:6">
      <c r="B228" s="108"/>
      <c r="C228" s="108"/>
      <c r="D228" s="108"/>
      <c r="E228" s="108"/>
      <c r="F228" s="108"/>
    </row>
    <row r="229" spans="2:6">
      <c r="B229" s="108"/>
      <c r="C229" s="108"/>
      <c r="D229" s="108"/>
      <c r="E229" s="108"/>
      <c r="F229" s="108"/>
    </row>
    <row r="230" spans="2:6">
      <c r="B230" s="108"/>
      <c r="C230" s="108"/>
      <c r="D230" s="108"/>
      <c r="E230" s="108"/>
      <c r="F230" s="108"/>
    </row>
    <row r="231" spans="2:6">
      <c r="B231" s="108"/>
      <c r="C231" s="108"/>
      <c r="D231" s="108"/>
      <c r="E231" s="108"/>
      <c r="F231" s="108"/>
    </row>
    <row r="232" spans="2:6">
      <c r="B232" s="108"/>
      <c r="C232" s="108"/>
      <c r="D232" s="108"/>
      <c r="E232" s="108"/>
      <c r="F232" s="108"/>
    </row>
    <row r="233" spans="2:6">
      <c r="B233" s="108"/>
      <c r="C233" s="108"/>
      <c r="D233" s="108"/>
      <c r="E233" s="108"/>
      <c r="F233" s="108"/>
    </row>
    <row r="234" spans="2:6">
      <c r="B234" s="108"/>
      <c r="C234" s="108"/>
      <c r="D234" s="108"/>
      <c r="E234" s="108"/>
      <c r="F234" s="108"/>
    </row>
    <row r="235" spans="2:6">
      <c r="B235" s="108"/>
      <c r="C235" s="108"/>
      <c r="D235" s="108"/>
      <c r="E235" s="108"/>
      <c r="F235" s="108"/>
    </row>
    <row r="236" spans="2:6">
      <c r="B236" s="108"/>
      <c r="C236" s="108"/>
      <c r="D236" s="108"/>
      <c r="E236" s="108"/>
      <c r="F236" s="108"/>
    </row>
    <row r="237" spans="2:6">
      <c r="B237" s="108"/>
      <c r="C237" s="108"/>
      <c r="D237" s="108"/>
      <c r="E237" s="108"/>
      <c r="F237" s="108"/>
    </row>
    <row r="238" spans="2:6">
      <c r="B238" s="108"/>
      <c r="C238" s="108"/>
      <c r="D238" s="108"/>
      <c r="E238" s="108"/>
      <c r="F238" s="108"/>
    </row>
    <row r="239" spans="2:6">
      <c r="B239" s="108"/>
      <c r="C239" s="108"/>
      <c r="D239" s="108"/>
      <c r="E239" s="108"/>
      <c r="F239" s="108"/>
    </row>
    <row r="240" spans="2:6">
      <c r="B240" s="108"/>
      <c r="C240" s="108"/>
      <c r="D240" s="108"/>
      <c r="E240" s="108"/>
      <c r="F240" s="108"/>
    </row>
    <row r="241" spans="2:6">
      <c r="B241" s="108"/>
      <c r="C241" s="108"/>
      <c r="D241" s="108"/>
      <c r="E241" s="108"/>
      <c r="F241" s="108"/>
    </row>
    <row r="242" spans="2:6">
      <c r="B242" s="108"/>
      <c r="C242" s="108"/>
      <c r="D242" s="108"/>
      <c r="E242" s="108"/>
      <c r="F242" s="108"/>
    </row>
    <row r="243" spans="2:6">
      <c r="B243" s="108"/>
      <c r="C243" s="108"/>
      <c r="D243" s="108"/>
      <c r="E243" s="108"/>
      <c r="F243" s="108"/>
    </row>
    <row r="244" spans="2:6">
      <c r="B244" s="108"/>
      <c r="C244" s="108"/>
      <c r="D244" s="108"/>
      <c r="E244" s="108"/>
      <c r="F244" s="108"/>
    </row>
    <row r="245" spans="2:6">
      <c r="B245" s="108"/>
      <c r="C245" s="108"/>
      <c r="D245" s="108"/>
      <c r="E245" s="108"/>
      <c r="F245" s="108"/>
    </row>
    <row r="246" spans="2:6">
      <c r="B246" s="108"/>
      <c r="C246" s="108"/>
      <c r="D246" s="108"/>
      <c r="E246" s="108"/>
      <c r="F246" s="108"/>
    </row>
    <row r="247" spans="2:6">
      <c r="B247" s="108"/>
      <c r="C247" s="108"/>
      <c r="D247" s="108"/>
      <c r="E247" s="108"/>
      <c r="F247" s="108"/>
    </row>
    <row r="248" spans="2:6">
      <c r="B248" s="108"/>
      <c r="C248" s="108"/>
      <c r="D248" s="108"/>
      <c r="E248" s="108"/>
      <c r="F248" s="108"/>
    </row>
    <row r="249" spans="2:6">
      <c r="B249" s="108"/>
      <c r="C249" s="108"/>
      <c r="D249" s="108"/>
      <c r="E249" s="108"/>
      <c r="F249" s="108"/>
    </row>
    <row r="250" spans="2:6">
      <c r="B250" s="108"/>
      <c r="C250" s="108"/>
      <c r="D250" s="108"/>
      <c r="E250" s="108"/>
      <c r="F250" s="108"/>
    </row>
    <row r="251" spans="2:6">
      <c r="B251" s="108"/>
      <c r="C251" s="108"/>
      <c r="D251" s="108"/>
      <c r="E251" s="108"/>
      <c r="F251" s="108"/>
    </row>
    <row r="252" spans="2:6">
      <c r="B252" s="108"/>
      <c r="C252" s="108"/>
      <c r="D252" s="108"/>
      <c r="E252" s="108"/>
      <c r="F252" s="108"/>
    </row>
    <row r="253" spans="2:6">
      <c r="B253" s="108"/>
      <c r="C253" s="108"/>
      <c r="D253" s="108"/>
      <c r="E253" s="108"/>
      <c r="F253" s="108"/>
    </row>
    <row r="254" spans="2:6">
      <c r="B254" s="108"/>
      <c r="C254" s="108"/>
      <c r="D254" s="108"/>
      <c r="E254" s="108"/>
      <c r="F254" s="108"/>
    </row>
    <row r="255" spans="2:6">
      <c r="B255" s="108"/>
      <c r="C255" s="108"/>
      <c r="D255" s="108"/>
      <c r="E255" s="108"/>
      <c r="F255" s="108"/>
    </row>
    <row r="256" spans="2:6">
      <c r="B256" s="108"/>
      <c r="C256" s="108"/>
      <c r="D256" s="108"/>
      <c r="E256" s="108"/>
      <c r="F256" s="108"/>
    </row>
    <row r="257" spans="2:6">
      <c r="B257" s="108"/>
      <c r="C257" s="108"/>
      <c r="D257" s="108"/>
      <c r="E257" s="108"/>
      <c r="F257" s="108"/>
    </row>
    <row r="258" spans="2:6">
      <c r="B258" s="108"/>
      <c r="C258" s="108"/>
      <c r="D258" s="108"/>
      <c r="E258" s="108"/>
      <c r="F258" s="108"/>
    </row>
    <row r="259" spans="2:6">
      <c r="B259" s="108"/>
      <c r="C259" s="108"/>
      <c r="D259" s="108"/>
      <c r="E259" s="108"/>
      <c r="F259" s="108"/>
    </row>
    <row r="260" spans="2:6">
      <c r="B260" s="108"/>
      <c r="C260" s="108"/>
      <c r="D260" s="108"/>
      <c r="E260" s="108"/>
      <c r="F260" s="108"/>
    </row>
    <row r="261" spans="2:6">
      <c r="B261" s="108"/>
      <c r="C261" s="108"/>
      <c r="D261" s="108"/>
      <c r="E261" s="108"/>
      <c r="F261" s="108"/>
    </row>
    <row r="262" spans="2:6">
      <c r="B262" s="108"/>
      <c r="C262" s="108"/>
      <c r="D262" s="108"/>
      <c r="E262" s="108"/>
      <c r="F262" s="108"/>
    </row>
    <row r="263" spans="2:6">
      <c r="B263" s="108"/>
      <c r="C263" s="108"/>
      <c r="D263" s="108"/>
      <c r="E263" s="108"/>
      <c r="F263" s="108"/>
    </row>
    <row r="264" spans="2:6">
      <c r="B264" s="108"/>
      <c r="C264" s="108"/>
      <c r="D264" s="108"/>
      <c r="E264" s="108"/>
      <c r="F264" s="108"/>
    </row>
    <row r="265" spans="2:6">
      <c r="B265" s="108"/>
      <c r="C265" s="108"/>
      <c r="D265" s="108"/>
      <c r="E265" s="108"/>
      <c r="F265" s="108"/>
    </row>
    <row r="266" spans="2:6">
      <c r="B266" s="108"/>
      <c r="C266" s="108"/>
      <c r="D266" s="108"/>
      <c r="E266" s="108"/>
      <c r="F266" s="108"/>
    </row>
    <row r="267" spans="2:6">
      <c r="B267" s="108"/>
      <c r="C267" s="108"/>
      <c r="D267" s="108"/>
      <c r="E267" s="108"/>
      <c r="F267" s="108"/>
    </row>
    <row r="268" spans="2:6">
      <c r="B268" s="108"/>
      <c r="C268" s="108"/>
      <c r="D268" s="108"/>
      <c r="E268" s="108"/>
      <c r="F268" s="108"/>
    </row>
    <row r="269" spans="2:6">
      <c r="B269" s="108"/>
      <c r="C269" s="108"/>
      <c r="D269" s="108"/>
      <c r="E269" s="108"/>
      <c r="F269" s="108"/>
    </row>
    <row r="270" spans="2:6">
      <c r="B270" s="108"/>
      <c r="C270" s="108"/>
      <c r="D270" s="108"/>
      <c r="E270" s="108"/>
      <c r="F270" s="108"/>
    </row>
    <row r="271" spans="2:6">
      <c r="B271" s="108"/>
      <c r="C271" s="108"/>
      <c r="D271" s="108"/>
      <c r="E271" s="108"/>
      <c r="F271" s="108"/>
    </row>
    <row r="272" spans="2:6">
      <c r="B272" s="108"/>
      <c r="C272" s="108"/>
      <c r="D272" s="108"/>
      <c r="E272" s="108"/>
      <c r="F272" s="108"/>
    </row>
    <row r="273" spans="2:6">
      <c r="B273" s="108"/>
      <c r="C273" s="108"/>
      <c r="D273" s="108"/>
      <c r="E273" s="108"/>
      <c r="F273" s="108"/>
    </row>
    <row r="274" spans="2:6">
      <c r="B274" s="108"/>
      <c r="C274" s="108"/>
      <c r="D274" s="108"/>
      <c r="E274" s="108"/>
      <c r="F274" s="108"/>
    </row>
    <row r="275" spans="2:6">
      <c r="B275" s="108"/>
      <c r="C275" s="108"/>
      <c r="D275" s="108"/>
      <c r="E275" s="108"/>
      <c r="F275" s="108"/>
    </row>
    <row r="276" spans="2:6">
      <c r="B276" s="108"/>
      <c r="C276" s="108"/>
      <c r="D276" s="108"/>
      <c r="E276" s="108"/>
      <c r="F276" s="108"/>
    </row>
    <row r="277" spans="2:6">
      <c r="B277" s="108"/>
      <c r="C277" s="108"/>
      <c r="D277" s="108"/>
      <c r="E277" s="108"/>
      <c r="F277" s="108"/>
    </row>
    <row r="278" spans="2:6">
      <c r="B278" s="108"/>
      <c r="C278" s="108"/>
      <c r="D278" s="108"/>
      <c r="E278" s="108"/>
      <c r="F278" s="108"/>
    </row>
    <row r="279" spans="2:6">
      <c r="B279" s="108"/>
      <c r="C279" s="108"/>
      <c r="D279" s="108"/>
      <c r="E279" s="108"/>
      <c r="F279" s="108"/>
    </row>
    <row r="280" spans="2:6">
      <c r="B280" s="108"/>
      <c r="C280" s="108"/>
      <c r="D280" s="108"/>
      <c r="E280" s="108"/>
      <c r="F280" s="108"/>
    </row>
    <row r="281" spans="2:6">
      <c r="B281" s="108"/>
      <c r="C281" s="108"/>
      <c r="D281" s="108"/>
      <c r="E281" s="108"/>
      <c r="F281" s="108"/>
    </row>
    <row r="282" spans="2:6">
      <c r="B282" s="108"/>
      <c r="C282" s="108"/>
      <c r="D282" s="108"/>
      <c r="E282" s="108"/>
      <c r="F282" s="108"/>
    </row>
    <row r="283" spans="2:6">
      <c r="B283" s="108"/>
      <c r="C283" s="108"/>
      <c r="D283" s="108"/>
      <c r="E283" s="108"/>
      <c r="F283" s="108"/>
    </row>
    <row r="284" spans="2:6">
      <c r="B284" s="108"/>
      <c r="C284" s="108"/>
      <c r="D284" s="108"/>
      <c r="E284" s="108"/>
      <c r="F284" s="108"/>
    </row>
    <row r="285" spans="2:6">
      <c r="B285" s="108"/>
      <c r="C285" s="108"/>
      <c r="D285" s="108"/>
      <c r="E285" s="108"/>
      <c r="F285" s="108"/>
    </row>
    <row r="286" spans="2:6">
      <c r="B286" s="108"/>
      <c r="C286" s="108"/>
      <c r="D286" s="108"/>
      <c r="E286" s="108"/>
      <c r="F286" s="108"/>
    </row>
    <row r="287" spans="2:6">
      <c r="B287" s="108"/>
      <c r="C287" s="108"/>
      <c r="D287" s="108"/>
      <c r="E287" s="108"/>
      <c r="F287" s="108"/>
    </row>
    <row r="288" spans="2:6">
      <c r="B288" s="108"/>
      <c r="C288" s="108"/>
      <c r="D288" s="108"/>
      <c r="E288" s="108"/>
      <c r="F288" s="108"/>
    </row>
    <row r="289" spans="2:6">
      <c r="B289" s="108"/>
      <c r="C289" s="108"/>
      <c r="D289" s="108"/>
      <c r="E289" s="108"/>
      <c r="F289" s="108"/>
    </row>
    <row r="290" spans="2:6">
      <c r="B290" s="108"/>
      <c r="C290" s="108"/>
      <c r="D290" s="108"/>
      <c r="E290" s="108"/>
      <c r="F290" s="108"/>
    </row>
    <row r="291" spans="2:6">
      <c r="B291" s="108"/>
      <c r="C291" s="108"/>
      <c r="D291" s="108"/>
      <c r="E291" s="108"/>
      <c r="F291" s="108"/>
    </row>
    <row r="292" spans="2:6">
      <c r="B292" s="108"/>
      <c r="C292" s="108"/>
      <c r="D292" s="108"/>
      <c r="E292" s="108"/>
      <c r="F292" s="108"/>
    </row>
    <row r="293" spans="2:6">
      <c r="B293" s="108"/>
      <c r="C293" s="108"/>
      <c r="D293" s="108"/>
      <c r="E293" s="108"/>
      <c r="F293" s="108"/>
    </row>
    <row r="294" spans="2:6">
      <c r="B294" s="108"/>
      <c r="C294" s="108"/>
      <c r="D294" s="108"/>
      <c r="E294" s="108"/>
      <c r="F294" s="108"/>
    </row>
    <row r="295" spans="2:6">
      <c r="B295" s="108"/>
      <c r="C295" s="108"/>
      <c r="D295" s="108"/>
      <c r="E295" s="108"/>
      <c r="F295" s="108"/>
    </row>
    <row r="296" spans="2:6">
      <c r="B296" s="108"/>
      <c r="C296" s="108"/>
      <c r="D296" s="108"/>
      <c r="E296" s="108"/>
      <c r="F296" s="108"/>
    </row>
    <row r="297" spans="2:6">
      <c r="B297" s="108"/>
      <c r="C297" s="108"/>
      <c r="D297" s="108"/>
      <c r="E297" s="108"/>
      <c r="F297" s="108"/>
    </row>
    <row r="298" spans="2:6">
      <c r="B298" s="108"/>
      <c r="C298" s="108"/>
      <c r="D298" s="108"/>
      <c r="E298" s="108"/>
      <c r="F298" s="108"/>
    </row>
    <row r="299" spans="2:6">
      <c r="B299" s="108"/>
      <c r="C299" s="108"/>
      <c r="D299" s="108"/>
      <c r="E299" s="108"/>
      <c r="F299" s="108"/>
    </row>
    <row r="300" spans="2:6">
      <c r="B300" s="108"/>
      <c r="C300" s="108"/>
      <c r="D300" s="108"/>
      <c r="E300" s="108"/>
      <c r="F300" s="108"/>
    </row>
    <row r="301" spans="2:6">
      <c r="B301" s="108"/>
      <c r="C301" s="108"/>
      <c r="D301" s="108"/>
      <c r="E301" s="108"/>
      <c r="F301" s="108"/>
    </row>
    <row r="302" spans="2:6">
      <c r="B302" s="108"/>
      <c r="C302" s="108"/>
      <c r="D302" s="108"/>
      <c r="E302" s="108"/>
      <c r="F302" s="108"/>
    </row>
    <row r="303" spans="2:6">
      <c r="B303" s="108"/>
      <c r="C303" s="108"/>
      <c r="D303" s="108"/>
      <c r="E303" s="108"/>
      <c r="F303" s="108"/>
    </row>
    <row r="304" spans="2:6">
      <c r="B304" s="108"/>
      <c r="C304" s="108"/>
      <c r="D304" s="108"/>
      <c r="E304" s="108"/>
      <c r="F304" s="108"/>
    </row>
    <row r="305" spans="2:6">
      <c r="B305" s="108"/>
      <c r="C305" s="108"/>
      <c r="D305" s="108"/>
      <c r="E305" s="108"/>
      <c r="F305" s="108"/>
    </row>
    <row r="306" spans="2:6">
      <c r="B306" s="108"/>
      <c r="C306" s="108"/>
      <c r="D306" s="108"/>
      <c r="E306" s="108"/>
      <c r="F306" s="108"/>
    </row>
    <row r="307" spans="2:6">
      <c r="B307" s="108"/>
      <c r="C307" s="108"/>
      <c r="D307" s="108"/>
      <c r="E307" s="108"/>
      <c r="F307" s="108"/>
    </row>
    <row r="308" spans="2:6">
      <c r="B308" s="108"/>
      <c r="C308" s="108"/>
      <c r="D308" s="108"/>
      <c r="E308" s="108"/>
      <c r="F308" s="108"/>
    </row>
    <row r="309" spans="2:6">
      <c r="B309" s="108"/>
      <c r="C309" s="108"/>
      <c r="D309" s="108"/>
      <c r="E309" s="108"/>
      <c r="F309" s="108"/>
    </row>
    <row r="310" spans="2:6">
      <c r="B310" s="108"/>
      <c r="C310" s="108"/>
      <c r="D310" s="108"/>
      <c r="E310" s="108"/>
      <c r="F310" s="108"/>
    </row>
    <row r="311" spans="2:6">
      <c r="B311" s="108"/>
      <c r="C311" s="108"/>
      <c r="D311" s="108"/>
      <c r="E311" s="108"/>
      <c r="F311" s="108"/>
    </row>
    <row r="312" spans="2:6">
      <c r="B312" s="108"/>
      <c r="C312" s="108"/>
      <c r="D312" s="108"/>
      <c r="E312" s="108"/>
      <c r="F312" s="108"/>
    </row>
    <row r="313" spans="2:6">
      <c r="B313" s="108"/>
      <c r="C313" s="108"/>
      <c r="D313" s="108"/>
      <c r="E313" s="108"/>
      <c r="F313" s="108"/>
    </row>
    <row r="314" spans="2:6">
      <c r="B314" s="108"/>
      <c r="C314" s="108"/>
      <c r="D314" s="108"/>
      <c r="E314" s="108"/>
      <c r="F314" s="108"/>
    </row>
    <row r="315" spans="2:6">
      <c r="B315" s="108"/>
      <c r="C315" s="108"/>
      <c r="D315" s="108"/>
      <c r="E315" s="108"/>
      <c r="F315" s="108"/>
    </row>
    <row r="316" spans="2:6">
      <c r="B316" s="108"/>
      <c r="C316" s="108"/>
      <c r="D316" s="108"/>
      <c r="E316" s="108"/>
      <c r="F316" s="108"/>
    </row>
    <row r="317" spans="2:6">
      <c r="B317" s="108"/>
      <c r="C317" s="108"/>
      <c r="D317" s="108"/>
      <c r="E317" s="108"/>
      <c r="F317" s="108"/>
    </row>
    <row r="318" spans="2:6">
      <c r="B318" s="108"/>
      <c r="C318" s="108"/>
      <c r="D318" s="108"/>
      <c r="E318" s="108"/>
      <c r="F318" s="108"/>
    </row>
    <row r="319" spans="2:6">
      <c r="B319" s="108"/>
      <c r="C319" s="108"/>
      <c r="D319" s="108"/>
      <c r="E319" s="108"/>
      <c r="F319" s="108"/>
    </row>
    <row r="320" spans="2:6">
      <c r="B320" s="108"/>
      <c r="C320" s="108"/>
      <c r="D320" s="108"/>
      <c r="E320" s="108"/>
      <c r="F320" s="108"/>
    </row>
    <row r="321" spans="2:6">
      <c r="B321" s="108"/>
      <c r="C321" s="108"/>
      <c r="D321" s="108"/>
      <c r="E321" s="108"/>
      <c r="F321" s="108"/>
    </row>
    <row r="322" spans="2:6">
      <c r="B322" s="108"/>
      <c r="C322" s="108"/>
      <c r="D322" s="108"/>
      <c r="E322" s="108"/>
      <c r="F322" s="108"/>
    </row>
    <row r="323" spans="2:6">
      <c r="B323" s="108"/>
      <c r="C323" s="108"/>
      <c r="D323" s="108"/>
      <c r="E323" s="108"/>
      <c r="F323" s="108"/>
    </row>
    <row r="324" spans="2:6">
      <c r="B324" s="108"/>
      <c r="C324" s="108"/>
      <c r="D324" s="108"/>
      <c r="E324" s="108"/>
      <c r="F324" s="108"/>
    </row>
    <row r="325" spans="2:6">
      <c r="B325" s="108"/>
      <c r="C325" s="108"/>
      <c r="D325" s="108"/>
      <c r="E325" s="108"/>
      <c r="F325" s="108"/>
    </row>
    <row r="326" spans="2:6">
      <c r="B326" s="108"/>
      <c r="C326" s="108"/>
      <c r="D326" s="108"/>
      <c r="E326" s="108"/>
      <c r="F326" s="108"/>
    </row>
    <row r="327" spans="2:6">
      <c r="B327" s="108"/>
      <c r="C327" s="108"/>
      <c r="D327" s="108"/>
      <c r="E327" s="108"/>
      <c r="F327" s="108"/>
    </row>
    <row r="328" spans="2:6">
      <c r="B328" s="108"/>
      <c r="C328" s="108"/>
      <c r="D328" s="108"/>
      <c r="E328" s="108"/>
      <c r="F328" s="108"/>
    </row>
    <row r="329" spans="2:6">
      <c r="B329" s="108"/>
      <c r="C329" s="108"/>
      <c r="D329" s="108"/>
      <c r="E329" s="108"/>
      <c r="F329" s="108"/>
    </row>
    <row r="330" spans="2:6">
      <c r="B330" s="108"/>
      <c r="C330" s="108"/>
      <c r="D330" s="108"/>
      <c r="E330" s="108"/>
      <c r="F330" s="108"/>
    </row>
    <row r="331" spans="2:6">
      <c r="B331" s="108"/>
      <c r="C331" s="108"/>
      <c r="D331" s="108"/>
      <c r="E331" s="108"/>
      <c r="F331" s="108"/>
    </row>
    <row r="332" spans="2:6">
      <c r="B332" s="108"/>
      <c r="C332" s="108"/>
      <c r="D332" s="108"/>
      <c r="E332" s="108"/>
      <c r="F332" s="108"/>
    </row>
    <row r="333" spans="2:6">
      <c r="B333" s="108"/>
      <c r="C333" s="108"/>
      <c r="D333" s="108"/>
      <c r="E333" s="108"/>
      <c r="F333" s="108"/>
    </row>
    <row r="334" spans="2:6">
      <c r="B334" s="108"/>
      <c r="C334" s="108"/>
      <c r="D334" s="108"/>
      <c r="E334" s="108"/>
      <c r="F334" s="108"/>
    </row>
    <row r="335" spans="2:6">
      <c r="B335" s="108"/>
      <c r="C335" s="108"/>
      <c r="D335" s="108"/>
      <c r="E335" s="108"/>
      <c r="F335" s="108"/>
    </row>
    <row r="336" spans="2:6">
      <c r="B336" s="108"/>
      <c r="C336" s="108"/>
      <c r="D336" s="108"/>
      <c r="E336" s="108"/>
      <c r="F336" s="108"/>
    </row>
    <row r="337" spans="2:6">
      <c r="B337" s="108"/>
      <c r="C337" s="108"/>
      <c r="D337" s="108"/>
      <c r="E337" s="108"/>
      <c r="F337" s="108"/>
    </row>
    <row r="338" spans="2:6">
      <c r="B338" s="108"/>
      <c r="C338" s="108"/>
      <c r="D338" s="108"/>
      <c r="E338" s="108"/>
      <c r="F338" s="108"/>
    </row>
    <row r="339" spans="2:6">
      <c r="B339" s="108"/>
      <c r="C339" s="108"/>
      <c r="D339" s="108"/>
      <c r="E339" s="108"/>
      <c r="F339" s="108"/>
    </row>
    <row r="340" spans="2:6">
      <c r="B340" s="108"/>
      <c r="C340" s="108"/>
      <c r="D340" s="108"/>
      <c r="E340" s="108"/>
      <c r="F340" s="108"/>
    </row>
    <row r="341" spans="2:6">
      <c r="B341" s="108"/>
      <c r="C341" s="108"/>
      <c r="D341" s="108"/>
      <c r="E341" s="108"/>
      <c r="F341" s="108"/>
    </row>
    <row r="342" spans="2:6">
      <c r="B342" s="108"/>
      <c r="C342" s="108"/>
      <c r="D342" s="108"/>
      <c r="E342" s="108"/>
      <c r="F342" s="108"/>
    </row>
    <row r="343" spans="2:6">
      <c r="B343" s="108"/>
      <c r="C343" s="108"/>
      <c r="D343" s="108"/>
      <c r="E343" s="108"/>
      <c r="F343" s="108"/>
    </row>
    <row r="344" spans="2:6">
      <c r="B344" s="108"/>
      <c r="C344" s="108"/>
      <c r="D344" s="108"/>
      <c r="E344" s="108"/>
      <c r="F344" s="108"/>
    </row>
    <row r="345" spans="2:6">
      <c r="B345" s="108"/>
      <c r="C345" s="108"/>
      <c r="D345" s="108"/>
      <c r="E345" s="108"/>
      <c r="F345" s="108"/>
    </row>
    <row r="346" spans="2:6">
      <c r="B346" s="108"/>
      <c r="C346" s="108"/>
      <c r="D346" s="108"/>
      <c r="E346" s="108"/>
      <c r="F346" s="108"/>
    </row>
    <row r="347" spans="2:6">
      <c r="B347" s="108"/>
      <c r="C347" s="108"/>
      <c r="D347" s="108"/>
      <c r="E347" s="108"/>
      <c r="F347" s="108"/>
    </row>
    <row r="348" spans="2:6">
      <c r="B348" s="108"/>
      <c r="C348" s="108"/>
      <c r="D348" s="108"/>
      <c r="E348" s="108"/>
      <c r="F348" s="108"/>
    </row>
    <row r="349" spans="2:6">
      <c r="B349" s="108"/>
      <c r="C349" s="108"/>
      <c r="D349" s="108"/>
      <c r="E349" s="108"/>
      <c r="F349" s="108"/>
    </row>
    <row r="350" spans="2:6">
      <c r="B350" s="108"/>
      <c r="C350" s="108"/>
      <c r="D350" s="108"/>
      <c r="E350" s="108"/>
      <c r="F350" s="108"/>
    </row>
    <row r="351" spans="2:6">
      <c r="B351" s="108"/>
      <c r="C351" s="108"/>
      <c r="D351" s="108"/>
      <c r="E351" s="108"/>
      <c r="F351" s="108"/>
    </row>
    <row r="352" spans="2:6">
      <c r="B352" s="108"/>
      <c r="C352" s="108"/>
      <c r="D352" s="108"/>
      <c r="E352" s="108"/>
      <c r="F352" s="108"/>
    </row>
    <row r="353" spans="2:6">
      <c r="B353" s="108"/>
      <c r="C353" s="108"/>
      <c r="D353" s="108"/>
      <c r="E353" s="108"/>
      <c r="F353" s="108"/>
    </row>
    <row r="354" spans="2:6">
      <c r="B354" s="108"/>
      <c r="C354" s="108"/>
      <c r="D354" s="108"/>
      <c r="E354" s="108"/>
      <c r="F354" s="108"/>
    </row>
    <row r="355" spans="2:6">
      <c r="B355" s="108"/>
      <c r="C355" s="108"/>
      <c r="D355" s="108"/>
      <c r="E355" s="108"/>
      <c r="F355" s="108"/>
    </row>
    <row r="356" spans="2:6">
      <c r="B356" s="108"/>
      <c r="C356" s="108"/>
      <c r="D356" s="108"/>
      <c r="E356" s="108"/>
      <c r="F356" s="108"/>
    </row>
    <row r="357" spans="2:6">
      <c r="B357" s="108"/>
      <c r="C357" s="108"/>
      <c r="D357" s="108"/>
      <c r="E357" s="108"/>
      <c r="F357" s="108"/>
    </row>
    <row r="358" spans="2:6">
      <c r="B358" s="108"/>
      <c r="C358" s="108"/>
      <c r="D358" s="108"/>
      <c r="E358" s="108"/>
      <c r="F358" s="108"/>
    </row>
    <row r="359" spans="2:6">
      <c r="B359" s="108"/>
      <c r="C359" s="108"/>
      <c r="D359" s="108"/>
      <c r="E359" s="108"/>
      <c r="F359" s="108"/>
    </row>
    <row r="360" spans="2:6">
      <c r="B360" s="108"/>
      <c r="C360" s="108"/>
      <c r="D360" s="108"/>
      <c r="E360" s="108"/>
      <c r="F360" s="108"/>
    </row>
    <row r="361" spans="2:6">
      <c r="B361" s="108"/>
      <c r="C361" s="108"/>
      <c r="D361" s="108"/>
      <c r="E361" s="108"/>
      <c r="F361" s="108"/>
    </row>
    <row r="362" spans="2:6">
      <c r="B362" s="108"/>
      <c r="C362" s="108"/>
      <c r="D362" s="108"/>
      <c r="E362" s="108"/>
      <c r="F362" s="108"/>
    </row>
    <row r="363" spans="2:6">
      <c r="B363" s="108"/>
      <c r="C363" s="108"/>
      <c r="D363" s="108"/>
      <c r="E363" s="108"/>
      <c r="F363" s="108"/>
    </row>
    <row r="364" spans="2:6">
      <c r="B364" s="108"/>
      <c r="C364" s="108"/>
      <c r="D364" s="108"/>
      <c r="E364" s="108"/>
      <c r="F364" s="108"/>
    </row>
    <row r="365" spans="2:6">
      <c r="B365" s="108"/>
      <c r="C365" s="108"/>
      <c r="D365" s="108"/>
      <c r="E365" s="108"/>
      <c r="F365" s="108"/>
    </row>
    <row r="366" spans="2:6">
      <c r="B366" s="108"/>
      <c r="C366" s="108"/>
      <c r="D366" s="108"/>
      <c r="E366" s="108"/>
      <c r="F366" s="108"/>
    </row>
    <row r="367" spans="2:6">
      <c r="B367" s="108"/>
      <c r="C367" s="108"/>
      <c r="D367" s="108"/>
      <c r="E367" s="108"/>
      <c r="F367" s="108"/>
    </row>
    <row r="368" spans="2:6">
      <c r="B368" s="108"/>
      <c r="C368" s="108"/>
      <c r="D368" s="108"/>
      <c r="E368" s="108"/>
      <c r="F368" s="108"/>
    </row>
    <row r="369" spans="2:6">
      <c r="B369" s="108"/>
      <c r="C369" s="108"/>
      <c r="D369" s="108"/>
      <c r="E369" s="108"/>
      <c r="F369" s="108"/>
    </row>
    <row r="370" spans="2:6">
      <c r="B370" s="108"/>
      <c r="C370" s="108"/>
      <c r="D370" s="108"/>
      <c r="E370" s="108"/>
      <c r="F370" s="108"/>
    </row>
    <row r="371" spans="2:6">
      <c r="B371" s="108"/>
      <c r="C371" s="108"/>
      <c r="D371" s="108"/>
      <c r="E371" s="108"/>
      <c r="F371" s="108"/>
    </row>
    <row r="372" spans="2:6">
      <c r="B372" s="108"/>
      <c r="C372" s="108"/>
      <c r="D372" s="108"/>
      <c r="E372" s="108"/>
      <c r="F372" s="108"/>
    </row>
    <row r="373" spans="2:6">
      <c r="B373" s="108"/>
      <c r="C373" s="108"/>
      <c r="D373" s="108"/>
      <c r="E373" s="108"/>
      <c r="F373" s="108"/>
    </row>
    <row r="374" spans="2:6">
      <c r="B374" s="108"/>
      <c r="C374" s="108"/>
      <c r="D374" s="108"/>
      <c r="E374" s="108"/>
      <c r="F374" s="108"/>
    </row>
    <row r="375" spans="2:6">
      <c r="B375" s="108"/>
      <c r="C375" s="108"/>
      <c r="D375" s="108"/>
      <c r="E375" s="108"/>
      <c r="F375" s="108"/>
    </row>
    <row r="376" spans="2:6">
      <c r="B376" s="108"/>
      <c r="C376" s="108"/>
      <c r="D376" s="108"/>
      <c r="E376" s="108"/>
      <c r="F376" s="108"/>
    </row>
    <row r="377" spans="2:6">
      <c r="B377" s="108"/>
      <c r="C377" s="108"/>
      <c r="D377" s="108"/>
      <c r="E377" s="108"/>
      <c r="F377" s="108"/>
    </row>
    <row r="378" spans="2:6">
      <c r="B378" s="108"/>
      <c r="C378" s="108"/>
      <c r="D378" s="108"/>
      <c r="E378" s="108"/>
      <c r="F378" s="108"/>
    </row>
    <row r="379" spans="2:6">
      <c r="B379" s="108"/>
      <c r="C379" s="108"/>
      <c r="D379" s="108"/>
      <c r="E379" s="108"/>
      <c r="F379" s="108"/>
    </row>
    <row r="380" spans="2:6">
      <c r="B380" s="108"/>
      <c r="C380" s="108"/>
      <c r="D380" s="108"/>
      <c r="E380" s="108"/>
      <c r="F380" s="108"/>
    </row>
    <row r="381" spans="2:6">
      <c r="B381" s="108"/>
      <c r="C381" s="108"/>
      <c r="D381" s="108"/>
      <c r="E381" s="108"/>
      <c r="F381" s="108"/>
    </row>
    <row r="382" spans="2:6">
      <c r="B382" s="108"/>
      <c r="C382" s="108"/>
      <c r="D382" s="108"/>
      <c r="E382" s="108"/>
      <c r="F382" s="108"/>
    </row>
    <row r="383" spans="2:6">
      <c r="B383" s="108"/>
      <c r="C383" s="108"/>
      <c r="D383" s="108"/>
      <c r="E383" s="108"/>
      <c r="F383" s="108"/>
    </row>
    <row r="384" spans="2:6">
      <c r="B384" s="108"/>
      <c r="C384" s="108"/>
      <c r="D384" s="108"/>
      <c r="E384" s="108"/>
      <c r="F384" s="108"/>
    </row>
    <row r="385" spans="2:6">
      <c r="B385" s="108"/>
      <c r="C385" s="108"/>
      <c r="D385" s="108"/>
      <c r="E385" s="108"/>
      <c r="F385" s="108"/>
    </row>
    <row r="386" spans="2:6">
      <c r="B386" s="108"/>
      <c r="C386" s="108"/>
      <c r="D386" s="108"/>
      <c r="E386" s="108"/>
      <c r="F386" s="108"/>
    </row>
    <row r="387" spans="2:6">
      <c r="B387" s="108"/>
      <c r="C387" s="108"/>
      <c r="D387" s="108"/>
      <c r="E387" s="108"/>
      <c r="F387" s="108"/>
    </row>
    <row r="388" spans="2:6">
      <c r="B388" s="108"/>
      <c r="C388" s="108"/>
      <c r="D388" s="108"/>
      <c r="E388" s="108"/>
      <c r="F388" s="108"/>
    </row>
    <row r="389" spans="2:6">
      <c r="B389" s="108"/>
      <c r="C389" s="108"/>
      <c r="D389" s="108"/>
      <c r="E389" s="108"/>
      <c r="F389" s="108"/>
    </row>
    <row r="390" spans="2:6">
      <c r="B390" s="108"/>
      <c r="C390" s="108"/>
      <c r="D390" s="108"/>
      <c r="E390" s="108"/>
      <c r="F390" s="108"/>
    </row>
    <row r="391" spans="2:6">
      <c r="B391" s="108"/>
      <c r="C391" s="108"/>
      <c r="D391" s="108"/>
      <c r="E391" s="108"/>
      <c r="F391" s="108"/>
    </row>
    <row r="392" spans="2:6">
      <c r="B392" s="108"/>
      <c r="C392" s="108"/>
      <c r="D392" s="108"/>
      <c r="E392" s="108"/>
      <c r="F392" s="108"/>
    </row>
    <row r="393" spans="2:6">
      <c r="B393" s="108"/>
      <c r="C393" s="108"/>
      <c r="D393" s="108"/>
      <c r="E393" s="108"/>
      <c r="F393" s="108"/>
    </row>
    <row r="394" spans="2:6">
      <c r="B394" s="108"/>
      <c r="C394" s="108"/>
      <c r="D394" s="108"/>
      <c r="E394" s="108"/>
      <c r="F394" s="108"/>
    </row>
    <row r="395" spans="2:6">
      <c r="B395" s="108"/>
      <c r="C395" s="108"/>
      <c r="D395" s="108"/>
      <c r="E395" s="108"/>
      <c r="F395" s="108"/>
    </row>
    <row r="396" spans="2:6">
      <c r="B396" s="108"/>
      <c r="C396" s="108"/>
      <c r="D396" s="108"/>
      <c r="E396" s="108"/>
      <c r="F396" s="108"/>
    </row>
    <row r="397" spans="2:6">
      <c r="B397" s="108"/>
      <c r="C397" s="108"/>
      <c r="D397" s="108"/>
      <c r="E397" s="108"/>
      <c r="F397" s="108"/>
    </row>
    <row r="398" spans="2:6">
      <c r="B398" s="108"/>
      <c r="C398" s="108"/>
      <c r="D398" s="108"/>
      <c r="E398" s="108"/>
      <c r="F398" s="108"/>
    </row>
    <row r="399" spans="2:6">
      <c r="B399" s="108"/>
      <c r="C399" s="108"/>
      <c r="D399" s="108"/>
      <c r="E399" s="108"/>
      <c r="F399" s="108"/>
    </row>
    <row r="400" spans="2:6">
      <c r="B400" s="108"/>
      <c r="C400" s="108"/>
      <c r="D400" s="108"/>
      <c r="E400" s="108"/>
      <c r="F400" s="108"/>
    </row>
    <row r="401" spans="2:6">
      <c r="B401" s="108"/>
      <c r="C401" s="108"/>
      <c r="D401" s="108"/>
      <c r="E401" s="108"/>
      <c r="F401" s="108"/>
    </row>
    <row r="402" spans="2:6">
      <c r="B402" s="108"/>
      <c r="C402" s="108"/>
      <c r="D402" s="108"/>
      <c r="E402" s="108"/>
      <c r="F402" s="108"/>
    </row>
    <row r="403" spans="2:6">
      <c r="B403" s="108"/>
      <c r="C403" s="108"/>
      <c r="D403" s="108"/>
      <c r="E403" s="108"/>
      <c r="F403" s="108"/>
    </row>
    <row r="404" spans="2:6">
      <c r="B404" s="108"/>
      <c r="C404" s="108"/>
      <c r="D404" s="108"/>
      <c r="E404" s="108"/>
      <c r="F404" s="108"/>
    </row>
    <row r="405" spans="2:6">
      <c r="B405" s="108"/>
      <c r="C405" s="108"/>
      <c r="D405" s="108"/>
      <c r="E405" s="108"/>
      <c r="F405" s="108"/>
    </row>
    <row r="406" spans="2:6">
      <c r="B406" s="108"/>
      <c r="C406" s="108"/>
      <c r="D406" s="108"/>
      <c r="E406" s="108"/>
      <c r="F406" s="108"/>
    </row>
    <row r="407" spans="2:6">
      <c r="B407" s="108"/>
      <c r="C407" s="108"/>
      <c r="D407" s="108"/>
      <c r="E407" s="108"/>
      <c r="F407" s="108"/>
    </row>
    <row r="408" spans="2:6">
      <c r="B408" s="108"/>
      <c r="C408" s="108"/>
      <c r="D408" s="108"/>
      <c r="E408" s="108"/>
      <c r="F408" s="108"/>
    </row>
    <row r="409" spans="2:6">
      <c r="B409" s="108"/>
      <c r="C409" s="108"/>
      <c r="D409" s="108"/>
      <c r="E409" s="108"/>
      <c r="F409" s="108"/>
    </row>
    <row r="410" spans="2:6">
      <c r="B410" s="108"/>
      <c r="C410" s="108"/>
      <c r="D410" s="108"/>
      <c r="E410" s="108"/>
      <c r="F410" s="108"/>
    </row>
    <row r="411" spans="2:6">
      <c r="B411" s="108"/>
      <c r="C411" s="108"/>
      <c r="D411" s="108"/>
      <c r="E411" s="108"/>
      <c r="F411" s="108"/>
    </row>
    <row r="412" spans="2:6">
      <c r="B412" s="108"/>
      <c r="C412" s="108"/>
      <c r="D412" s="108"/>
      <c r="E412" s="108"/>
      <c r="F412" s="108"/>
    </row>
    <row r="413" spans="2:6">
      <c r="B413" s="108"/>
      <c r="C413" s="108"/>
      <c r="D413" s="108"/>
      <c r="E413" s="108"/>
      <c r="F413" s="108"/>
    </row>
    <row r="414" spans="2:6">
      <c r="B414" s="108"/>
      <c r="C414" s="108"/>
      <c r="D414" s="108"/>
      <c r="E414" s="108"/>
      <c r="F414" s="108"/>
    </row>
    <row r="415" spans="2:6">
      <c r="B415" s="108"/>
      <c r="C415" s="108"/>
      <c r="D415" s="108"/>
      <c r="E415" s="108"/>
      <c r="F415" s="108"/>
    </row>
    <row r="416" spans="2:6">
      <c r="B416" s="108"/>
      <c r="C416" s="108"/>
      <c r="D416" s="108"/>
      <c r="E416" s="108"/>
      <c r="F416" s="108"/>
    </row>
    <row r="417" spans="2:6">
      <c r="B417" s="108"/>
      <c r="C417" s="108"/>
      <c r="D417" s="108"/>
      <c r="E417" s="108"/>
      <c r="F417" s="108"/>
    </row>
    <row r="418" spans="2:6">
      <c r="B418" s="108"/>
      <c r="C418" s="108"/>
      <c r="D418" s="108"/>
      <c r="E418" s="108"/>
      <c r="F418" s="108"/>
    </row>
    <row r="419" spans="2:6">
      <c r="B419" s="108"/>
      <c r="C419" s="108"/>
      <c r="D419" s="108"/>
      <c r="E419" s="108"/>
      <c r="F419" s="108"/>
    </row>
    <row r="420" spans="2:6">
      <c r="B420" s="108"/>
      <c r="C420" s="108"/>
      <c r="D420" s="108"/>
      <c r="E420" s="108"/>
      <c r="F420" s="108"/>
    </row>
    <row r="421" spans="2:6">
      <c r="B421" s="108"/>
      <c r="C421" s="108"/>
      <c r="D421" s="108"/>
      <c r="E421" s="108"/>
      <c r="F421" s="108"/>
    </row>
    <row r="422" spans="2:6">
      <c r="B422" s="108"/>
      <c r="C422" s="108"/>
      <c r="D422" s="108"/>
      <c r="E422" s="108"/>
      <c r="F422" s="108"/>
    </row>
    <row r="423" spans="2:6">
      <c r="B423" s="108"/>
      <c r="C423" s="108"/>
      <c r="D423" s="108"/>
      <c r="E423" s="108"/>
      <c r="F423" s="108"/>
    </row>
    <row r="424" spans="2:6">
      <c r="B424" s="108"/>
      <c r="C424" s="108"/>
      <c r="D424" s="108"/>
      <c r="E424" s="108"/>
      <c r="F424" s="108"/>
    </row>
    <row r="425" spans="2:6">
      <c r="B425" s="108"/>
      <c r="C425" s="108"/>
      <c r="D425" s="108"/>
      <c r="E425" s="108"/>
      <c r="F425" s="108"/>
    </row>
    <row r="426" spans="2:6">
      <c r="B426" s="108"/>
      <c r="C426" s="108"/>
      <c r="D426" s="108"/>
      <c r="E426" s="108"/>
      <c r="F426" s="108"/>
    </row>
    <row r="427" spans="2:6">
      <c r="B427" s="108"/>
      <c r="C427" s="108"/>
      <c r="D427" s="108"/>
      <c r="E427" s="108"/>
      <c r="F427" s="108"/>
    </row>
    <row r="428" spans="2:6">
      <c r="B428" s="108"/>
      <c r="C428" s="108"/>
      <c r="D428" s="108"/>
      <c r="E428" s="108"/>
      <c r="F428" s="108"/>
    </row>
    <row r="429" spans="2:6">
      <c r="B429" s="108"/>
      <c r="C429" s="108"/>
      <c r="D429" s="108"/>
      <c r="E429" s="108"/>
      <c r="F429" s="108"/>
    </row>
    <row r="430" spans="2:6">
      <c r="B430" s="108"/>
      <c r="C430" s="108"/>
      <c r="D430" s="108"/>
      <c r="E430" s="108"/>
      <c r="F430" s="108"/>
    </row>
    <row r="431" spans="2:6">
      <c r="B431" s="108"/>
      <c r="C431" s="108"/>
      <c r="D431" s="108"/>
      <c r="E431" s="108"/>
      <c r="F431" s="108"/>
    </row>
    <row r="432" spans="2:6">
      <c r="B432" s="108"/>
      <c r="C432" s="108"/>
      <c r="D432" s="108"/>
      <c r="E432" s="108"/>
      <c r="F432" s="108"/>
    </row>
    <row r="433" spans="2:6">
      <c r="B433" s="108"/>
      <c r="C433" s="108"/>
      <c r="D433" s="108"/>
      <c r="E433" s="108"/>
      <c r="F433" s="108"/>
    </row>
    <row r="434" spans="2:6">
      <c r="B434" s="108"/>
      <c r="C434" s="108"/>
      <c r="D434" s="108"/>
      <c r="E434" s="108"/>
      <c r="F434" s="108"/>
    </row>
    <row r="435" spans="2:6">
      <c r="B435" s="108"/>
      <c r="C435" s="108"/>
      <c r="D435" s="108"/>
      <c r="E435" s="108"/>
      <c r="F435" s="108"/>
    </row>
    <row r="436" spans="2:6">
      <c r="B436" s="108"/>
      <c r="C436" s="108"/>
      <c r="D436" s="108"/>
      <c r="E436" s="108"/>
      <c r="F436" s="108"/>
    </row>
    <row r="437" spans="2:6">
      <c r="B437" s="108"/>
      <c r="C437" s="108"/>
      <c r="D437" s="108"/>
      <c r="E437" s="108"/>
      <c r="F437" s="108"/>
    </row>
    <row r="438" spans="2:6">
      <c r="B438" s="108"/>
      <c r="C438" s="108"/>
      <c r="D438" s="108"/>
      <c r="E438" s="108"/>
      <c r="F438" s="108"/>
    </row>
    <row r="439" spans="2:6">
      <c r="B439" s="108"/>
      <c r="C439" s="108"/>
      <c r="D439" s="108"/>
      <c r="E439" s="108"/>
      <c r="F439" s="108"/>
    </row>
    <row r="440" spans="2:6">
      <c r="B440" s="108"/>
      <c r="C440" s="108"/>
      <c r="D440" s="108"/>
      <c r="E440" s="108"/>
      <c r="F440" s="108"/>
    </row>
    <row r="441" spans="2:6">
      <c r="B441" s="108"/>
      <c r="C441" s="108"/>
      <c r="D441" s="108"/>
      <c r="E441" s="108"/>
      <c r="F441" s="108"/>
    </row>
    <row r="442" spans="2:6">
      <c r="B442" s="108"/>
      <c r="C442" s="108"/>
      <c r="D442" s="108"/>
      <c r="E442" s="108"/>
      <c r="F442" s="108"/>
    </row>
    <row r="443" spans="2:6">
      <c r="B443" s="108"/>
      <c r="C443" s="108"/>
      <c r="D443" s="108"/>
      <c r="E443" s="108"/>
      <c r="F443" s="108"/>
    </row>
    <row r="444" spans="2:6">
      <c r="B444" s="108"/>
      <c r="C444" s="108"/>
      <c r="D444" s="108"/>
      <c r="E444" s="108"/>
      <c r="F444" s="108"/>
    </row>
    <row r="445" spans="2:6">
      <c r="B445" s="108"/>
      <c r="C445" s="108"/>
      <c r="D445" s="108"/>
      <c r="E445" s="108"/>
      <c r="F445" s="108"/>
    </row>
    <row r="446" spans="2:6">
      <c r="B446" s="108"/>
      <c r="C446" s="108"/>
      <c r="D446" s="108"/>
      <c r="E446" s="108"/>
      <c r="F446" s="108"/>
    </row>
    <row r="447" spans="2:6">
      <c r="B447" s="108"/>
      <c r="C447" s="108"/>
      <c r="D447" s="108"/>
      <c r="E447" s="108"/>
      <c r="F447" s="108"/>
    </row>
    <row r="448" spans="2:6">
      <c r="B448" s="108"/>
      <c r="C448" s="108"/>
      <c r="D448" s="108"/>
      <c r="E448" s="108"/>
      <c r="F448" s="108"/>
    </row>
    <row r="449" spans="2:6">
      <c r="B449" s="108"/>
      <c r="C449" s="108"/>
      <c r="D449" s="108"/>
      <c r="E449" s="108"/>
      <c r="F449" s="108"/>
    </row>
    <row r="450" spans="2:6">
      <c r="B450" s="108"/>
      <c r="C450" s="108"/>
      <c r="D450" s="108"/>
      <c r="E450" s="108"/>
      <c r="F450" s="108"/>
    </row>
    <row r="451" spans="2:6">
      <c r="B451" s="108"/>
      <c r="C451" s="108"/>
      <c r="D451" s="108"/>
      <c r="E451" s="108"/>
      <c r="F451" s="108"/>
    </row>
    <row r="452" spans="2:6">
      <c r="B452" s="108"/>
      <c r="C452" s="108"/>
      <c r="D452" s="108"/>
      <c r="E452" s="108"/>
      <c r="F452" s="108"/>
    </row>
    <row r="453" spans="2:6">
      <c r="B453" s="108"/>
      <c r="C453" s="108"/>
      <c r="D453" s="108"/>
      <c r="E453" s="108"/>
      <c r="F453" s="108"/>
    </row>
    <row r="454" spans="2:6">
      <c r="B454" s="108"/>
      <c r="C454" s="108"/>
      <c r="D454" s="108"/>
      <c r="E454" s="108"/>
      <c r="F454" s="108"/>
    </row>
    <row r="455" spans="2:6">
      <c r="B455" s="108"/>
      <c r="C455" s="108"/>
      <c r="D455" s="108"/>
      <c r="E455" s="108"/>
      <c r="F455" s="108"/>
    </row>
    <row r="456" spans="2:6">
      <c r="B456" s="108"/>
      <c r="C456" s="108"/>
      <c r="D456" s="108"/>
      <c r="E456" s="108"/>
      <c r="F456" s="108"/>
    </row>
    <row r="457" spans="2:6">
      <c r="B457" s="108"/>
      <c r="C457" s="108"/>
      <c r="D457" s="108"/>
      <c r="E457" s="108"/>
      <c r="F457" s="108"/>
    </row>
    <row r="458" spans="2:6">
      <c r="B458" s="108"/>
      <c r="C458" s="108"/>
      <c r="D458" s="108"/>
      <c r="E458" s="108"/>
      <c r="F458" s="108"/>
    </row>
    <row r="459" spans="2:6">
      <c r="B459" s="108"/>
      <c r="C459" s="108"/>
      <c r="D459" s="108"/>
      <c r="E459" s="108"/>
      <c r="F459" s="108"/>
    </row>
    <row r="460" spans="2:6">
      <c r="B460" s="108"/>
      <c r="C460" s="108"/>
      <c r="D460" s="108"/>
      <c r="E460" s="108"/>
      <c r="F460" s="108"/>
    </row>
    <row r="461" spans="2:6">
      <c r="B461" s="108"/>
      <c r="C461" s="108"/>
      <c r="D461" s="108"/>
      <c r="E461" s="108"/>
      <c r="F461" s="108"/>
    </row>
    <row r="462" spans="2:6">
      <c r="B462" s="108"/>
      <c r="C462" s="108"/>
      <c r="D462" s="108"/>
      <c r="E462" s="108"/>
      <c r="F462" s="108"/>
    </row>
    <row r="463" spans="2:6">
      <c r="B463" s="108"/>
      <c r="C463" s="108"/>
      <c r="D463" s="108"/>
      <c r="E463" s="108"/>
      <c r="F463" s="108"/>
    </row>
    <row r="464" spans="2:6">
      <c r="B464" s="108"/>
      <c r="C464" s="108"/>
      <c r="D464" s="108"/>
      <c r="E464" s="108"/>
      <c r="F464" s="108"/>
    </row>
    <row r="465" spans="2:6">
      <c r="B465" s="108"/>
      <c r="C465" s="108"/>
      <c r="D465" s="108"/>
      <c r="E465" s="108"/>
      <c r="F465" s="108"/>
    </row>
    <row r="466" spans="2:6">
      <c r="B466" s="108"/>
      <c r="C466" s="108"/>
      <c r="D466" s="108"/>
      <c r="E466" s="108"/>
      <c r="F466" s="108"/>
    </row>
    <row r="467" spans="2:6">
      <c r="B467" s="108"/>
      <c r="C467" s="108"/>
      <c r="D467" s="108"/>
      <c r="E467" s="108"/>
      <c r="F467" s="108"/>
    </row>
    <row r="468" spans="2:6">
      <c r="B468" s="108"/>
      <c r="C468" s="108"/>
      <c r="D468" s="108"/>
      <c r="E468" s="108"/>
      <c r="F468" s="108"/>
    </row>
    <row r="469" spans="2:6">
      <c r="B469" s="108"/>
      <c r="C469" s="108"/>
      <c r="D469" s="108"/>
      <c r="E469" s="108"/>
      <c r="F469" s="108"/>
    </row>
    <row r="470" spans="2:6">
      <c r="B470" s="108"/>
      <c r="C470" s="108"/>
      <c r="D470" s="108"/>
      <c r="E470" s="108"/>
      <c r="F470" s="108"/>
    </row>
    <row r="471" spans="2:6">
      <c r="B471" s="108"/>
      <c r="C471" s="108"/>
      <c r="D471" s="108"/>
      <c r="E471" s="108"/>
      <c r="F471" s="108"/>
    </row>
    <row r="472" spans="2:6">
      <c r="B472" s="108"/>
      <c r="C472" s="108"/>
      <c r="D472" s="108"/>
      <c r="E472" s="108"/>
      <c r="F472" s="108"/>
    </row>
    <row r="473" spans="2:6">
      <c r="B473" s="108"/>
      <c r="C473" s="108"/>
      <c r="D473" s="108"/>
      <c r="E473" s="108"/>
      <c r="F473" s="108"/>
    </row>
    <row r="474" spans="2:6">
      <c r="B474" s="108"/>
      <c r="C474" s="108"/>
      <c r="D474" s="108"/>
      <c r="E474" s="108"/>
      <c r="F474" s="108"/>
    </row>
    <row r="475" spans="2:6">
      <c r="B475" s="108"/>
      <c r="C475" s="108"/>
      <c r="D475" s="108"/>
      <c r="E475" s="108"/>
      <c r="F475" s="108"/>
    </row>
    <row r="476" spans="2:6">
      <c r="B476" s="108"/>
      <c r="C476" s="108"/>
      <c r="D476" s="108"/>
      <c r="E476" s="108"/>
      <c r="F476" s="108"/>
    </row>
    <row r="477" spans="2:6">
      <c r="B477" s="108"/>
      <c r="C477" s="108"/>
      <c r="D477" s="108"/>
      <c r="E477" s="108"/>
      <c r="F477" s="108"/>
    </row>
    <row r="478" spans="2:6">
      <c r="B478" s="108"/>
      <c r="C478" s="108"/>
      <c r="D478" s="108"/>
      <c r="E478" s="108"/>
      <c r="F478" s="108"/>
    </row>
    <row r="479" spans="2:6">
      <c r="B479" s="108"/>
      <c r="C479" s="108"/>
      <c r="D479" s="108"/>
      <c r="E479" s="108"/>
      <c r="F479" s="108"/>
    </row>
    <row r="480" spans="2:6">
      <c r="B480" s="108"/>
      <c r="C480" s="108"/>
      <c r="D480" s="108"/>
      <c r="E480" s="108"/>
      <c r="F480" s="108"/>
    </row>
    <row r="481" spans="2:6">
      <c r="B481" s="108"/>
      <c r="C481" s="108"/>
      <c r="D481" s="108"/>
      <c r="E481" s="108"/>
      <c r="F481" s="108"/>
    </row>
    <row r="482" spans="2:6">
      <c r="B482" s="108"/>
      <c r="C482" s="108"/>
      <c r="D482" s="108"/>
      <c r="E482" s="108"/>
      <c r="F482" s="108"/>
    </row>
    <row r="483" spans="2:6">
      <c r="B483" s="108"/>
      <c r="C483" s="108"/>
      <c r="D483" s="108"/>
      <c r="E483" s="108"/>
      <c r="F483" s="108"/>
    </row>
    <row r="484" spans="2:6">
      <c r="B484" s="108"/>
      <c r="C484" s="108"/>
      <c r="D484" s="108"/>
      <c r="E484" s="108"/>
      <c r="F484" s="108"/>
    </row>
    <row r="485" spans="2:6">
      <c r="B485" s="108"/>
      <c r="C485" s="108"/>
      <c r="D485" s="108"/>
      <c r="E485" s="108"/>
      <c r="F485" s="108"/>
    </row>
    <row r="486" spans="2:6">
      <c r="B486" s="108"/>
      <c r="C486" s="108"/>
      <c r="D486" s="108"/>
      <c r="E486" s="108"/>
      <c r="F486" s="108"/>
    </row>
    <row r="487" spans="2:6">
      <c r="B487" s="108"/>
      <c r="C487" s="108"/>
      <c r="D487" s="108"/>
      <c r="E487" s="108"/>
      <c r="F487" s="108"/>
    </row>
    <row r="488" spans="2:6">
      <c r="B488" s="108"/>
      <c r="C488" s="108"/>
      <c r="D488" s="108"/>
      <c r="E488" s="108"/>
      <c r="F488" s="108"/>
    </row>
    <row r="489" spans="2:6">
      <c r="B489" s="108"/>
      <c r="C489" s="108"/>
      <c r="D489" s="108"/>
      <c r="E489" s="108"/>
      <c r="F489" s="108"/>
    </row>
    <row r="490" spans="2:6">
      <c r="B490" s="108"/>
      <c r="C490" s="108"/>
      <c r="D490" s="108"/>
      <c r="E490" s="108"/>
      <c r="F490" s="108"/>
    </row>
    <row r="491" spans="2:6">
      <c r="B491" s="108"/>
      <c r="C491" s="108"/>
      <c r="D491" s="108"/>
      <c r="E491" s="108"/>
      <c r="F491" s="108"/>
    </row>
    <row r="492" spans="2:6">
      <c r="B492" s="108"/>
      <c r="C492" s="108"/>
      <c r="D492" s="108"/>
      <c r="E492" s="108"/>
      <c r="F492" s="108"/>
    </row>
    <row r="493" spans="2:6">
      <c r="B493" s="108"/>
      <c r="C493" s="108"/>
      <c r="D493" s="108"/>
      <c r="E493" s="108"/>
      <c r="F493" s="108"/>
    </row>
    <row r="494" spans="2:6">
      <c r="B494" s="108"/>
      <c r="C494" s="108"/>
      <c r="D494" s="108"/>
      <c r="E494" s="108"/>
      <c r="F494" s="108"/>
    </row>
    <row r="495" spans="2:6">
      <c r="B495" s="108"/>
      <c r="C495" s="108"/>
      <c r="D495" s="108"/>
      <c r="E495" s="108"/>
      <c r="F495" s="108"/>
    </row>
    <row r="496" spans="2:6">
      <c r="B496" s="108"/>
      <c r="C496" s="108"/>
      <c r="D496" s="108"/>
      <c r="E496" s="108"/>
      <c r="F496" s="108"/>
    </row>
    <row r="497" spans="2:6">
      <c r="B497" s="108"/>
      <c r="C497" s="108"/>
      <c r="D497" s="108"/>
      <c r="E497" s="108"/>
      <c r="F497" s="108"/>
    </row>
    <row r="498" spans="2:6">
      <c r="B498" s="108"/>
      <c r="C498" s="108"/>
      <c r="D498" s="108"/>
      <c r="E498" s="108"/>
      <c r="F498" s="108"/>
    </row>
    <row r="499" spans="2:6">
      <c r="B499" s="108"/>
      <c r="C499" s="108"/>
      <c r="D499" s="108"/>
      <c r="E499" s="108"/>
      <c r="F499" s="108"/>
    </row>
    <row r="500" spans="2:6">
      <c r="B500" s="108"/>
      <c r="C500" s="108"/>
      <c r="D500" s="108"/>
      <c r="E500" s="108"/>
      <c r="F500" s="108"/>
    </row>
    <row r="501" spans="2:6">
      <c r="B501" s="108"/>
      <c r="C501" s="108"/>
      <c r="D501" s="108"/>
      <c r="E501" s="108"/>
      <c r="F501" s="108"/>
    </row>
    <row r="502" spans="2:6">
      <c r="B502" s="108"/>
      <c r="C502" s="108"/>
      <c r="D502" s="108"/>
      <c r="E502" s="108"/>
      <c r="F502" s="108"/>
    </row>
    <row r="503" spans="2:6">
      <c r="B503" s="108"/>
      <c r="C503" s="108"/>
      <c r="D503" s="108"/>
      <c r="E503" s="108"/>
      <c r="F503" s="108"/>
    </row>
    <row r="504" spans="2:6">
      <c r="B504" s="108"/>
      <c r="C504" s="108"/>
      <c r="D504" s="108"/>
      <c r="E504" s="108"/>
      <c r="F504" s="108"/>
    </row>
    <row r="505" spans="2:6">
      <c r="B505" s="108"/>
      <c r="C505" s="108"/>
      <c r="D505" s="108"/>
      <c r="E505" s="108"/>
      <c r="F505" s="108"/>
    </row>
    <row r="506" spans="2:6">
      <c r="B506" s="108"/>
      <c r="C506" s="108"/>
      <c r="D506" s="108"/>
      <c r="E506" s="108"/>
      <c r="F506" s="108"/>
    </row>
    <row r="507" spans="2:6">
      <c r="B507" s="108"/>
      <c r="C507" s="108"/>
      <c r="D507" s="108"/>
      <c r="E507" s="108"/>
      <c r="F507" s="108"/>
    </row>
    <row r="508" spans="2:6">
      <c r="B508" s="108"/>
      <c r="C508" s="108"/>
      <c r="D508" s="108"/>
      <c r="E508" s="108"/>
      <c r="F508" s="108"/>
    </row>
    <row r="509" spans="2:6">
      <c r="B509" s="108"/>
      <c r="C509" s="108"/>
      <c r="D509" s="108"/>
      <c r="E509" s="108"/>
      <c r="F509" s="108"/>
    </row>
    <row r="510" spans="2:6">
      <c r="B510" s="108"/>
      <c r="C510" s="108"/>
      <c r="D510" s="108"/>
      <c r="E510" s="108"/>
      <c r="F510" s="108"/>
    </row>
    <row r="511" spans="2:6">
      <c r="B511" s="108"/>
      <c r="C511" s="108"/>
      <c r="D511" s="108"/>
      <c r="E511" s="108"/>
      <c r="F511" s="108"/>
    </row>
    <row r="512" spans="2:6">
      <c r="B512" s="108"/>
      <c r="C512" s="108"/>
      <c r="D512" s="108"/>
      <c r="E512" s="108"/>
      <c r="F512" s="108"/>
    </row>
    <row r="513" spans="2:6">
      <c r="B513" s="108"/>
      <c r="C513" s="108"/>
      <c r="D513" s="108"/>
      <c r="E513" s="108"/>
      <c r="F513" s="108"/>
    </row>
    <row r="514" spans="2:6">
      <c r="B514" s="108"/>
      <c r="C514" s="108"/>
      <c r="D514" s="108"/>
      <c r="E514" s="108"/>
      <c r="F514" s="108"/>
    </row>
    <row r="515" spans="2:6">
      <c r="B515" s="108"/>
      <c r="C515" s="108"/>
      <c r="D515" s="108"/>
      <c r="E515" s="108"/>
      <c r="F515" s="108"/>
    </row>
    <row r="516" spans="2:6">
      <c r="B516" s="108"/>
      <c r="C516" s="108"/>
      <c r="D516" s="108"/>
      <c r="E516" s="108"/>
      <c r="F516" s="108"/>
    </row>
    <row r="517" spans="2:6">
      <c r="B517" s="108"/>
      <c r="C517" s="108"/>
      <c r="D517" s="108"/>
      <c r="E517" s="108"/>
      <c r="F517" s="108"/>
    </row>
    <row r="518" spans="2:6">
      <c r="B518" s="108"/>
      <c r="C518" s="108"/>
      <c r="D518" s="108"/>
      <c r="E518" s="108"/>
      <c r="F518" s="108"/>
    </row>
    <row r="519" spans="2:6">
      <c r="B519" s="108"/>
      <c r="C519" s="108"/>
      <c r="D519" s="108"/>
      <c r="E519" s="108"/>
      <c r="F519" s="108"/>
    </row>
    <row r="520" spans="2:6">
      <c r="B520" s="108"/>
      <c r="C520" s="108"/>
      <c r="D520" s="108"/>
      <c r="E520" s="108"/>
      <c r="F520" s="108"/>
    </row>
    <row r="521" spans="2:6">
      <c r="B521" s="108"/>
      <c r="C521" s="108"/>
      <c r="D521" s="108"/>
      <c r="E521" s="108"/>
      <c r="F521" s="108"/>
    </row>
    <row r="522" spans="2:6">
      <c r="B522" s="108"/>
      <c r="C522" s="108"/>
      <c r="D522" s="108"/>
      <c r="E522" s="108"/>
      <c r="F522" s="108"/>
    </row>
    <row r="523" spans="2:6">
      <c r="B523" s="108"/>
      <c r="C523" s="108"/>
      <c r="D523" s="108"/>
      <c r="E523" s="108"/>
      <c r="F523" s="108"/>
    </row>
    <row r="524" spans="2:6">
      <c r="B524" s="108"/>
      <c r="C524" s="108"/>
      <c r="D524" s="108"/>
      <c r="E524" s="108"/>
      <c r="F524" s="108"/>
    </row>
    <row r="525" spans="2:6">
      <c r="B525" s="108"/>
      <c r="C525" s="108"/>
      <c r="D525" s="108"/>
      <c r="E525" s="108"/>
      <c r="F525" s="108"/>
    </row>
    <row r="526" spans="2:6">
      <c r="B526" s="108"/>
      <c r="C526" s="108"/>
      <c r="D526" s="108"/>
      <c r="E526" s="108"/>
      <c r="F526" s="108"/>
    </row>
    <row r="527" spans="2:6">
      <c r="B527" s="108"/>
      <c r="C527" s="108"/>
      <c r="D527" s="108"/>
      <c r="E527" s="108"/>
      <c r="F527" s="108"/>
    </row>
    <row r="528" spans="2:6">
      <c r="B528" s="108"/>
      <c r="C528" s="108"/>
      <c r="D528" s="108"/>
      <c r="E528" s="108"/>
      <c r="F528" s="108"/>
    </row>
    <row r="529" spans="2:6">
      <c r="B529" s="108"/>
      <c r="C529" s="108"/>
      <c r="D529" s="108"/>
      <c r="E529" s="108"/>
      <c r="F529" s="108"/>
    </row>
    <row r="530" spans="2:6">
      <c r="B530" s="108"/>
      <c r="C530" s="108"/>
      <c r="D530" s="108"/>
      <c r="E530" s="108"/>
      <c r="F530" s="108"/>
    </row>
    <row r="531" spans="2:6">
      <c r="B531" s="108"/>
      <c r="C531" s="108"/>
      <c r="D531" s="108"/>
      <c r="E531" s="108"/>
      <c r="F531" s="108"/>
    </row>
    <row r="532" spans="2:6">
      <c r="B532" s="108"/>
      <c r="C532" s="108"/>
      <c r="D532" s="108"/>
      <c r="E532" s="108"/>
      <c r="F532" s="108"/>
    </row>
    <row r="533" spans="2:6">
      <c r="B533" s="108"/>
      <c r="C533" s="108"/>
      <c r="D533" s="108"/>
      <c r="E533" s="108"/>
      <c r="F533" s="108"/>
    </row>
    <row r="534" spans="2:6">
      <c r="B534" s="108"/>
      <c r="C534" s="108"/>
      <c r="D534" s="108"/>
      <c r="E534" s="108"/>
      <c r="F534" s="108"/>
    </row>
    <row r="535" spans="2:6">
      <c r="B535" s="108"/>
      <c r="C535" s="108"/>
      <c r="D535" s="108"/>
      <c r="E535" s="108"/>
      <c r="F535" s="108"/>
    </row>
    <row r="536" spans="2:6">
      <c r="B536" s="108"/>
      <c r="C536" s="108"/>
      <c r="D536" s="108"/>
      <c r="E536" s="108"/>
      <c r="F536" s="108"/>
    </row>
    <row r="537" spans="2:6">
      <c r="B537" s="108"/>
      <c r="C537" s="108"/>
      <c r="D537" s="108"/>
      <c r="E537" s="108"/>
      <c r="F537" s="108"/>
    </row>
    <row r="538" spans="2:6">
      <c r="B538" s="108"/>
      <c r="C538" s="108"/>
      <c r="D538" s="108"/>
      <c r="E538" s="108"/>
      <c r="F538" s="108"/>
    </row>
    <row r="539" spans="2:6">
      <c r="B539" s="108"/>
      <c r="C539" s="108"/>
      <c r="D539" s="108"/>
      <c r="E539" s="108"/>
      <c r="F539" s="108"/>
    </row>
    <row r="540" spans="2:6">
      <c r="B540" s="108"/>
      <c r="C540" s="108"/>
      <c r="D540" s="108"/>
      <c r="E540" s="108"/>
      <c r="F540" s="108"/>
    </row>
    <row r="541" spans="2:6">
      <c r="B541" s="108"/>
      <c r="C541" s="108"/>
      <c r="D541" s="108"/>
      <c r="E541" s="108"/>
      <c r="F541" s="108"/>
    </row>
    <row r="542" spans="2:6">
      <c r="B542" s="108"/>
      <c r="C542" s="108"/>
      <c r="D542" s="108"/>
      <c r="E542" s="108"/>
      <c r="F542" s="108"/>
    </row>
    <row r="543" spans="2:6">
      <c r="B543" s="108"/>
      <c r="C543" s="108"/>
      <c r="D543" s="108"/>
      <c r="E543" s="108"/>
      <c r="F543" s="108"/>
    </row>
    <row r="544" spans="2:6">
      <c r="B544" s="108"/>
      <c r="C544" s="108"/>
      <c r="D544" s="108"/>
      <c r="E544" s="108"/>
      <c r="F544" s="108"/>
    </row>
    <row r="545" spans="2:6">
      <c r="B545" s="108"/>
      <c r="C545" s="108"/>
      <c r="D545" s="108"/>
      <c r="E545" s="108"/>
      <c r="F545" s="108"/>
    </row>
    <row r="546" spans="2:6">
      <c r="B546" s="108"/>
      <c r="C546" s="108"/>
      <c r="D546" s="108"/>
      <c r="E546" s="108"/>
      <c r="F546" s="108"/>
    </row>
    <row r="547" spans="2:6">
      <c r="B547" s="108"/>
      <c r="C547" s="108"/>
      <c r="D547" s="108"/>
      <c r="E547" s="108"/>
      <c r="F547" s="108"/>
    </row>
    <row r="548" spans="2:6">
      <c r="B548" s="108"/>
      <c r="C548" s="108"/>
      <c r="D548" s="108"/>
      <c r="E548" s="108"/>
      <c r="F548" s="108"/>
    </row>
    <row r="549" spans="2:6">
      <c r="B549" s="108"/>
      <c r="C549" s="108"/>
      <c r="D549" s="108"/>
      <c r="E549" s="108"/>
      <c r="F549" s="108"/>
    </row>
    <row r="550" spans="2:6">
      <c r="B550" s="108"/>
      <c r="C550" s="108"/>
      <c r="D550" s="108"/>
      <c r="E550" s="108"/>
      <c r="F550" s="108"/>
    </row>
    <row r="551" spans="2:6">
      <c r="B551" s="108"/>
      <c r="C551" s="108"/>
      <c r="D551" s="108"/>
      <c r="E551" s="108"/>
      <c r="F551" s="108"/>
    </row>
    <row r="552" spans="2:6">
      <c r="B552" s="108"/>
      <c r="C552" s="108"/>
      <c r="D552" s="108"/>
      <c r="E552" s="108"/>
      <c r="F552" s="108"/>
    </row>
    <row r="553" spans="2:6">
      <c r="B553" s="108"/>
      <c r="C553" s="108"/>
      <c r="D553" s="108"/>
      <c r="E553" s="108"/>
      <c r="F553" s="108"/>
    </row>
    <row r="554" spans="2:6">
      <c r="B554" s="108"/>
      <c r="C554" s="108"/>
      <c r="D554" s="108"/>
      <c r="E554" s="108"/>
      <c r="F554" s="108"/>
    </row>
    <row r="555" spans="2:6">
      <c r="B555" s="108"/>
      <c r="C555" s="108"/>
      <c r="D555" s="108"/>
      <c r="E555" s="108"/>
      <c r="F555" s="108"/>
    </row>
    <row r="556" spans="2:6">
      <c r="B556" s="108"/>
      <c r="C556" s="108"/>
      <c r="D556" s="108"/>
      <c r="E556" s="108"/>
      <c r="F556" s="108"/>
    </row>
    <row r="557" spans="2:6">
      <c r="B557" s="108"/>
      <c r="C557" s="108"/>
      <c r="D557" s="108"/>
      <c r="E557" s="108"/>
      <c r="F557" s="108"/>
    </row>
    <row r="558" spans="2:6">
      <c r="B558" s="108"/>
      <c r="C558" s="108"/>
      <c r="D558" s="108"/>
      <c r="E558" s="108"/>
      <c r="F558" s="108"/>
    </row>
    <row r="559" spans="2:6">
      <c r="B559" s="108"/>
      <c r="C559" s="108"/>
      <c r="D559" s="108"/>
      <c r="E559" s="108"/>
      <c r="F559" s="108"/>
    </row>
    <row r="560" spans="2:6">
      <c r="B560" s="108"/>
      <c r="C560" s="108"/>
      <c r="D560" s="108"/>
      <c r="E560" s="108"/>
      <c r="F560" s="108"/>
    </row>
    <row r="561" spans="2:6">
      <c r="B561" s="108"/>
      <c r="C561" s="108"/>
      <c r="D561" s="108"/>
      <c r="E561" s="108"/>
      <c r="F561" s="108"/>
    </row>
    <row r="562" spans="2:6">
      <c r="B562" s="108"/>
      <c r="C562" s="108"/>
      <c r="D562" s="108"/>
      <c r="E562" s="108"/>
      <c r="F562" s="108"/>
    </row>
    <row r="563" spans="2:6">
      <c r="B563" s="108"/>
      <c r="C563" s="108"/>
      <c r="D563" s="108"/>
      <c r="E563" s="108"/>
      <c r="F563" s="108"/>
    </row>
    <row r="564" spans="2:6">
      <c r="B564" s="108"/>
      <c r="C564" s="108"/>
      <c r="D564" s="108"/>
      <c r="E564" s="108"/>
      <c r="F564" s="108"/>
    </row>
    <row r="565" spans="2:6">
      <c r="B565" s="108"/>
      <c r="C565" s="108"/>
      <c r="D565" s="108"/>
      <c r="E565" s="108"/>
      <c r="F565" s="108"/>
    </row>
    <row r="566" spans="2:6">
      <c r="B566" s="108"/>
      <c r="C566" s="108"/>
      <c r="D566" s="108"/>
      <c r="E566" s="108"/>
      <c r="F566" s="108"/>
    </row>
    <row r="567" spans="2:6">
      <c r="B567" s="108"/>
      <c r="C567" s="108"/>
      <c r="D567" s="108"/>
      <c r="E567" s="108"/>
      <c r="F567" s="108"/>
    </row>
    <row r="568" spans="2:6">
      <c r="B568" s="108"/>
      <c r="C568" s="108"/>
      <c r="D568" s="108"/>
      <c r="E568" s="108"/>
      <c r="F568" s="108"/>
    </row>
    <row r="569" spans="2:6">
      <c r="B569" s="108"/>
      <c r="C569" s="108"/>
      <c r="D569" s="108"/>
      <c r="E569" s="108"/>
      <c r="F569" s="108"/>
    </row>
    <row r="570" spans="2:6">
      <c r="B570" s="108"/>
      <c r="C570" s="108"/>
      <c r="D570" s="108"/>
      <c r="E570" s="108"/>
      <c r="F570" s="108"/>
    </row>
    <row r="571" spans="2:6">
      <c r="B571" s="108"/>
      <c r="C571" s="108"/>
      <c r="D571" s="108"/>
      <c r="E571" s="108"/>
      <c r="F571" s="108"/>
    </row>
    <row r="572" spans="2:6">
      <c r="B572" s="108"/>
      <c r="C572" s="108"/>
      <c r="D572" s="108"/>
      <c r="E572" s="108"/>
      <c r="F572" s="108"/>
    </row>
    <row r="573" spans="2:6">
      <c r="B573" s="108"/>
      <c r="C573" s="108"/>
      <c r="D573" s="108"/>
      <c r="E573" s="108"/>
      <c r="F573" s="108"/>
    </row>
    <row r="574" spans="2:6">
      <c r="B574" s="108"/>
      <c r="C574" s="108"/>
      <c r="D574" s="108"/>
      <c r="E574" s="108"/>
      <c r="F574" s="108"/>
    </row>
    <row r="575" spans="2:6">
      <c r="B575" s="108"/>
      <c r="C575" s="108"/>
      <c r="D575" s="108"/>
      <c r="E575" s="108"/>
      <c r="F575" s="108"/>
    </row>
    <row r="576" spans="2:6">
      <c r="B576" s="108"/>
      <c r="C576" s="108"/>
      <c r="D576" s="108"/>
      <c r="E576" s="108"/>
      <c r="F576" s="108"/>
    </row>
    <row r="577" spans="2:6">
      <c r="B577" s="108"/>
      <c r="C577" s="108"/>
      <c r="D577" s="108"/>
      <c r="E577" s="108"/>
      <c r="F577" s="108"/>
    </row>
    <row r="578" spans="2:6">
      <c r="B578" s="108"/>
      <c r="C578" s="108"/>
      <c r="D578" s="108"/>
      <c r="E578" s="108"/>
      <c r="F578" s="108"/>
    </row>
    <row r="579" spans="2:6">
      <c r="B579" s="108"/>
      <c r="C579" s="108"/>
      <c r="D579" s="108"/>
      <c r="E579" s="108"/>
      <c r="F579" s="108"/>
    </row>
    <row r="580" spans="2:6">
      <c r="B580" s="108"/>
      <c r="C580" s="108"/>
      <c r="D580" s="108"/>
      <c r="E580" s="108"/>
      <c r="F580" s="108"/>
    </row>
    <row r="581" spans="2:6">
      <c r="B581" s="108"/>
      <c r="C581" s="108"/>
      <c r="D581" s="108"/>
      <c r="E581" s="108"/>
      <c r="F581" s="108"/>
    </row>
    <row r="582" spans="2:6">
      <c r="B582" s="108"/>
      <c r="C582" s="108"/>
      <c r="D582" s="108"/>
      <c r="E582" s="108"/>
      <c r="F582" s="108"/>
    </row>
    <row r="583" spans="2:6">
      <c r="B583" s="108"/>
      <c r="C583" s="108"/>
      <c r="D583" s="108"/>
      <c r="E583" s="108"/>
      <c r="F583" s="108"/>
    </row>
    <row r="584" spans="2:6">
      <c r="B584" s="108"/>
      <c r="C584" s="108"/>
      <c r="D584" s="108"/>
      <c r="E584" s="108"/>
      <c r="F584" s="108"/>
    </row>
    <row r="585" spans="2:6">
      <c r="B585" s="108"/>
      <c r="C585" s="108"/>
      <c r="D585" s="108"/>
      <c r="E585" s="108"/>
      <c r="F585" s="108"/>
    </row>
    <row r="586" spans="2:6">
      <c r="B586" s="108"/>
      <c r="C586" s="108"/>
      <c r="D586" s="108"/>
      <c r="E586" s="108"/>
      <c r="F586" s="108"/>
    </row>
    <row r="587" spans="2:6">
      <c r="B587" s="108"/>
      <c r="C587" s="108"/>
      <c r="D587" s="108"/>
      <c r="E587" s="108"/>
      <c r="F587" s="108"/>
    </row>
    <row r="588" spans="2:6">
      <c r="B588" s="108"/>
      <c r="C588" s="108"/>
      <c r="D588" s="108"/>
      <c r="E588" s="108"/>
      <c r="F588" s="108"/>
    </row>
    <row r="589" spans="2:6">
      <c r="B589" s="108"/>
      <c r="C589" s="108"/>
      <c r="D589" s="108"/>
      <c r="E589" s="108"/>
      <c r="F589" s="108"/>
    </row>
    <row r="590" spans="2:6">
      <c r="B590" s="108"/>
      <c r="C590" s="108"/>
      <c r="D590" s="108"/>
      <c r="E590" s="108"/>
      <c r="F590" s="108"/>
    </row>
    <row r="591" spans="2:6">
      <c r="B591" s="108"/>
      <c r="C591" s="108"/>
      <c r="D591" s="108"/>
      <c r="E591" s="108"/>
      <c r="F591" s="108"/>
    </row>
    <row r="592" spans="2:6">
      <c r="B592" s="108"/>
      <c r="C592" s="108"/>
      <c r="D592" s="108"/>
      <c r="E592" s="108"/>
      <c r="F592" s="108"/>
    </row>
    <row r="593" spans="2:6">
      <c r="B593" s="108"/>
      <c r="C593" s="108"/>
      <c r="D593" s="108"/>
      <c r="E593" s="108"/>
      <c r="F593" s="108"/>
    </row>
    <row r="594" spans="2:6">
      <c r="B594" s="108"/>
      <c r="C594" s="108"/>
      <c r="D594" s="108"/>
      <c r="E594" s="108"/>
      <c r="F594" s="108"/>
    </row>
    <row r="595" spans="2:6">
      <c r="B595" s="108"/>
      <c r="C595" s="108"/>
      <c r="D595" s="108"/>
      <c r="E595" s="108"/>
      <c r="F595" s="108"/>
    </row>
    <row r="596" spans="2:6">
      <c r="B596" s="108"/>
      <c r="C596" s="108"/>
      <c r="D596" s="108"/>
      <c r="E596" s="108"/>
      <c r="F596" s="108"/>
    </row>
    <row r="597" spans="2:6">
      <c r="B597" s="108"/>
      <c r="C597" s="108"/>
      <c r="D597" s="108"/>
      <c r="E597" s="108"/>
      <c r="F597" s="108"/>
    </row>
    <row r="598" spans="2:6">
      <c r="B598" s="108"/>
      <c r="C598" s="108"/>
      <c r="D598" s="108"/>
      <c r="E598" s="108"/>
      <c r="F598" s="108"/>
    </row>
    <row r="599" spans="2:6">
      <c r="B599" s="108"/>
      <c r="C599" s="108"/>
      <c r="D599" s="108"/>
      <c r="E599" s="108"/>
      <c r="F599" s="108"/>
    </row>
    <row r="600" spans="2:6">
      <c r="B600" s="108"/>
      <c r="C600" s="108"/>
      <c r="D600" s="108"/>
      <c r="E600" s="108"/>
      <c r="F600" s="108"/>
    </row>
    <row r="601" spans="2:6">
      <c r="B601" s="108"/>
      <c r="C601" s="108"/>
      <c r="D601" s="108"/>
      <c r="E601" s="108"/>
      <c r="F601" s="108"/>
    </row>
    <row r="602" spans="2:6">
      <c r="B602" s="108"/>
      <c r="C602" s="108"/>
      <c r="D602" s="108"/>
      <c r="E602" s="108"/>
      <c r="F602" s="108"/>
    </row>
    <row r="603" spans="2:6">
      <c r="B603" s="108"/>
      <c r="C603" s="108"/>
      <c r="D603" s="108"/>
      <c r="E603" s="108"/>
      <c r="F603" s="108"/>
    </row>
    <row r="604" spans="2:6">
      <c r="B604" s="108"/>
      <c r="C604" s="108"/>
      <c r="D604" s="108"/>
      <c r="E604" s="108"/>
      <c r="F604" s="108"/>
    </row>
    <row r="605" spans="2:6">
      <c r="B605" s="108"/>
      <c r="C605" s="108"/>
      <c r="D605" s="108"/>
      <c r="E605" s="108"/>
      <c r="F605" s="108"/>
    </row>
    <row r="606" spans="2:6">
      <c r="B606" s="108"/>
      <c r="C606" s="108"/>
      <c r="D606" s="108"/>
      <c r="E606" s="108"/>
      <c r="F606" s="108"/>
    </row>
    <row r="607" spans="2:6">
      <c r="B607" s="108"/>
      <c r="C607" s="108"/>
      <c r="D607" s="108"/>
      <c r="E607" s="108"/>
      <c r="F607" s="108"/>
    </row>
    <row r="608" spans="2:6">
      <c r="B608" s="108"/>
      <c r="C608" s="108"/>
      <c r="D608" s="108"/>
      <c r="E608" s="108"/>
      <c r="F608" s="108"/>
    </row>
    <row r="609" spans="2:6">
      <c r="B609" s="108"/>
      <c r="C609" s="108"/>
      <c r="D609" s="108"/>
      <c r="E609" s="108"/>
      <c r="F609" s="108"/>
    </row>
    <row r="610" spans="2:6">
      <c r="B610" s="108"/>
      <c r="C610" s="108"/>
      <c r="D610" s="108"/>
      <c r="E610" s="108"/>
      <c r="F610" s="108"/>
    </row>
    <row r="611" spans="2:6">
      <c r="B611" s="108"/>
      <c r="C611" s="108"/>
      <c r="D611" s="108"/>
      <c r="E611" s="108"/>
      <c r="F611" s="108"/>
    </row>
    <row r="612" spans="2:6">
      <c r="B612" s="108"/>
      <c r="C612" s="108"/>
      <c r="D612" s="108"/>
      <c r="E612" s="108"/>
      <c r="F612" s="108"/>
    </row>
    <row r="613" spans="2:6">
      <c r="B613" s="108"/>
      <c r="C613" s="108"/>
      <c r="D613" s="108"/>
      <c r="E613" s="108"/>
      <c r="F613" s="108"/>
    </row>
    <row r="614" spans="2:6">
      <c r="B614" s="108"/>
      <c r="C614" s="108"/>
      <c r="D614" s="108"/>
      <c r="E614" s="108"/>
      <c r="F614" s="108"/>
    </row>
    <row r="615" spans="2:6">
      <c r="B615" s="108"/>
      <c r="C615" s="108"/>
      <c r="D615" s="108"/>
      <c r="E615" s="108"/>
      <c r="F615" s="108"/>
    </row>
    <row r="616" spans="2:6">
      <c r="B616" s="108"/>
      <c r="C616" s="108"/>
      <c r="D616" s="108"/>
      <c r="E616" s="108"/>
      <c r="F616" s="108"/>
    </row>
    <row r="617" spans="2:6">
      <c r="B617" s="108"/>
      <c r="C617" s="108"/>
      <c r="D617" s="108"/>
      <c r="E617" s="108"/>
      <c r="F617" s="108"/>
    </row>
    <row r="618" spans="2:6">
      <c r="B618" s="108"/>
      <c r="C618" s="108"/>
      <c r="D618" s="108"/>
      <c r="E618" s="108"/>
      <c r="F618" s="108"/>
    </row>
    <row r="619" spans="2:6">
      <c r="B619" s="108"/>
      <c r="C619" s="108"/>
      <c r="D619" s="108"/>
      <c r="E619" s="108"/>
      <c r="F619" s="108"/>
    </row>
    <row r="620" spans="2:6">
      <c r="B620" s="108"/>
      <c r="C620" s="108"/>
      <c r="D620" s="108"/>
      <c r="E620" s="108"/>
      <c r="F620" s="108"/>
    </row>
    <row r="621" spans="2:6">
      <c r="B621" s="108"/>
      <c r="C621" s="108"/>
      <c r="D621" s="108"/>
      <c r="E621" s="108"/>
      <c r="F621" s="108"/>
    </row>
    <row r="622" spans="2:6">
      <c r="B622" s="108"/>
      <c r="C622" s="108"/>
      <c r="D622" s="108"/>
      <c r="E622" s="108"/>
      <c r="F622" s="108"/>
    </row>
    <row r="623" spans="2:6">
      <c r="B623" s="108"/>
      <c r="C623" s="108"/>
      <c r="D623" s="108"/>
      <c r="E623" s="108"/>
      <c r="F623" s="108"/>
    </row>
    <row r="624" spans="2:6">
      <c r="B624" s="108"/>
      <c r="C624" s="108"/>
      <c r="D624" s="108"/>
      <c r="E624" s="108"/>
      <c r="F624" s="108"/>
    </row>
    <row r="625" spans="2:6">
      <c r="B625" s="108"/>
      <c r="C625" s="108"/>
      <c r="D625" s="108"/>
      <c r="E625" s="108"/>
      <c r="F625" s="108"/>
    </row>
    <row r="626" spans="2:6">
      <c r="B626" s="108"/>
      <c r="C626" s="108"/>
      <c r="D626" s="108"/>
      <c r="E626" s="108"/>
      <c r="F626" s="108"/>
    </row>
    <row r="627" spans="2:6">
      <c r="B627" s="108"/>
      <c r="C627" s="108"/>
      <c r="D627" s="108"/>
      <c r="E627" s="108"/>
      <c r="F627" s="108"/>
    </row>
    <row r="628" spans="2:6">
      <c r="B628" s="108"/>
      <c r="C628" s="108"/>
      <c r="D628" s="108"/>
      <c r="E628" s="108"/>
      <c r="F628" s="108"/>
    </row>
    <row r="629" spans="2:6">
      <c r="B629" s="108"/>
      <c r="C629" s="108"/>
      <c r="D629" s="108"/>
      <c r="E629" s="108"/>
      <c r="F629" s="108"/>
    </row>
    <row r="630" spans="2:6">
      <c r="B630" s="108"/>
      <c r="C630" s="108"/>
      <c r="D630" s="108"/>
      <c r="E630" s="108"/>
      <c r="F630" s="108"/>
    </row>
    <row r="631" spans="2:6">
      <c r="B631" s="108"/>
      <c r="C631" s="108"/>
      <c r="D631" s="108"/>
      <c r="E631" s="108"/>
      <c r="F631" s="108"/>
    </row>
    <row r="632" spans="2:6">
      <c r="B632" s="108"/>
      <c r="C632" s="108"/>
      <c r="D632" s="108"/>
      <c r="E632" s="108"/>
      <c r="F632" s="108"/>
    </row>
    <row r="633" spans="2:6">
      <c r="B633" s="108"/>
      <c r="C633" s="108"/>
      <c r="D633" s="108"/>
      <c r="E633" s="108"/>
      <c r="F633" s="108"/>
    </row>
    <row r="634" spans="2:6">
      <c r="B634" s="108"/>
      <c r="C634" s="108"/>
      <c r="D634" s="108"/>
      <c r="E634" s="108"/>
      <c r="F634" s="108"/>
    </row>
    <row r="635" spans="2:6">
      <c r="B635" s="108"/>
      <c r="C635" s="108"/>
      <c r="D635" s="108"/>
      <c r="E635" s="108"/>
      <c r="F635" s="108"/>
    </row>
    <row r="636" spans="2:6">
      <c r="B636" s="108"/>
      <c r="C636" s="108"/>
      <c r="D636" s="108"/>
      <c r="E636" s="108"/>
      <c r="F636" s="108"/>
    </row>
    <row r="637" spans="2:6">
      <c r="B637" s="108"/>
      <c r="C637" s="108"/>
      <c r="D637" s="108"/>
      <c r="E637" s="108"/>
      <c r="F637" s="108"/>
    </row>
    <row r="638" spans="2:6">
      <c r="B638" s="108"/>
      <c r="C638" s="108"/>
      <c r="D638" s="108"/>
      <c r="E638" s="108"/>
      <c r="F638" s="108"/>
    </row>
    <row r="639" spans="2:6">
      <c r="B639" s="108"/>
      <c r="C639" s="108"/>
      <c r="D639" s="108"/>
      <c r="E639" s="108"/>
      <c r="F639" s="108"/>
    </row>
    <row r="640" spans="2:6">
      <c r="B640" s="108"/>
      <c r="C640" s="108"/>
      <c r="D640" s="108"/>
      <c r="E640" s="108"/>
      <c r="F640" s="108"/>
    </row>
    <row r="641" spans="2:6">
      <c r="B641" s="108"/>
      <c r="C641" s="108"/>
      <c r="D641" s="108"/>
      <c r="E641" s="108"/>
      <c r="F641" s="108"/>
    </row>
    <row r="642" spans="2:6">
      <c r="B642" s="108"/>
      <c r="C642" s="108"/>
      <c r="D642" s="108"/>
      <c r="E642" s="108"/>
      <c r="F642" s="108"/>
    </row>
    <row r="643" spans="2:6">
      <c r="B643" s="108"/>
      <c r="C643" s="108"/>
      <c r="D643" s="108"/>
      <c r="E643" s="108"/>
      <c r="F643" s="108"/>
    </row>
    <row r="644" spans="2:6">
      <c r="B644" s="108"/>
      <c r="C644" s="108"/>
      <c r="D644" s="108"/>
      <c r="E644" s="108"/>
      <c r="F644" s="108"/>
    </row>
    <row r="645" spans="2:6">
      <c r="B645" s="108"/>
      <c r="C645" s="108"/>
      <c r="D645" s="108"/>
      <c r="E645" s="108"/>
      <c r="F645" s="108"/>
    </row>
    <row r="646" spans="2:6">
      <c r="B646" s="108"/>
      <c r="C646" s="108"/>
      <c r="D646" s="108"/>
      <c r="E646" s="108"/>
      <c r="F646" s="108"/>
    </row>
    <row r="647" spans="2:6">
      <c r="B647" s="108"/>
      <c r="C647" s="108"/>
      <c r="D647" s="108"/>
      <c r="E647" s="108"/>
      <c r="F647" s="108"/>
    </row>
    <row r="648" spans="2:6">
      <c r="B648" s="108"/>
      <c r="C648" s="108"/>
      <c r="D648" s="108"/>
      <c r="E648" s="108"/>
      <c r="F648" s="108"/>
    </row>
    <row r="649" spans="2:6">
      <c r="B649" s="108"/>
      <c r="C649" s="108"/>
      <c r="D649" s="108"/>
      <c r="E649" s="108"/>
      <c r="F649" s="108"/>
    </row>
    <row r="650" spans="2:6">
      <c r="B650" s="108"/>
      <c r="C650" s="108"/>
      <c r="D650" s="108"/>
      <c r="E650" s="108"/>
      <c r="F650" s="108"/>
    </row>
    <row r="651" spans="2:6">
      <c r="B651" s="108"/>
      <c r="C651" s="108"/>
      <c r="D651" s="108"/>
      <c r="E651" s="108"/>
      <c r="F651" s="108"/>
    </row>
    <row r="652" spans="2:6">
      <c r="B652" s="108"/>
      <c r="C652" s="108"/>
      <c r="D652" s="108"/>
      <c r="E652" s="108"/>
      <c r="F652" s="108"/>
    </row>
    <row r="653" spans="2:6">
      <c r="B653" s="108"/>
      <c r="C653" s="108"/>
      <c r="D653" s="108"/>
      <c r="E653" s="108"/>
      <c r="F653" s="108"/>
    </row>
    <row r="654" spans="2:6">
      <c r="B654" s="108"/>
      <c r="C654" s="108"/>
      <c r="D654" s="108"/>
      <c r="E654" s="108"/>
      <c r="F654" s="108"/>
    </row>
    <row r="655" spans="2:6">
      <c r="B655" s="108"/>
      <c r="C655" s="108"/>
      <c r="D655" s="108"/>
      <c r="E655" s="108"/>
      <c r="F655" s="108"/>
    </row>
    <row r="656" spans="2:6">
      <c r="B656" s="108"/>
      <c r="C656" s="108"/>
      <c r="D656" s="108"/>
      <c r="E656" s="108"/>
      <c r="F656" s="108"/>
    </row>
    <row r="657" spans="2:6">
      <c r="B657" s="108"/>
      <c r="C657" s="108"/>
      <c r="D657" s="108"/>
      <c r="E657" s="108"/>
      <c r="F657" s="108"/>
    </row>
    <row r="658" spans="2:6">
      <c r="B658" s="108"/>
      <c r="C658" s="108"/>
      <c r="D658" s="108"/>
      <c r="E658" s="108"/>
      <c r="F658" s="108"/>
    </row>
    <row r="659" spans="2:6">
      <c r="B659" s="108"/>
      <c r="C659" s="108"/>
      <c r="D659" s="108"/>
      <c r="E659" s="108"/>
      <c r="F659" s="108"/>
    </row>
    <row r="660" spans="2:6">
      <c r="B660" s="108"/>
      <c r="C660" s="108"/>
      <c r="D660" s="108"/>
      <c r="E660" s="108"/>
      <c r="F660" s="108"/>
    </row>
    <row r="661" spans="2:6">
      <c r="B661" s="108"/>
      <c r="C661" s="108"/>
      <c r="D661" s="108"/>
      <c r="E661" s="108"/>
      <c r="F661" s="108"/>
    </row>
    <row r="662" spans="2:6">
      <c r="B662" s="108"/>
      <c r="C662" s="108"/>
      <c r="D662" s="108"/>
      <c r="E662" s="108"/>
      <c r="F662" s="108"/>
    </row>
    <row r="663" spans="2:6">
      <c r="B663" s="108"/>
      <c r="C663" s="108"/>
      <c r="D663" s="108"/>
      <c r="E663" s="108"/>
      <c r="F663" s="108"/>
    </row>
    <row r="664" spans="2:6">
      <c r="B664" s="108"/>
      <c r="C664" s="108"/>
      <c r="D664" s="108"/>
      <c r="E664" s="108"/>
      <c r="F664" s="108"/>
    </row>
    <row r="665" spans="2:6">
      <c r="B665" s="108"/>
      <c r="C665" s="108"/>
      <c r="D665" s="108"/>
      <c r="E665" s="108"/>
      <c r="F665" s="108"/>
    </row>
    <row r="666" spans="2:6">
      <c r="B666" s="108"/>
      <c r="C666" s="108"/>
      <c r="D666" s="108"/>
      <c r="E666" s="108"/>
      <c r="F666" s="108"/>
    </row>
    <row r="667" spans="2:6">
      <c r="B667" s="108"/>
      <c r="C667" s="108"/>
      <c r="D667" s="108"/>
      <c r="E667" s="108"/>
      <c r="F667" s="108"/>
    </row>
    <row r="668" spans="2:6">
      <c r="B668" s="108"/>
      <c r="C668" s="108"/>
      <c r="D668" s="108"/>
      <c r="E668" s="108"/>
      <c r="F668" s="108"/>
    </row>
    <row r="669" spans="2:6">
      <c r="B669" s="108"/>
      <c r="C669" s="108"/>
      <c r="D669" s="108"/>
      <c r="E669" s="108"/>
      <c r="F669" s="108"/>
    </row>
    <row r="670" spans="2:6">
      <c r="B670" s="108"/>
      <c r="C670" s="108"/>
      <c r="D670" s="108"/>
      <c r="E670" s="108"/>
      <c r="F670" s="108"/>
    </row>
    <row r="671" spans="2:6">
      <c r="B671" s="108"/>
      <c r="C671" s="108"/>
      <c r="D671" s="108"/>
      <c r="E671" s="108"/>
      <c r="F671" s="108"/>
    </row>
    <row r="672" spans="2:6">
      <c r="B672" s="108"/>
      <c r="C672" s="108"/>
      <c r="D672" s="108"/>
      <c r="E672" s="108"/>
      <c r="F672" s="108"/>
    </row>
    <row r="673" spans="2:6">
      <c r="B673" s="108"/>
      <c r="C673" s="108"/>
      <c r="D673" s="108"/>
      <c r="E673" s="108"/>
      <c r="F673" s="108"/>
    </row>
    <row r="674" spans="2:6">
      <c r="B674" s="108"/>
      <c r="C674" s="108"/>
      <c r="D674" s="108"/>
      <c r="E674" s="108"/>
      <c r="F674" s="108"/>
    </row>
    <row r="675" spans="2:6">
      <c r="B675" s="108"/>
      <c r="C675" s="108"/>
      <c r="D675" s="108"/>
      <c r="E675" s="108"/>
      <c r="F675" s="108"/>
    </row>
    <row r="676" spans="2:6">
      <c r="B676" s="108"/>
      <c r="C676" s="108"/>
      <c r="D676" s="108"/>
      <c r="E676" s="108"/>
      <c r="F676" s="108"/>
    </row>
    <row r="677" spans="2:6">
      <c r="B677" s="108"/>
      <c r="C677" s="108"/>
      <c r="D677" s="108"/>
      <c r="E677" s="108"/>
      <c r="F677" s="108"/>
    </row>
    <row r="678" spans="2:6">
      <c r="B678" s="108"/>
      <c r="C678" s="108"/>
      <c r="D678" s="108"/>
      <c r="E678" s="108"/>
      <c r="F678" s="108"/>
    </row>
    <row r="679" spans="2:6">
      <c r="B679" s="108"/>
      <c r="C679" s="108"/>
      <c r="D679" s="108"/>
      <c r="E679" s="108"/>
      <c r="F679" s="108"/>
    </row>
    <row r="680" spans="2:6">
      <c r="B680" s="108"/>
      <c r="C680" s="108"/>
      <c r="D680" s="108"/>
      <c r="E680" s="108"/>
      <c r="F680" s="108"/>
    </row>
    <row r="681" spans="2:6">
      <c r="B681" s="108"/>
      <c r="C681" s="108"/>
      <c r="D681" s="108"/>
      <c r="E681" s="108"/>
      <c r="F681" s="108"/>
    </row>
    <row r="682" spans="2:6">
      <c r="B682" s="108"/>
      <c r="C682" s="108"/>
      <c r="D682" s="108"/>
      <c r="E682" s="108"/>
      <c r="F682" s="108"/>
    </row>
    <row r="683" spans="2:6">
      <c r="B683" s="108"/>
      <c r="C683" s="108"/>
      <c r="D683" s="108"/>
      <c r="E683" s="108"/>
      <c r="F683" s="108"/>
    </row>
    <row r="684" spans="2:6">
      <c r="B684" s="108"/>
      <c r="C684" s="108"/>
      <c r="D684" s="108"/>
      <c r="E684" s="108"/>
      <c r="F684" s="108"/>
    </row>
    <row r="685" spans="2:6">
      <c r="B685" s="108"/>
      <c r="C685" s="108"/>
      <c r="D685" s="108"/>
      <c r="E685" s="108"/>
      <c r="F685" s="108"/>
    </row>
    <row r="686" spans="2:6">
      <c r="B686" s="108"/>
      <c r="C686" s="108"/>
      <c r="D686" s="108"/>
      <c r="E686" s="108"/>
      <c r="F686" s="108"/>
    </row>
    <row r="687" spans="2:6">
      <c r="B687" s="108"/>
      <c r="C687" s="108"/>
      <c r="D687" s="108"/>
      <c r="E687" s="108"/>
      <c r="F687" s="108"/>
    </row>
    <row r="688" spans="2:6">
      <c r="B688" s="108"/>
      <c r="C688" s="108"/>
      <c r="D688" s="108"/>
      <c r="E688" s="108"/>
      <c r="F688" s="108"/>
    </row>
    <row r="689" spans="2:6">
      <c r="B689" s="108"/>
      <c r="C689" s="108"/>
      <c r="D689" s="108"/>
      <c r="E689" s="108"/>
      <c r="F689" s="108"/>
    </row>
    <row r="690" spans="2:6">
      <c r="B690" s="108"/>
      <c r="C690" s="108"/>
      <c r="D690" s="108"/>
      <c r="E690" s="108"/>
      <c r="F690" s="108"/>
    </row>
    <row r="691" spans="2:6">
      <c r="B691" s="108"/>
      <c r="C691" s="108"/>
      <c r="D691" s="108"/>
      <c r="E691" s="108"/>
      <c r="F691" s="108"/>
    </row>
    <row r="692" spans="2:6">
      <c r="B692" s="108"/>
      <c r="C692" s="108"/>
      <c r="D692" s="108"/>
      <c r="E692" s="108"/>
      <c r="F692" s="108"/>
    </row>
    <row r="693" spans="2:6">
      <c r="B693" s="108"/>
      <c r="C693" s="108"/>
      <c r="D693" s="108"/>
      <c r="E693" s="108"/>
      <c r="F693" s="108"/>
    </row>
    <row r="694" spans="2:6">
      <c r="B694" s="108"/>
      <c r="C694" s="108"/>
      <c r="D694" s="108"/>
      <c r="E694" s="108"/>
      <c r="F694" s="108"/>
    </row>
    <row r="695" spans="2:6">
      <c r="B695" s="108"/>
      <c r="C695" s="108"/>
      <c r="D695" s="108"/>
      <c r="E695" s="108"/>
      <c r="F695" s="108"/>
    </row>
    <row r="696" spans="2:6">
      <c r="B696" s="108"/>
      <c r="C696" s="108"/>
      <c r="D696" s="108"/>
      <c r="E696" s="108"/>
      <c r="F696" s="108"/>
    </row>
    <row r="697" spans="2:6">
      <c r="B697" s="108"/>
      <c r="C697" s="108"/>
      <c r="D697" s="108"/>
      <c r="E697" s="108"/>
      <c r="F697" s="108"/>
    </row>
    <row r="698" spans="2:6">
      <c r="B698" s="108"/>
      <c r="C698" s="108"/>
      <c r="D698" s="108"/>
      <c r="E698" s="108"/>
      <c r="F698" s="108"/>
    </row>
    <row r="699" spans="2:6">
      <c r="B699" s="108"/>
      <c r="C699" s="108"/>
      <c r="D699" s="108"/>
      <c r="E699" s="108"/>
      <c r="F699" s="108"/>
    </row>
    <row r="700" spans="2:6">
      <c r="B700" s="108"/>
      <c r="C700" s="108"/>
      <c r="D700" s="108"/>
      <c r="E700" s="108"/>
      <c r="F700" s="108"/>
    </row>
    <row r="701" spans="2:6">
      <c r="B701" s="108"/>
      <c r="C701" s="108"/>
      <c r="D701" s="108"/>
      <c r="E701" s="108"/>
      <c r="F701" s="108"/>
    </row>
    <row r="702" spans="2:6">
      <c r="B702" s="108"/>
      <c r="C702" s="108"/>
      <c r="D702" s="108"/>
      <c r="E702" s="108"/>
      <c r="F702" s="108"/>
    </row>
    <row r="703" spans="2:6">
      <c r="B703" s="108"/>
      <c r="C703" s="108"/>
      <c r="D703" s="108"/>
      <c r="E703" s="108"/>
      <c r="F703" s="108"/>
    </row>
    <row r="704" spans="2:6">
      <c r="B704" s="108"/>
      <c r="C704" s="108"/>
      <c r="D704" s="108"/>
      <c r="E704" s="108"/>
      <c r="F704" s="108"/>
    </row>
    <row r="705" spans="2:6">
      <c r="B705" s="108"/>
      <c r="C705" s="108"/>
      <c r="D705" s="108"/>
      <c r="E705" s="108"/>
      <c r="F705" s="108"/>
    </row>
    <row r="706" spans="2:6">
      <c r="B706" s="108"/>
      <c r="C706" s="108"/>
      <c r="D706" s="108"/>
      <c r="E706" s="108"/>
      <c r="F706" s="108"/>
    </row>
    <row r="707" spans="2:6">
      <c r="B707" s="108"/>
      <c r="C707" s="108"/>
      <c r="D707" s="108"/>
      <c r="E707" s="108"/>
      <c r="F707" s="108"/>
    </row>
    <row r="708" spans="2:6">
      <c r="B708" s="108"/>
      <c r="C708" s="108"/>
      <c r="D708" s="108"/>
      <c r="E708" s="108"/>
      <c r="F708" s="108"/>
    </row>
    <row r="709" spans="2:6">
      <c r="B709" s="108"/>
      <c r="C709" s="108"/>
      <c r="D709" s="108"/>
      <c r="E709" s="108"/>
      <c r="F709" s="108"/>
    </row>
    <row r="710" spans="2:6">
      <c r="B710" s="108"/>
      <c r="C710" s="108"/>
      <c r="D710" s="108"/>
      <c r="E710" s="108"/>
      <c r="F710" s="108"/>
    </row>
    <row r="711" spans="2:6">
      <c r="B711" s="108"/>
      <c r="C711" s="108"/>
      <c r="D711" s="108"/>
      <c r="E711" s="108"/>
      <c r="F711" s="108"/>
    </row>
    <row r="712" spans="2:6">
      <c r="B712" s="108"/>
      <c r="C712" s="108"/>
      <c r="D712" s="108"/>
      <c r="E712" s="108"/>
      <c r="F712" s="108"/>
    </row>
    <row r="713" spans="2:6">
      <c r="B713" s="108"/>
      <c r="C713" s="108"/>
      <c r="D713" s="108"/>
      <c r="E713" s="108"/>
      <c r="F713" s="108"/>
    </row>
    <row r="714" spans="2:6">
      <c r="B714" s="108"/>
      <c r="C714" s="108"/>
      <c r="D714" s="108"/>
      <c r="E714" s="108"/>
      <c r="F714" s="108"/>
    </row>
    <row r="715" spans="2:6">
      <c r="B715" s="108"/>
      <c r="C715" s="108"/>
      <c r="D715" s="108"/>
      <c r="E715" s="108"/>
      <c r="F715" s="108"/>
    </row>
    <row r="716" spans="2:6">
      <c r="B716" s="108"/>
      <c r="C716" s="108"/>
      <c r="D716" s="108"/>
      <c r="E716" s="108"/>
      <c r="F716" s="108"/>
    </row>
    <row r="717" spans="2:6">
      <c r="B717" s="108"/>
      <c r="C717" s="108"/>
      <c r="D717" s="108"/>
      <c r="E717" s="108"/>
      <c r="F717" s="108"/>
    </row>
    <row r="718" spans="2:6">
      <c r="B718" s="108"/>
      <c r="C718" s="108"/>
      <c r="D718" s="108"/>
      <c r="E718" s="108"/>
      <c r="F718" s="108"/>
    </row>
    <row r="719" spans="2:6">
      <c r="B719" s="108"/>
      <c r="C719" s="108"/>
      <c r="D719" s="108"/>
      <c r="E719" s="108"/>
      <c r="F719" s="108"/>
    </row>
    <row r="720" spans="2:6">
      <c r="B720" s="108"/>
      <c r="C720" s="108"/>
      <c r="D720" s="108"/>
      <c r="E720" s="108"/>
      <c r="F720" s="108"/>
    </row>
    <row r="721" spans="2:6">
      <c r="B721" s="108"/>
      <c r="C721" s="108"/>
      <c r="D721" s="108"/>
      <c r="E721" s="108"/>
      <c r="F721" s="108"/>
    </row>
    <row r="722" spans="2:6">
      <c r="B722" s="108"/>
      <c r="C722" s="108"/>
      <c r="D722" s="108"/>
      <c r="E722" s="108"/>
      <c r="F722" s="108"/>
    </row>
    <row r="723" spans="2:6">
      <c r="B723" s="108"/>
      <c r="C723" s="108"/>
      <c r="D723" s="108"/>
      <c r="E723" s="108"/>
      <c r="F723" s="108"/>
    </row>
    <row r="724" spans="2:6">
      <c r="B724" s="108"/>
      <c r="C724" s="108"/>
      <c r="D724" s="108"/>
      <c r="E724" s="108"/>
      <c r="F724" s="108"/>
    </row>
    <row r="725" spans="2:6">
      <c r="B725" s="108"/>
      <c r="C725" s="108"/>
      <c r="D725" s="108"/>
      <c r="E725" s="108"/>
      <c r="F725" s="108"/>
    </row>
    <row r="726" spans="2:6">
      <c r="B726" s="108"/>
      <c r="C726" s="108"/>
      <c r="D726" s="108"/>
      <c r="E726" s="108"/>
      <c r="F726" s="108"/>
    </row>
    <row r="727" spans="2:6">
      <c r="B727" s="108"/>
      <c r="C727" s="108"/>
      <c r="D727" s="108"/>
      <c r="E727" s="108"/>
      <c r="F727" s="108"/>
    </row>
    <row r="728" spans="2:6">
      <c r="B728" s="108"/>
      <c r="C728" s="108"/>
      <c r="D728" s="108"/>
      <c r="E728" s="108"/>
      <c r="F728" s="108"/>
    </row>
    <row r="729" spans="2:6">
      <c r="B729" s="108"/>
      <c r="C729" s="108"/>
      <c r="D729" s="108"/>
      <c r="E729" s="108"/>
      <c r="F729" s="108"/>
    </row>
    <row r="730" spans="2:6">
      <c r="B730" s="108"/>
      <c r="C730" s="108"/>
      <c r="D730" s="108"/>
      <c r="E730" s="108"/>
      <c r="F730" s="108"/>
    </row>
    <row r="731" spans="2:6">
      <c r="B731" s="108"/>
      <c r="C731" s="108"/>
      <c r="D731" s="108"/>
      <c r="E731" s="108"/>
      <c r="F731" s="108"/>
    </row>
    <row r="732" spans="2:6">
      <c r="B732" s="108"/>
      <c r="C732" s="108"/>
      <c r="D732" s="108"/>
      <c r="E732" s="108"/>
      <c r="F732" s="108"/>
    </row>
    <row r="733" spans="2:6">
      <c r="B733" s="108"/>
      <c r="C733" s="108"/>
      <c r="D733" s="108"/>
      <c r="E733" s="108"/>
      <c r="F733" s="108"/>
    </row>
    <row r="734" spans="2:6">
      <c r="B734" s="108"/>
      <c r="C734" s="108"/>
      <c r="D734" s="108"/>
      <c r="E734" s="108"/>
      <c r="F734" s="108"/>
    </row>
    <row r="735" spans="2:6">
      <c r="B735" s="108"/>
      <c r="C735" s="108"/>
      <c r="D735" s="108"/>
      <c r="E735" s="108"/>
      <c r="F735" s="108"/>
    </row>
    <row r="736" spans="2:6">
      <c r="B736" s="108"/>
      <c r="C736" s="108"/>
      <c r="D736" s="108"/>
      <c r="E736" s="108"/>
      <c r="F736" s="108"/>
    </row>
    <row r="737" spans="2:6">
      <c r="B737" s="108"/>
      <c r="C737" s="108"/>
      <c r="D737" s="108"/>
      <c r="E737" s="108"/>
      <c r="F737" s="108"/>
    </row>
    <row r="738" spans="2:6">
      <c r="B738" s="108"/>
      <c r="C738" s="108"/>
      <c r="D738" s="108"/>
      <c r="E738" s="108"/>
      <c r="F738" s="108"/>
    </row>
    <row r="739" spans="2:6">
      <c r="B739" s="108"/>
      <c r="C739" s="108"/>
      <c r="D739" s="108"/>
      <c r="E739" s="108"/>
      <c r="F739" s="108"/>
    </row>
    <row r="740" spans="2:6">
      <c r="B740" s="108"/>
      <c r="C740" s="108"/>
      <c r="D740" s="108"/>
      <c r="E740" s="108"/>
      <c r="F740" s="108"/>
    </row>
    <row r="741" spans="2:6">
      <c r="B741" s="108"/>
      <c r="C741" s="108"/>
      <c r="D741" s="108"/>
      <c r="E741" s="108"/>
      <c r="F741" s="108"/>
    </row>
    <row r="742" spans="2:6">
      <c r="B742" s="108"/>
      <c r="C742" s="108"/>
      <c r="D742" s="108"/>
      <c r="E742" s="108"/>
      <c r="F742" s="108"/>
    </row>
    <row r="743" spans="2:6">
      <c r="B743" s="108"/>
      <c r="C743" s="108"/>
      <c r="D743" s="108"/>
      <c r="E743" s="108"/>
      <c r="F743" s="108"/>
    </row>
    <row r="744" spans="2:6">
      <c r="B744" s="108"/>
      <c r="C744" s="108"/>
      <c r="D744" s="108"/>
      <c r="E744" s="108"/>
      <c r="F744" s="108"/>
    </row>
    <row r="745" spans="2:6">
      <c r="B745" s="108"/>
      <c r="C745" s="108"/>
      <c r="D745" s="108"/>
      <c r="E745" s="108"/>
      <c r="F745" s="108"/>
    </row>
    <row r="746" spans="2:6">
      <c r="B746" s="108"/>
      <c r="C746" s="108"/>
      <c r="D746" s="108"/>
      <c r="E746" s="108"/>
      <c r="F746" s="108"/>
    </row>
    <row r="747" spans="2:6">
      <c r="B747" s="108"/>
      <c r="C747" s="108"/>
      <c r="D747" s="108"/>
      <c r="E747" s="108"/>
      <c r="F747" s="108"/>
    </row>
    <row r="748" spans="2:6">
      <c r="B748" s="108"/>
      <c r="C748" s="108"/>
      <c r="D748" s="108"/>
      <c r="E748" s="108"/>
      <c r="F748" s="108"/>
    </row>
    <row r="749" spans="2:6">
      <c r="B749" s="108"/>
      <c r="C749" s="108"/>
      <c r="D749" s="108"/>
      <c r="E749" s="108"/>
      <c r="F749" s="108"/>
    </row>
    <row r="750" spans="2:6">
      <c r="B750" s="108"/>
      <c r="C750" s="108"/>
      <c r="D750" s="108"/>
      <c r="E750" s="108"/>
      <c r="F750" s="108"/>
    </row>
    <row r="751" spans="2:6">
      <c r="B751" s="108"/>
      <c r="C751" s="108"/>
      <c r="D751" s="108"/>
      <c r="E751" s="108"/>
      <c r="F751" s="108"/>
    </row>
    <row r="752" spans="2:6">
      <c r="B752" s="108"/>
      <c r="C752" s="108"/>
      <c r="D752" s="108"/>
      <c r="E752" s="108"/>
      <c r="F752" s="108"/>
    </row>
    <row r="753" spans="2:6">
      <c r="B753" s="108"/>
      <c r="C753" s="108"/>
      <c r="D753" s="108"/>
      <c r="E753" s="108"/>
      <c r="F753" s="108"/>
    </row>
    <row r="754" spans="2:6">
      <c r="B754" s="108"/>
      <c r="C754" s="108"/>
      <c r="D754" s="108"/>
      <c r="E754" s="108"/>
      <c r="F754" s="108"/>
    </row>
    <row r="755" spans="2:6">
      <c r="B755" s="108"/>
      <c r="C755" s="108"/>
      <c r="D755" s="108"/>
      <c r="E755" s="108"/>
      <c r="F755" s="108"/>
    </row>
    <row r="756" spans="2:6">
      <c r="B756" s="108"/>
      <c r="C756" s="108"/>
      <c r="D756" s="108"/>
      <c r="E756" s="108"/>
      <c r="F756" s="108"/>
    </row>
    <row r="757" spans="2:6">
      <c r="B757" s="108"/>
      <c r="C757" s="108"/>
      <c r="D757" s="108"/>
      <c r="E757" s="108"/>
      <c r="F757" s="108"/>
    </row>
    <row r="758" spans="2:6">
      <c r="B758" s="108"/>
      <c r="C758" s="108"/>
      <c r="D758" s="108"/>
      <c r="E758" s="108"/>
      <c r="F758" s="108"/>
    </row>
    <row r="759" spans="2:6">
      <c r="B759" s="108"/>
      <c r="C759" s="108"/>
      <c r="D759" s="108"/>
      <c r="E759" s="108"/>
      <c r="F759" s="108"/>
    </row>
    <row r="760" spans="2:6">
      <c r="B760" s="108"/>
      <c r="C760" s="108"/>
      <c r="D760" s="108"/>
      <c r="E760" s="108"/>
      <c r="F760" s="108"/>
    </row>
    <row r="761" spans="2:6">
      <c r="B761" s="108"/>
      <c r="C761" s="108"/>
      <c r="D761" s="108"/>
      <c r="E761" s="108"/>
      <c r="F761" s="108"/>
    </row>
    <row r="762" spans="2:6">
      <c r="B762" s="108"/>
      <c r="C762" s="108"/>
      <c r="D762" s="108"/>
      <c r="E762" s="108"/>
      <c r="F762" s="108"/>
    </row>
    <row r="763" spans="2:6">
      <c r="B763" s="108"/>
      <c r="C763" s="108"/>
      <c r="D763" s="108"/>
      <c r="E763" s="108"/>
      <c r="F763" s="108"/>
    </row>
    <row r="764" spans="2:6">
      <c r="B764" s="108"/>
      <c r="C764" s="108"/>
      <c r="D764" s="108"/>
      <c r="E764" s="108"/>
      <c r="F764" s="108"/>
    </row>
    <row r="765" spans="2:6">
      <c r="B765" s="108"/>
      <c r="C765" s="108"/>
      <c r="D765" s="108"/>
      <c r="E765" s="108"/>
      <c r="F765" s="108"/>
    </row>
    <row r="766" spans="2:6">
      <c r="B766" s="108"/>
      <c r="C766" s="108"/>
      <c r="D766" s="108"/>
      <c r="E766" s="108"/>
      <c r="F766" s="108"/>
    </row>
    <row r="767" spans="2:6">
      <c r="B767" s="108"/>
      <c r="C767" s="108"/>
      <c r="D767" s="108"/>
      <c r="E767" s="108"/>
      <c r="F767" s="108"/>
    </row>
    <row r="768" spans="2:6">
      <c r="B768" s="108"/>
      <c r="C768" s="108"/>
      <c r="D768" s="108"/>
      <c r="E768" s="108"/>
      <c r="F768" s="108"/>
    </row>
    <row r="769" spans="2:6">
      <c r="B769" s="108"/>
      <c r="C769" s="108"/>
      <c r="D769" s="108"/>
      <c r="E769" s="108"/>
      <c r="F769" s="108"/>
    </row>
    <row r="770" spans="2:6">
      <c r="B770" s="108"/>
      <c r="C770" s="108"/>
      <c r="D770" s="108"/>
      <c r="E770" s="108"/>
      <c r="F770" s="108"/>
    </row>
    <row r="771" spans="2:6">
      <c r="B771" s="108"/>
      <c r="C771" s="108"/>
      <c r="D771" s="108"/>
      <c r="E771" s="108"/>
      <c r="F771" s="108"/>
    </row>
    <row r="772" spans="2:6">
      <c r="B772" s="108"/>
      <c r="C772" s="108"/>
      <c r="D772" s="108"/>
      <c r="E772" s="108"/>
      <c r="F772" s="108"/>
    </row>
    <row r="773" spans="2:6">
      <c r="B773" s="108"/>
      <c r="C773" s="108"/>
      <c r="D773" s="108"/>
      <c r="E773" s="108"/>
      <c r="F773" s="108"/>
    </row>
    <row r="774" spans="2:6">
      <c r="B774" s="108"/>
      <c r="C774" s="108"/>
      <c r="D774" s="108"/>
      <c r="E774" s="108"/>
      <c r="F774" s="108"/>
    </row>
    <row r="775" spans="2:6">
      <c r="B775" s="108"/>
      <c r="C775" s="108"/>
      <c r="D775" s="108"/>
      <c r="E775" s="108"/>
      <c r="F775" s="108"/>
    </row>
    <row r="776" spans="2:6">
      <c r="B776" s="108"/>
      <c r="C776" s="108"/>
      <c r="D776" s="108"/>
      <c r="E776" s="108"/>
      <c r="F776" s="108"/>
    </row>
    <row r="777" spans="2:6">
      <c r="B777" s="108"/>
      <c r="C777" s="108"/>
      <c r="D777" s="108"/>
      <c r="E777" s="108"/>
      <c r="F777" s="108"/>
    </row>
    <row r="778" spans="2:6">
      <c r="B778" s="108"/>
      <c r="C778" s="108"/>
      <c r="D778" s="108"/>
      <c r="E778" s="108"/>
      <c r="F778" s="108"/>
    </row>
    <row r="779" spans="2:6">
      <c r="B779" s="108"/>
      <c r="C779" s="108"/>
      <c r="D779" s="108"/>
      <c r="E779" s="108"/>
      <c r="F779" s="108"/>
    </row>
    <row r="780" spans="2:6">
      <c r="B780" s="108"/>
      <c r="C780" s="108"/>
      <c r="D780" s="108"/>
      <c r="E780" s="108"/>
      <c r="F780" s="108"/>
    </row>
    <row r="781" spans="2:6">
      <c r="B781" s="108"/>
      <c r="C781" s="108"/>
      <c r="D781" s="108"/>
      <c r="E781" s="108"/>
      <c r="F781" s="108"/>
    </row>
    <row r="782" spans="2:6">
      <c r="B782" s="108"/>
      <c r="C782" s="108"/>
      <c r="D782" s="108"/>
      <c r="E782" s="108"/>
      <c r="F782" s="108"/>
    </row>
    <row r="783" spans="2:6">
      <c r="B783" s="108"/>
      <c r="C783" s="108"/>
      <c r="D783" s="108"/>
      <c r="E783" s="108"/>
      <c r="F783" s="108"/>
    </row>
    <row r="784" spans="2:6">
      <c r="B784" s="108"/>
      <c r="C784" s="108"/>
      <c r="D784" s="108"/>
      <c r="E784" s="108"/>
      <c r="F784" s="108"/>
    </row>
    <row r="785" spans="2:6">
      <c r="B785" s="108"/>
      <c r="C785" s="108"/>
      <c r="D785" s="108"/>
      <c r="E785" s="108"/>
      <c r="F785" s="108"/>
    </row>
    <row r="786" spans="2:6">
      <c r="B786" s="108"/>
      <c r="C786" s="108"/>
      <c r="D786" s="108"/>
      <c r="E786" s="108"/>
      <c r="F786" s="108"/>
    </row>
    <row r="787" spans="2:6">
      <c r="B787" s="108"/>
      <c r="C787" s="108"/>
      <c r="D787" s="108"/>
      <c r="E787" s="108"/>
      <c r="F787" s="108"/>
    </row>
    <row r="788" spans="2:6">
      <c r="B788" s="108"/>
      <c r="C788" s="108"/>
      <c r="D788" s="108"/>
      <c r="E788" s="108"/>
      <c r="F788" s="108"/>
    </row>
    <row r="789" spans="2:6">
      <c r="B789" s="108"/>
      <c r="C789" s="108"/>
      <c r="D789" s="108"/>
      <c r="E789" s="108"/>
      <c r="F789" s="108"/>
    </row>
    <row r="790" spans="2:6">
      <c r="B790" s="108"/>
      <c r="C790" s="108"/>
      <c r="D790" s="108"/>
      <c r="E790" s="108"/>
      <c r="F790" s="108"/>
    </row>
    <row r="791" spans="2:6">
      <c r="B791" s="108"/>
      <c r="C791" s="108"/>
      <c r="D791" s="108"/>
      <c r="E791" s="108"/>
      <c r="F791" s="108"/>
    </row>
    <row r="792" spans="2:6">
      <c r="B792" s="108"/>
      <c r="C792" s="108"/>
      <c r="D792" s="108"/>
      <c r="E792" s="108"/>
      <c r="F792" s="108"/>
    </row>
    <row r="793" spans="2:6">
      <c r="B793" s="108"/>
      <c r="C793" s="108"/>
      <c r="D793" s="108"/>
      <c r="E793" s="108"/>
      <c r="F793" s="108"/>
    </row>
    <row r="794" spans="2:6">
      <c r="B794" s="108"/>
      <c r="C794" s="108"/>
      <c r="D794" s="108"/>
      <c r="E794" s="108"/>
      <c r="F794" s="108"/>
    </row>
    <row r="795" spans="2:6">
      <c r="B795" s="108"/>
      <c r="C795" s="108"/>
      <c r="D795" s="108"/>
      <c r="E795" s="108"/>
      <c r="F795" s="108"/>
    </row>
    <row r="796" spans="2:6">
      <c r="B796" s="108"/>
      <c r="C796" s="108"/>
      <c r="D796" s="108"/>
      <c r="E796" s="108"/>
      <c r="F796" s="108"/>
    </row>
    <row r="797" spans="2:6">
      <c r="B797" s="108"/>
      <c r="C797" s="108"/>
      <c r="D797" s="108"/>
      <c r="E797" s="108"/>
      <c r="F797" s="108"/>
    </row>
    <row r="798" spans="2:6">
      <c r="B798" s="108"/>
      <c r="C798" s="108"/>
      <c r="D798" s="108"/>
      <c r="E798" s="108"/>
      <c r="F798" s="108"/>
    </row>
    <row r="799" spans="2:6">
      <c r="B799" s="108"/>
      <c r="C799" s="108"/>
      <c r="D799" s="108"/>
      <c r="E799" s="108"/>
      <c r="F799" s="108"/>
    </row>
    <row r="800" spans="2:6">
      <c r="B800" s="108"/>
      <c r="C800" s="108"/>
      <c r="D800" s="108"/>
      <c r="E800" s="108"/>
      <c r="F800" s="108"/>
    </row>
    <row r="801" spans="2:6">
      <c r="B801" s="108"/>
      <c r="C801" s="108"/>
      <c r="D801" s="108"/>
      <c r="E801" s="108"/>
      <c r="F801" s="108"/>
    </row>
    <row r="802" spans="2:6">
      <c r="B802" s="108"/>
      <c r="C802" s="108"/>
      <c r="D802" s="108"/>
      <c r="E802" s="108"/>
      <c r="F802" s="108"/>
    </row>
    <row r="803" spans="2:6">
      <c r="B803" s="108"/>
      <c r="C803" s="108"/>
      <c r="D803" s="108"/>
      <c r="E803" s="108"/>
      <c r="F803" s="108"/>
    </row>
    <row r="804" spans="2:6">
      <c r="B804" s="108"/>
      <c r="C804" s="108"/>
      <c r="D804" s="108"/>
      <c r="E804" s="108"/>
      <c r="F804" s="108"/>
    </row>
    <row r="805" spans="2:6">
      <c r="B805" s="108"/>
      <c r="C805" s="108"/>
      <c r="D805" s="108"/>
      <c r="E805" s="108"/>
      <c r="F805" s="108"/>
    </row>
    <row r="806" spans="2:6">
      <c r="B806" s="108"/>
      <c r="C806" s="108"/>
      <c r="D806" s="108"/>
      <c r="E806" s="108"/>
      <c r="F806" s="108"/>
    </row>
    <row r="807" spans="2:6">
      <c r="B807" s="108"/>
      <c r="C807" s="108"/>
      <c r="D807" s="108"/>
      <c r="E807" s="108"/>
      <c r="F807" s="108"/>
    </row>
    <row r="808" spans="2:6">
      <c r="B808" s="108"/>
      <c r="C808" s="108"/>
      <c r="D808" s="108"/>
      <c r="E808" s="108"/>
      <c r="F808" s="108"/>
    </row>
    <row r="809" spans="2:6">
      <c r="B809" s="108"/>
      <c r="C809" s="108"/>
      <c r="D809" s="108"/>
      <c r="E809" s="108"/>
      <c r="F809" s="108"/>
    </row>
    <row r="810" spans="2:6">
      <c r="B810" s="108"/>
      <c r="C810" s="108"/>
      <c r="D810" s="108"/>
      <c r="E810" s="108"/>
      <c r="F810" s="108"/>
    </row>
    <row r="811" spans="2:6">
      <c r="B811" s="108"/>
      <c r="C811" s="108"/>
      <c r="D811" s="108"/>
      <c r="E811" s="108"/>
      <c r="F811" s="108"/>
    </row>
    <row r="812" spans="2:6">
      <c r="B812" s="108"/>
      <c r="C812" s="108"/>
      <c r="D812" s="108"/>
      <c r="E812" s="108"/>
      <c r="F812" s="108"/>
    </row>
    <row r="813" spans="2:6">
      <c r="B813" s="108"/>
      <c r="C813" s="108"/>
      <c r="D813" s="108"/>
      <c r="E813" s="108"/>
      <c r="F813" s="108"/>
    </row>
    <row r="814" spans="2:6">
      <c r="B814" s="108"/>
      <c r="C814" s="108"/>
      <c r="D814" s="108"/>
      <c r="E814" s="108"/>
      <c r="F814" s="108"/>
    </row>
    <row r="815" spans="2:6">
      <c r="B815" s="108"/>
      <c r="C815" s="108"/>
      <c r="D815" s="108"/>
      <c r="E815" s="108"/>
      <c r="F815" s="108"/>
    </row>
    <row r="816" spans="2:6">
      <c r="B816" s="108"/>
      <c r="C816" s="108"/>
      <c r="D816" s="108"/>
      <c r="E816" s="108"/>
      <c r="F816" s="108"/>
    </row>
    <row r="817" spans="2:6">
      <c r="B817" s="108"/>
      <c r="C817" s="108"/>
      <c r="D817" s="108"/>
      <c r="E817" s="108"/>
      <c r="F817" s="108"/>
    </row>
    <row r="818" spans="2:6">
      <c r="B818" s="108"/>
      <c r="C818" s="108"/>
      <c r="D818" s="108"/>
      <c r="E818" s="108"/>
      <c r="F818" s="108"/>
    </row>
    <row r="819" spans="2:6">
      <c r="B819" s="108"/>
      <c r="C819" s="108"/>
      <c r="D819" s="108"/>
      <c r="E819" s="108"/>
      <c r="F819" s="108"/>
    </row>
    <row r="820" spans="2:6">
      <c r="B820" s="108"/>
      <c r="C820" s="108"/>
      <c r="D820" s="108"/>
      <c r="E820" s="108"/>
      <c r="F820" s="108"/>
    </row>
    <row r="821" spans="2:6">
      <c r="B821" s="108"/>
      <c r="C821" s="108"/>
      <c r="D821" s="108"/>
      <c r="E821" s="108"/>
      <c r="F821" s="108"/>
    </row>
    <row r="822" spans="2:6">
      <c r="B822" s="108"/>
      <c r="C822" s="108"/>
      <c r="D822" s="108"/>
      <c r="E822" s="108"/>
      <c r="F822" s="108"/>
    </row>
    <row r="823" spans="2:6">
      <c r="B823" s="108"/>
      <c r="C823" s="108"/>
      <c r="D823" s="108"/>
      <c r="E823" s="108"/>
      <c r="F823" s="108"/>
    </row>
    <row r="824" spans="2:6">
      <c r="B824" s="108"/>
      <c r="C824" s="108"/>
      <c r="D824" s="108"/>
      <c r="E824" s="108"/>
      <c r="F824" s="108"/>
    </row>
    <row r="825" spans="2:6">
      <c r="B825" s="108"/>
      <c r="C825" s="108"/>
      <c r="D825" s="108"/>
      <c r="E825" s="108"/>
      <c r="F825" s="108"/>
    </row>
    <row r="826" spans="2:6">
      <c r="B826" s="108"/>
      <c r="C826" s="108"/>
      <c r="D826" s="108"/>
      <c r="E826" s="108"/>
      <c r="F826" s="108"/>
    </row>
    <row r="827" spans="2:6">
      <c r="B827" s="108"/>
      <c r="C827" s="108"/>
      <c r="D827" s="108"/>
      <c r="E827" s="108"/>
      <c r="F827" s="108"/>
    </row>
    <row r="828" spans="2:6">
      <c r="B828" s="108"/>
      <c r="C828" s="108"/>
      <c r="D828" s="108"/>
      <c r="E828" s="108"/>
      <c r="F828" s="108"/>
    </row>
    <row r="829" spans="2:6">
      <c r="B829" s="108"/>
      <c r="C829" s="108"/>
      <c r="D829" s="108"/>
      <c r="E829" s="108"/>
      <c r="F829" s="108"/>
    </row>
    <row r="830" spans="2:6">
      <c r="B830" s="108"/>
      <c r="C830" s="108"/>
      <c r="D830" s="108"/>
      <c r="E830" s="108"/>
      <c r="F830" s="108"/>
    </row>
    <row r="831" spans="2:6">
      <c r="B831" s="108"/>
      <c r="C831" s="108"/>
      <c r="D831" s="108"/>
      <c r="E831" s="108"/>
      <c r="F831" s="108"/>
    </row>
    <row r="832" spans="2:6">
      <c r="B832" s="108"/>
      <c r="C832" s="108"/>
      <c r="D832" s="108"/>
      <c r="E832" s="108"/>
      <c r="F832" s="108"/>
    </row>
    <row r="833" spans="2:6">
      <c r="B833" s="108"/>
      <c r="C833" s="108"/>
      <c r="D833" s="108"/>
      <c r="E833" s="108"/>
      <c r="F833" s="108"/>
    </row>
    <row r="834" spans="2:6">
      <c r="B834" s="108"/>
      <c r="C834" s="108"/>
      <c r="D834" s="108"/>
      <c r="E834" s="108"/>
      <c r="F834" s="108"/>
    </row>
    <row r="835" spans="2:6">
      <c r="B835" s="108"/>
      <c r="C835" s="108"/>
      <c r="D835" s="108"/>
      <c r="E835" s="108"/>
      <c r="F835" s="108"/>
    </row>
    <row r="836" spans="2:6">
      <c r="B836" s="108"/>
      <c r="C836" s="108"/>
      <c r="D836" s="108"/>
      <c r="E836" s="108"/>
      <c r="F836" s="108"/>
    </row>
    <row r="837" spans="2:6">
      <c r="B837" s="108"/>
      <c r="C837" s="108"/>
      <c r="D837" s="108"/>
      <c r="E837" s="108"/>
      <c r="F837" s="108"/>
    </row>
    <row r="838" spans="2:6">
      <c r="B838" s="108"/>
      <c r="C838" s="108"/>
      <c r="D838" s="108"/>
      <c r="E838" s="108"/>
      <c r="F838" s="108"/>
    </row>
    <row r="839" spans="2:6">
      <c r="B839" s="108"/>
      <c r="C839" s="108"/>
      <c r="D839" s="108"/>
      <c r="E839" s="108"/>
      <c r="F839" s="108"/>
    </row>
    <row r="840" spans="2:6">
      <c r="B840" s="108"/>
      <c r="C840" s="108"/>
      <c r="D840" s="108"/>
      <c r="E840" s="108"/>
      <c r="F840" s="108"/>
    </row>
    <row r="841" spans="2:6">
      <c r="B841" s="108"/>
      <c r="C841" s="108"/>
      <c r="D841" s="108"/>
      <c r="E841" s="108"/>
      <c r="F841" s="108"/>
    </row>
    <row r="842" spans="2:6">
      <c r="B842" s="108"/>
      <c r="C842" s="108"/>
      <c r="D842" s="108"/>
      <c r="E842" s="108"/>
      <c r="F842" s="108"/>
    </row>
    <row r="843" spans="2:6">
      <c r="B843" s="108"/>
      <c r="C843" s="108"/>
      <c r="D843" s="108"/>
      <c r="E843" s="108"/>
      <c r="F843" s="108"/>
    </row>
    <row r="844" spans="2:6">
      <c r="B844" s="108"/>
      <c r="C844" s="108"/>
      <c r="D844" s="108"/>
      <c r="E844" s="108"/>
      <c r="F844" s="108"/>
    </row>
    <row r="845" spans="2:6">
      <c r="B845" s="108"/>
      <c r="C845" s="108"/>
      <c r="D845" s="108"/>
      <c r="E845" s="108"/>
      <c r="F845" s="108"/>
    </row>
    <row r="846" spans="2:6">
      <c r="B846" s="108"/>
      <c r="C846" s="108"/>
      <c r="D846" s="108"/>
      <c r="E846" s="108"/>
      <c r="F846" s="108"/>
    </row>
    <row r="847" spans="2:6">
      <c r="B847" s="108"/>
      <c r="C847" s="108"/>
      <c r="D847" s="108"/>
      <c r="E847" s="108"/>
      <c r="F847" s="108"/>
    </row>
    <row r="848" spans="2:6">
      <c r="B848" s="108"/>
      <c r="C848" s="108"/>
      <c r="D848" s="108"/>
      <c r="E848" s="108"/>
      <c r="F848" s="108"/>
    </row>
    <row r="849" spans="2:6">
      <c r="B849" s="108"/>
      <c r="C849" s="108"/>
      <c r="D849" s="108"/>
      <c r="E849" s="108"/>
      <c r="F849" s="108"/>
    </row>
    <row r="850" spans="2:6">
      <c r="B850" s="108"/>
      <c r="C850" s="108"/>
      <c r="D850" s="108"/>
      <c r="E850" s="108"/>
      <c r="F850" s="108"/>
    </row>
    <row r="851" spans="2:6">
      <c r="B851" s="108"/>
      <c r="C851" s="108"/>
      <c r="D851" s="108"/>
      <c r="E851" s="108"/>
      <c r="F851" s="108"/>
    </row>
    <row r="852" spans="2:6">
      <c r="B852" s="108"/>
      <c r="C852" s="108"/>
      <c r="D852" s="108"/>
      <c r="E852" s="108"/>
      <c r="F852" s="108"/>
    </row>
    <row r="853" spans="2:6">
      <c r="B853" s="108"/>
      <c r="C853" s="108"/>
      <c r="D853" s="108"/>
      <c r="E853" s="108"/>
      <c r="F853" s="108"/>
    </row>
    <row r="854" spans="2:6">
      <c r="B854" s="108"/>
      <c r="C854" s="108"/>
      <c r="D854" s="108"/>
      <c r="E854" s="108"/>
      <c r="F854" s="108"/>
    </row>
    <row r="855" spans="2:6">
      <c r="B855" s="108"/>
      <c r="C855" s="108"/>
      <c r="D855" s="108"/>
      <c r="E855" s="108"/>
      <c r="F855" s="108"/>
    </row>
    <row r="856" spans="2:6">
      <c r="B856" s="108"/>
      <c r="C856" s="108"/>
      <c r="D856" s="108"/>
      <c r="E856" s="108"/>
      <c r="F856" s="108"/>
    </row>
    <row r="857" spans="2:6">
      <c r="B857" s="108"/>
      <c r="C857" s="108"/>
      <c r="D857" s="108"/>
      <c r="E857" s="108"/>
      <c r="F857" s="108"/>
    </row>
    <row r="858" spans="2:6">
      <c r="B858" s="108"/>
      <c r="C858" s="108"/>
      <c r="D858" s="108"/>
      <c r="E858" s="108"/>
      <c r="F858" s="108"/>
    </row>
    <row r="859" spans="2:6">
      <c r="B859" s="108"/>
      <c r="C859" s="108"/>
      <c r="D859" s="108"/>
      <c r="E859" s="108"/>
      <c r="F859" s="108"/>
    </row>
    <row r="860" spans="2:6">
      <c r="B860" s="108"/>
      <c r="C860" s="108"/>
      <c r="D860" s="108"/>
      <c r="E860" s="108"/>
      <c r="F860" s="108"/>
    </row>
    <row r="861" spans="2:6">
      <c r="B861" s="108"/>
      <c r="C861" s="108"/>
      <c r="D861" s="108"/>
      <c r="E861" s="108"/>
      <c r="F861" s="108"/>
    </row>
    <row r="862" spans="2:6">
      <c r="B862" s="108"/>
      <c r="C862" s="108"/>
      <c r="D862" s="108"/>
      <c r="E862" s="108"/>
      <c r="F862" s="108"/>
    </row>
    <row r="863" spans="2:6">
      <c r="B863" s="108"/>
      <c r="C863" s="108"/>
      <c r="D863" s="108"/>
      <c r="E863" s="108"/>
      <c r="F863" s="108"/>
    </row>
    <row r="864" spans="2:6">
      <c r="B864" s="108"/>
      <c r="C864" s="108"/>
      <c r="D864" s="108"/>
      <c r="E864" s="108"/>
      <c r="F864" s="108"/>
    </row>
    <row r="865" spans="2:6">
      <c r="B865" s="108"/>
      <c r="C865" s="108"/>
      <c r="D865" s="108"/>
      <c r="E865" s="108"/>
      <c r="F865" s="108"/>
    </row>
    <row r="866" spans="2:6">
      <c r="B866" s="108"/>
      <c r="C866" s="108"/>
      <c r="D866" s="108"/>
      <c r="E866" s="108"/>
      <c r="F866" s="108"/>
    </row>
    <row r="867" spans="2:6">
      <c r="B867" s="108"/>
      <c r="C867" s="108"/>
      <c r="D867" s="108"/>
      <c r="E867" s="108"/>
      <c r="F867" s="108"/>
    </row>
    <row r="868" spans="2:6">
      <c r="B868" s="108"/>
      <c r="C868" s="108"/>
      <c r="D868" s="108"/>
      <c r="E868" s="108"/>
      <c r="F868" s="108"/>
    </row>
    <row r="869" spans="2:6">
      <c r="B869" s="108"/>
      <c r="C869" s="108"/>
      <c r="D869" s="108"/>
      <c r="E869" s="108"/>
      <c r="F869" s="108"/>
    </row>
    <row r="870" spans="2:6">
      <c r="B870" s="108"/>
      <c r="C870" s="108"/>
      <c r="D870" s="108"/>
      <c r="E870" s="108"/>
      <c r="F870" s="108"/>
    </row>
    <row r="871" spans="2:6">
      <c r="B871" s="108"/>
      <c r="C871" s="108"/>
      <c r="D871" s="108"/>
      <c r="E871" s="108"/>
      <c r="F871" s="108"/>
    </row>
    <row r="872" spans="2:6">
      <c r="B872" s="108"/>
      <c r="C872" s="108"/>
      <c r="D872" s="108"/>
      <c r="E872" s="108"/>
      <c r="F872" s="108"/>
    </row>
    <row r="873" spans="2:6">
      <c r="B873" s="108"/>
      <c r="C873" s="108"/>
      <c r="D873" s="108"/>
      <c r="E873" s="108"/>
      <c r="F873" s="108"/>
    </row>
    <row r="874" spans="2:6">
      <c r="B874" s="108"/>
      <c r="C874" s="108"/>
      <c r="D874" s="108"/>
      <c r="E874" s="108"/>
      <c r="F874" s="108"/>
    </row>
    <row r="875" spans="2:6">
      <c r="B875" s="108"/>
      <c r="C875" s="108"/>
      <c r="D875" s="108"/>
      <c r="E875" s="108"/>
      <c r="F875" s="108"/>
    </row>
    <row r="876" spans="2:6">
      <c r="B876" s="108"/>
      <c r="C876" s="108"/>
      <c r="D876" s="108"/>
      <c r="E876" s="108"/>
      <c r="F876" s="108"/>
    </row>
    <row r="877" spans="2:6">
      <c r="B877" s="108"/>
      <c r="C877" s="108"/>
      <c r="D877" s="108"/>
      <c r="E877" s="108"/>
      <c r="F877" s="108"/>
    </row>
    <row r="878" spans="2:6">
      <c r="B878" s="108"/>
      <c r="C878" s="108"/>
      <c r="D878" s="108"/>
      <c r="E878" s="108"/>
      <c r="F878" s="108"/>
    </row>
    <row r="879" spans="2:6">
      <c r="B879" s="108"/>
      <c r="C879" s="108"/>
      <c r="D879" s="108"/>
      <c r="E879" s="108"/>
      <c r="F879" s="108"/>
    </row>
    <row r="880" spans="2:6">
      <c r="B880" s="108"/>
      <c r="C880" s="108"/>
      <c r="D880" s="108"/>
      <c r="E880" s="108"/>
      <c r="F880" s="108"/>
    </row>
    <row r="881" spans="2:6">
      <c r="B881" s="108"/>
      <c r="C881" s="108"/>
      <c r="D881" s="108"/>
      <c r="E881" s="108"/>
      <c r="F881" s="108"/>
    </row>
    <row r="882" spans="2:6">
      <c r="B882" s="108"/>
      <c r="C882" s="108"/>
      <c r="D882" s="108"/>
      <c r="E882" s="108"/>
      <c r="F882" s="108"/>
    </row>
    <row r="883" spans="2:6">
      <c r="B883" s="108"/>
      <c r="C883" s="108"/>
      <c r="D883" s="108"/>
      <c r="E883" s="108"/>
      <c r="F883" s="108"/>
    </row>
    <row r="884" spans="2:6">
      <c r="B884" s="108"/>
      <c r="C884" s="108"/>
      <c r="D884" s="108"/>
      <c r="E884" s="108"/>
      <c r="F884" s="108"/>
    </row>
    <row r="885" spans="2:6">
      <c r="B885" s="108"/>
      <c r="C885" s="108"/>
      <c r="D885" s="108"/>
      <c r="E885" s="108"/>
      <c r="F885" s="108"/>
    </row>
    <row r="886" spans="2:6">
      <c r="B886" s="108"/>
      <c r="C886" s="108"/>
      <c r="D886" s="108"/>
      <c r="E886" s="108"/>
      <c r="F886" s="108"/>
    </row>
    <row r="887" spans="2:6">
      <c r="B887" s="108"/>
      <c r="C887" s="108"/>
      <c r="D887" s="108"/>
      <c r="E887" s="108"/>
      <c r="F887" s="108"/>
    </row>
    <row r="888" spans="2:6">
      <c r="B888" s="108"/>
      <c r="C888" s="108"/>
      <c r="D888" s="108"/>
      <c r="E888" s="108"/>
      <c r="F888" s="108"/>
    </row>
    <row r="889" spans="2:6">
      <c r="B889" s="108"/>
      <c r="C889" s="108"/>
      <c r="D889" s="108"/>
      <c r="E889" s="108"/>
      <c r="F889" s="108"/>
    </row>
    <row r="890" spans="2:6">
      <c r="B890" s="108"/>
      <c r="C890" s="108"/>
      <c r="D890" s="108"/>
      <c r="E890" s="108"/>
      <c r="F890" s="108"/>
    </row>
    <row r="891" spans="2:6">
      <c r="B891" s="108"/>
      <c r="C891" s="108"/>
      <c r="D891" s="108"/>
      <c r="E891" s="108"/>
      <c r="F891" s="108"/>
    </row>
    <row r="892" spans="2:6">
      <c r="B892" s="108"/>
      <c r="C892" s="108"/>
      <c r="D892" s="108"/>
      <c r="E892" s="108"/>
      <c r="F892" s="108"/>
    </row>
    <row r="893" spans="2:6">
      <c r="B893" s="108"/>
      <c r="C893" s="108"/>
      <c r="D893" s="108"/>
      <c r="E893" s="108"/>
      <c r="F893" s="108"/>
    </row>
    <row r="894" spans="2:6">
      <c r="B894" s="108"/>
      <c r="C894" s="108"/>
      <c r="D894" s="108"/>
      <c r="E894" s="108"/>
      <c r="F894" s="108"/>
    </row>
    <row r="895" spans="2:6">
      <c r="B895" s="108"/>
      <c r="C895" s="108"/>
      <c r="D895" s="108"/>
      <c r="E895" s="108"/>
      <c r="F895" s="108"/>
    </row>
    <row r="896" spans="2:6">
      <c r="B896" s="108"/>
      <c r="C896" s="108"/>
      <c r="D896" s="108"/>
      <c r="E896" s="108"/>
      <c r="F896" s="108"/>
    </row>
    <row r="897" spans="2:6">
      <c r="B897" s="108"/>
      <c r="C897" s="108"/>
      <c r="D897" s="108"/>
      <c r="E897" s="108"/>
      <c r="F897" s="108"/>
    </row>
    <row r="898" spans="2:6">
      <c r="B898" s="108"/>
      <c r="C898" s="108"/>
      <c r="D898" s="108"/>
      <c r="E898" s="108"/>
      <c r="F898" s="108"/>
    </row>
    <row r="899" spans="2:6">
      <c r="B899" s="108"/>
      <c r="C899" s="108"/>
      <c r="D899" s="108"/>
      <c r="E899" s="108"/>
      <c r="F899" s="108"/>
    </row>
    <row r="900" spans="2:6">
      <c r="B900" s="108"/>
      <c r="C900" s="108"/>
      <c r="D900" s="108"/>
      <c r="E900" s="108"/>
      <c r="F900" s="108"/>
    </row>
    <row r="901" spans="2:6">
      <c r="B901" s="108"/>
      <c r="C901" s="108"/>
      <c r="D901" s="108"/>
      <c r="E901" s="108"/>
      <c r="F901" s="108"/>
    </row>
    <row r="902" spans="2:6">
      <c r="B902" s="108"/>
      <c r="C902" s="108"/>
      <c r="D902" s="108"/>
      <c r="E902" s="108"/>
      <c r="F902" s="108"/>
    </row>
    <row r="903" spans="2:6">
      <c r="B903" s="108"/>
      <c r="C903" s="108"/>
      <c r="D903" s="108"/>
      <c r="E903" s="108"/>
      <c r="F903" s="108"/>
    </row>
    <row r="904" spans="2:6">
      <c r="B904" s="108"/>
      <c r="C904" s="108"/>
      <c r="D904" s="108"/>
      <c r="E904" s="108"/>
      <c r="F904" s="108"/>
    </row>
    <row r="905" spans="2:6">
      <c r="B905" s="108"/>
      <c r="C905" s="108"/>
      <c r="D905" s="108"/>
      <c r="E905" s="108"/>
      <c r="F905" s="108"/>
    </row>
    <row r="906" spans="2:6">
      <c r="B906" s="108"/>
      <c r="C906" s="108"/>
      <c r="D906" s="108"/>
      <c r="E906" s="108"/>
      <c r="F906" s="108"/>
    </row>
    <row r="907" spans="2:6">
      <c r="B907" s="108"/>
      <c r="C907" s="108"/>
      <c r="D907" s="108"/>
      <c r="E907" s="108"/>
      <c r="F907" s="108"/>
    </row>
    <row r="908" spans="2:6">
      <c r="B908" s="108"/>
      <c r="C908" s="108"/>
      <c r="D908" s="108"/>
      <c r="E908" s="108"/>
      <c r="F908" s="108"/>
    </row>
    <row r="909" spans="2:6">
      <c r="B909" s="108"/>
      <c r="C909" s="108"/>
      <c r="D909" s="108"/>
      <c r="E909" s="108"/>
      <c r="F909" s="108"/>
    </row>
    <row r="910" spans="2:6">
      <c r="B910" s="108"/>
      <c r="C910" s="108"/>
      <c r="D910" s="108"/>
      <c r="E910" s="108"/>
      <c r="F910" s="108"/>
    </row>
    <row r="911" spans="2:6">
      <c r="B911" s="108"/>
      <c r="C911" s="108"/>
      <c r="D911" s="108"/>
      <c r="E911" s="108"/>
      <c r="F911" s="108"/>
    </row>
    <row r="912" spans="2:6">
      <c r="B912" s="108"/>
      <c r="C912" s="108"/>
      <c r="D912" s="108"/>
      <c r="E912" s="108"/>
      <c r="F912" s="108"/>
    </row>
    <row r="913" spans="2:6">
      <c r="B913" s="108"/>
      <c r="C913" s="108"/>
      <c r="D913" s="108"/>
      <c r="E913" s="108"/>
      <c r="F913" s="108"/>
    </row>
    <row r="914" spans="2:6">
      <c r="B914" s="108"/>
      <c r="C914" s="108"/>
      <c r="D914" s="108"/>
      <c r="E914" s="108"/>
      <c r="F914" s="108"/>
    </row>
    <row r="915" spans="2:6">
      <c r="B915" s="108"/>
      <c r="C915" s="108"/>
      <c r="D915" s="108"/>
      <c r="E915" s="108"/>
      <c r="F915" s="108"/>
    </row>
    <row r="916" spans="2:6">
      <c r="B916" s="108"/>
      <c r="C916" s="108"/>
      <c r="D916" s="108"/>
      <c r="E916" s="108"/>
      <c r="F916" s="108"/>
    </row>
    <row r="917" spans="2:6">
      <c r="B917" s="108"/>
      <c r="C917" s="108"/>
      <c r="D917" s="108"/>
      <c r="E917" s="108"/>
      <c r="F917" s="108"/>
    </row>
    <row r="918" spans="2:6">
      <c r="B918" s="108"/>
      <c r="C918" s="108"/>
      <c r="D918" s="108"/>
      <c r="E918" s="108"/>
      <c r="F918" s="108"/>
    </row>
    <row r="919" spans="2:6">
      <c r="B919" s="108"/>
      <c r="C919" s="108"/>
      <c r="D919" s="108"/>
      <c r="E919" s="108"/>
      <c r="F919" s="108"/>
    </row>
    <row r="920" spans="2:6">
      <c r="B920" s="108"/>
      <c r="C920" s="108"/>
      <c r="D920" s="108"/>
      <c r="E920" s="108"/>
      <c r="F920" s="108"/>
    </row>
    <row r="921" spans="2:6">
      <c r="B921" s="108"/>
      <c r="C921" s="108"/>
      <c r="D921" s="108"/>
      <c r="E921" s="108"/>
      <c r="F921" s="108"/>
    </row>
    <row r="922" spans="2:6">
      <c r="B922" s="108"/>
      <c r="C922" s="108"/>
      <c r="D922" s="108"/>
      <c r="E922" s="108"/>
      <c r="F922" s="108"/>
    </row>
    <row r="923" spans="2:6">
      <c r="B923" s="108"/>
      <c r="C923" s="108"/>
      <c r="D923" s="108"/>
      <c r="E923" s="108"/>
      <c r="F923" s="108"/>
    </row>
    <row r="924" spans="2:6">
      <c r="B924" s="108"/>
      <c r="C924" s="108"/>
      <c r="D924" s="108"/>
      <c r="E924" s="108"/>
      <c r="F924" s="108"/>
    </row>
    <row r="925" spans="2:6">
      <c r="B925" s="108"/>
      <c r="C925" s="108"/>
      <c r="D925" s="108"/>
      <c r="E925" s="108"/>
      <c r="F925" s="108"/>
    </row>
    <row r="926" spans="2:6">
      <c r="B926" s="108"/>
      <c r="C926" s="108"/>
      <c r="D926" s="108"/>
      <c r="E926" s="108"/>
      <c r="F926" s="108"/>
    </row>
    <row r="927" spans="2:6">
      <c r="B927" s="108"/>
      <c r="C927" s="108"/>
      <c r="D927" s="108"/>
      <c r="E927" s="108"/>
      <c r="F927" s="108"/>
    </row>
    <row r="928" spans="2:6">
      <c r="B928" s="108"/>
      <c r="C928" s="108"/>
      <c r="D928" s="108"/>
      <c r="E928" s="108"/>
      <c r="F928" s="108"/>
    </row>
    <row r="929" spans="2:6">
      <c r="B929" s="108"/>
      <c r="C929" s="108"/>
      <c r="D929" s="108"/>
      <c r="E929" s="108"/>
      <c r="F929" s="108"/>
    </row>
    <row r="930" spans="2:6">
      <c r="B930" s="108"/>
      <c r="C930" s="108"/>
      <c r="D930" s="108"/>
      <c r="E930" s="108"/>
      <c r="F930" s="108"/>
    </row>
    <row r="931" spans="2:6">
      <c r="B931" s="108"/>
      <c r="C931" s="108"/>
      <c r="D931" s="108"/>
      <c r="E931" s="108"/>
      <c r="F931" s="108"/>
    </row>
    <row r="932" spans="2:6">
      <c r="B932" s="108"/>
      <c r="C932" s="108"/>
      <c r="D932" s="108"/>
      <c r="E932" s="108"/>
      <c r="F932" s="108"/>
    </row>
    <row r="933" spans="2:6">
      <c r="B933" s="108"/>
      <c r="C933" s="108"/>
      <c r="D933" s="108"/>
      <c r="E933" s="108"/>
      <c r="F933" s="108"/>
    </row>
    <row r="934" spans="2:6">
      <c r="B934" s="108"/>
      <c r="C934" s="108"/>
      <c r="D934" s="108"/>
      <c r="E934" s="108"/>
      <c r="F934" s="108"/>
    </row>
    <row r="935" spans="2:6">
      <c r="B935" s="108"/>
      <c r="C935" s="108"/>
      <c r="D935" s="108"/>
      <c r="E935" s="108"/>
      <c r="F935" s="108"/>
    </row>
    <row r="936" spans="2:6">
      <c r="B936" s="108"/>
      <c r="C936" s="108"/>
      <c r="D936" s="108"/>
      <c r="E936" s="108"/>
      <c r="F936" s="108"/>
    </row>
    <row r="937" spans="2:6">
      <c r="B937" s="108"/>
      <c r="C937" s="108"/>
      <c r="D937" s="108"/>
      <c r="E937" s="108"/>
      <c r="F937" s="108"/>
    </row>
    <row r="938" spans="2:6">
      <c r="B938" s="108"/>
      <c r="C938" s="108"/>
      <c r="D938" s="108"/>
      <c r="E938" s="108"/>
      <c r="F938" s="108"/>
    </row>
    <row r="939" spans="2:6">
      <c r="B939" s="108"/>
      <c r="C939" s="108"/>
      <c r="D939" s="108"/>
      <c r="E939" s="108"/>
      <c r="F939" s="108"/>
    </row>
    <row r="940" spans="2:6">
      <c r="B940" s="108"/>
      <c r="C940" s="108"/>
      <c r="D940" s="108"/>
      <c r="E940" s="108"/>
      <c r="F940" s="108"/>
    </row>
    <row r="941" spans="2:6">
      <c r="B941" s="108"/>
      <c r="C941" s="108"/>
      <c r="D941" s="108"/>
      <c r="E941" s="108"/>
      <c r="F941" s="108"/>
    </row>
    <row r="942" spans="2:6">
      <c r="B942" s="108"/>
      <c r="C942" s="108"/>
      <c r="D942" s="108"/>
      <c r="E942" s="108"/>
      <c r="F942" s="108"/>
    </row>
    <row r="943" spans="2:6">
      <c r="B943" s="108"/>
      <c r="C943" s="108"/>
      <c r="D943" s="108"/>
      <c r="E943" s="108"/>
      <c r="F943" s="108"/>
    </row>
    <row r="944" spans="2:6">
      <c r="B944" s="108"/>
      <c r="C944" s="108"/>
      <c r="D944" s="108"/>
      <c r="E944" s="108"/>
      <c r="F944" s="108"/>
    </row>
    <row r="945" spans="2:6">
      <c r="B945" s="108"/>
      <c r="C945" s="108"/>
      <c r="D945" s="108"/>
      <c r="E945" s="108"/>
      <c r="F945" s="108"/>
    </row>
    <row r="946" spans="2:6">
      <c r="B946" s="108"/>
      <c r="C946" s="108"/>
      <c r="D946" s="108"/>
      <c r="E946" s="108"/>
      <c r="F946" s="108"/>
    </row>
    <row r="947" spans="2:6">
      <c r="B947" s="108"/>
      <c r="C947" s="108"/>
      <c r="D947" s="108"/>
      <c r="E947" s="108"/>
      <c r="F947" s="108"/>
    </row>
    <row r="948" spans="2:6">
      <c r="B948" s="108"/>
      <c r="C948" s="108"/>
      <c r="D948" s="108"/>
      <c r="E948" s="108"/>
      <c r="F948" s="108"/>
    </row>
    <row r="949" spans="2:6">
      <c r="B949" s="108"/>
      <c r="C949" s="108"/>
      <c r="D949" s="108"/>
      <c r="E949" s="108"/>
      <c r="F949" s="108"/>
    </row>
    <row r="950" spans="2:6">
      <c r="B950" s="108"/>
      <c r="C950" s="108"/>
      <c r="D950" s="108"/>
      <c r="E950" s="108"/>
      <c r="F950" s="108"/>
    </row>
    <row r="951" spans="2:6">
      <c r="B951" s="108"/>
      <c r="C951" s="108"/>
      <c r="D951" s="108"/>
      <c r="E951" s="108"/>
      <c r="F951" s="108"/>
    </row>
    <row r="952" spans="2:6">
      <c r="B952" s="108"/>
      <c r="C952" s="108"/>
      <c r="D952" s="108"/>
      <c r="E952" s="108"/>
      <c r="F952" s="108"/>
    </row>
    <row r="953" spans="2:6">
      <c r="B953" s="108"/>
      <c r="C953" s="108"/>
      <c r="D953" s="108"/>
      <c r="E953" s="108"/>
      <c r="F953" s="108"/>
    </row>
    <row r="954" spans="2:6">
      <c r="B954" s="108"/>
      <c r="C954" s="108"/>
      <c r="D954" s="108"/>
      <c r="E954" s="108"/>
      <c r="F954" s="108"/>
    </row>
    <row r="955" spans="2:6">
      <c r="B955" s="108"/>
      <c r="C955" s="108"/>
      <c r="D955" s="108"/>
      <c r="E955" s="108"/>
      <c r="F955" s="108"/>
    </row>
    <row r="956" spans="2:6">
      <c r="B956" s="108"/>
      <c r="C956" s="108"/>
      <c r="D956" s="108"/>
      <c r="E956" s="108"/>
      <c r="F956" s="108"/>
    </row>
    <row r="957" spans="2:6">
      <c r="B957" s="108"/>
      <c r="C957" s="108"/>
      <c r="D957" s="108"/>
      <c r="E957" s="108"/>
      <c r="F957" s="108"/>
    </row>
    <row r="958" spans="2:6">
      <c r="B958" s="108"/>
      <c r="C958" s="108"/>
      <c r="D958" s="108"/>
      <c r="E958" s="108"/>
      <c r="F958" s="108"/>
    </row>
    <row r="959" spans="2:6">
      <c r="B959" s="108"/>
      <c r="C959" s="108"/>
      <c r="D959" s="108"/>
      <c r="E959" s="108"/>
      <c r="F959" s="108"/>
    </row>
    <row r="960" spans="2:6">
      <c r="B960" s="108"/>
      <c r="C960" s="108"/>
      <c r="D960" s="108"/>
      <c r="E960" s="108"/>
      <c r="F960" s="108"/>
    </row>
    <row r="961" spans="2:6">
      <c r="B961" s="108"/>
      <c r="C961" s="108"/>
      <c r="D961" s="108"/>
      <c r="E961" s="108"/>
      <c r="F961" s="108"/>
    </row>
    <row r="962" spans="2:6">
      <c r="B962" s="108"/>
      <c r="C962" s="108"/>
      <c r="D962" s="108"/>
      <c r="E962" s="108"/>
      <c r="F962" s="108"/>
    </row>
    <row r="963" spans="2:6">
      <c r="B963" s="108"/>
      <c r="C963" s="108"/>
      <c r="D963" s="108"/>
      <c r="E963" s="108"/>
      <c r="F963" s="108"/>
    </row>
    <row r="964" spans="2:6">
      <c r="B964" s="108"/>
      <c r="C964" s="108"/>
      <c r="D964" s="108"/>
      <c r="E964" s="108"/>
      <c r="F964" s="108"/>
    </row>
    <row r="965" spans="2:6">
      <c r="B965" s="108"/>
      <c r="C965" s="108"/>
      <c r="D965" s="108"/>
      <c r="E965" s="108"/>
      <c r="F965" s="108"/>
    </row>
    <row r="966" spans="2:6">
      <c r="B966" s="108"/>
      <c r="C966" s="108"/>
      <c r="D966" s="108"/>
      <c r="E966" s="108"/>
      <c r="F966" s="108"/>
    </row>
    <row r="967" spans="2:6">
      <c r="B967" s="108"/>
      <c r="C967" s="108"/>
      <c r="D967" s="108"/>
      <c r="E967" s="108"/>
      <c r="F967" s="108"/>
    </row>
    <row r="968" spans="2:6">
      <c r="B968" s="108"/>
      <c r="C968" s="108"/>
      <c r="D968" s="108"/>
      <c r="E968" s="108"/>
      <c r="F968" s="108"/>
    </row>
    <row r="969" spans="2:6">
      <c r="B969" s="108"/>
      <c r="C969" s="108"/>
      <c r="D969" s="108"/>
      <c r="E969" s="108"/>
      <c r="F969" s="108"/>
    </row>
    <row r="970" spans="2:6">
      <c r="B970" s="108"/>
      <c r="C970" s="108"/>
      <c r="D970" s="108"/>
      <c r="E970" s="108"/>
      <c r="F970" s="108"/>
    </row>
    <row r="971" spans="2:6">
      <c r="B971" s="108"/>
      <c r="C971" s="108"/>
      <c r="D971" s="108"/>
      <c r="E971" s="108"/>
      <c r="F971" s="108"/>
    </row>
    <row r="972" spans="2:6">
      <c r="B972" s="108"/>
      <c r="C972" s="108"/>
      <c r="D972" s="108"/>
      <c r="E972" s="108"/>
      <c r="F972" s="108"/>
    </row>
    <row r="973" spans="2:6">
      <c r="B973" s="108"/>
      <c r="C973" s="108"/>
      <c r="D973" s="108"/>
      <c r="E973" s="108"/>
      <c r="F973" s="108"/>
    </row>
    <row r="974" spans="2:6">
      <c r="B974" s="108"/>
      <c r="C974" s="108"/>
      <c r="D974" s="108"/>
      <c r="E974" s="108"/>
      <c r="F974" s="108"/>
    </row>
    <row r="975" spans="2:6">
      <c r="B975" s="108"/>
      <c r="C975" s="108"/>
      <c r="D975" s="108"/>
      <c r="E975" s="108"/>
      <c r="F975" s="108"/>
    </row>
    <row r="976" spans="2:6">
      <c r="B976" s="108"/>
      <c r="C976" s="108"/>
      <c r="D976" s="108"/>
      <c r="E976" s="108"/>
      <c r="F976" s="108"/>
    </row>
    <row r="977" spans="2:6">
      <c r="B977" s="108"/>
      <c r="C977" s="108"/>
      <c r="D977" s="108"/>
      <c r="E977" s="108"/>
      <c r="F977" s="108"/>
    </row>
    <row r="978" spans="2:6">
      <c r="B978" s="108"/>
      <c r="C978" s="108"/>
      <c r="D978" s="108"/>
      <c r="E978" s="108"/>
      <c r="F978" s="108"/>
    </row>
    <row r="979" spans="2:6">
      <c r="B979" s="108"/>
      <c r="C979" s="108"/>
      <c r="D979" s="108"/>
      <c r="E979" s="108"/>
      <c r="F979" s="108"/>
    </row>
    <row r="980" spans="2:6">
      <c r="B980" s="108"/>
      <c r="C980" s="108"/>
      <c r="D980" s="108"/>
      <c r="E980" s="108"/>
      <c r="F980" s="108"/>
    </row>
    <row r="981" spans="2:6">
      <c r="B981" s="108"/>
      <c r="C981" s="108"/>
      <c r="D981" s="108"/>
      <c r="E981" s="108"/>
      <c r="F981" s="108"/>
    </row>
    <row r="982" spans="2:6">
      <c r="B982" s="108"/>
      <c r="C982" s="108"/>
      <c r="D982" s="108"/>
      <c r="E982" s="108"/>
      <c r="F982" s="108"/>
    </row>
    <row r="983" spans="2:6">
      <c r="B983" s="108"/>
      <c r="C983" s="108"/>
      <c r="D983" s="108"/>
      <c r="E983" s="108"/>
      <c r="F983" s="108"/>
    </row>
    <row r="984" spans="2:6">
      <c r="B984" s="108"/>
      <c r="C984" s="108"/>
      <c r="D984" s="108"/>
      <c r="E984" s="108"/>
      <c r="F984" s="108"/>
    </row>
    <row r="985" spans="2:6">
      <c r="B985" s="108"/>
      <c r="C985" s="108"/>
      <c r="D985" s="108"/>
      <c r="E985" s="108"/>
      <c r="F985" s="108"/>
    </row>
    <row r="986" spans="2:6">
      <c r="B986" s="108"/>
      <c r="C986" s="108"/>
      <c r="D986" s="108"/>
      <c r="E986" s="108"/>
      <c r="F986" s="108"/>
    </row>
    <row r="987" spans="2:6">
      <c r="B987" s="108"/>
      <c r="C987" s="108"/>
      <c r="D987" s="108"/>
      <c r="E987" s="108"/>
      <c r="F987" s="108"/>
    </row>
    <row r="988" spans="2:6">
      <c r="B988" s="108"/>
      <c r="C988" s="108"/>
      <c r="D988" s="108"/>
      <c r="E988" s="108"/>
      <c r="F988" s="108"/>
    </row>
    <row r="989" spans="2:6">
      <c r="B989" s="108"/>
      <c r="C989" s="108"/>
      <c r="D989" s="108"/>
      <c r="E989" s="108"/>
      <c r="F989" s="108"/>
    </row>
    <row r="990" spans="2:6">
      <c r="B990" s="108"/>
      <c r="C990" s="108"/>
      <c r="D990" s="108"/>
      <c r="E990" s="108"/>
      <c r="F990" s="108"/>
    </row>
    <row r="991" spans="2:6">
      <c r="B991" s="108"/>
      <c r="C991" s="108"/>
      <c r="D991" s="108"/>
      <c r="E991" s="108"/>
      <c r="F991" s="108"/>
    </row>
    <row r="992" spans="2:6">
      <c r="B992" s="108"/>
      <c r="C992" s="108"/>
      <c r="D992" s="108"/>
      <c r="E992" s="108"/>
      <c r="F992" s="108"/>
    </row>
    <row r="993" spans="2:6">
      <c r="B993" s="108"/>
      <c r="C993" s="108"/>
      <c r="D993" s="108"/>
      <c r="E993" s="108"/>
      <c r="F993" s="108"/>
    </row>
    <row r="994" spans="2:6">
      <c r="B994" s="108"/>
      <c r="C994" s="108"/>
      <c r="D994" s="108"/>
      <c r="E994" s="108"/>
      <c r="F994" s="108"/>
    </row>
    <row r="995" spans="2:6">
      <c r="B995" s="108"/>
      <c r="C995" s="108"/>
      <c r="D995" s="108"/>
      <c r="E995" s="108"/>
      <c r="F995" s="108"/>
    </row>
    <row r="996" spans="2:6">
      <c r="B996" s="108"/>
      <c r="C996" s="108"/>
      <c r="D996" s="108"/>
      <c r="E996" s="108"/>
      <c r="F996" s="108"/>
    </row>
    <row r="997" spans="2:6">
      <c r="B997" s="108"/>
      <c r="C997" s="108"/>
      <c r="D997" s="108"/>
      <c r="E997" s="108"/>
      <c r="F997" s="108"/>
    </row>
    <row r="998" spans="2:6">
      <c r="B998" s="108"/>
      <c r="C998" s="108"/>
      <c r="D998" s="108"/>
      <c r="E998" s="108"/>
      <c r="F998" s="108"/>
    </row>
    <row r="999" spans="2:6">
      <c r="B999" s="108"/>
      <c r="C999" s="108"/>
      <c r="D999" s="108"/>
      <c r="E999" s="108"/>
      <c r="F999" s="108"/>
    </row>
    <row r="1000" spans="2:6">
      <c r="B1000" s="108"/>
      <c r="C1000" s="108"/>
      <c r="D1000" s="108"/>
      <c r="E1000" s="108"/>
      <c r="F1000" s="108"/>
    </row>
    <row r="1001" spans="2:6">
      <c r="B1001" s="108"/>
      <c r="C1001" s="108"/>
      <c r="D1001" s="108"/>
      <c r="E1001" s="108"/>
      <c r="F1001" s="108"/>
    </row>
    <row r="1002" spans="2:6">
      <c r="B1002" s="108"/>
      <c r="C1002" s="108"/>
      <c r="D1002" s="108"/>
      <c r="E1002" s="108"/>
      <c r="F1002" s="108"/>
    </row>
    <row r="1003" spans="2:6">
      <c r="B1003" s="108"/>
      <c r="C1003" s="108"/>
      <c r="D1003" s="108"/>
      <c r="E1003" s="108"/>
      <c r="F1003" s="108"/>
    </row>
    <row r="1004" spans="2:6">
      <c r="B1004" s="108"/>
      <c r="C1004" s="108"/>
      <c r="D1004" s="108"/>
      <c r="E1004" s="108"/>
      <c r="F1004" s="108"/>
    </row>
    <row r="1005" spans="2:6">
      <c r="B1005" s="108"/>
      <c r="C1005" s="108"/>
      <c r="D1005" s="108"/>
      <c r="E1005" s="108"/>
      <c r="F1005" s="108"/>
    </row>
    <row r="1006" spans="2:6">
      <c r="B1006" s="108"/>
      <c r="C1006" s="108"/>
      <c r="D1006" s="108"/>
      <c r="E1006" s="108"/>
      <c r="F1006" s="108"/>
    </row>
    <row r="1007" spans="2:6">
      <c r="B1007" s="108"/>
      <c r="C1007" s="108"/>
      <c r="D1007" s="108"/>
      <c r="E1007" s="108"/>
      <c r="F1007" s="108"/>
    </row>
    <row r="1008" spans="2:6">
      <c r="B1008" s="108"/>
      <c r="C1008" s="108"/>
      <c r="D1008" s="108"/>
      <c r="E1008" s="108"/>
      <c r="F1008" s="108"/>
    </row>
    <row r="1009" spans="2:6">
      <c r="B1009" s="108"/>
      <c r="C1009" s="108"/>
      <c r="D1009" s="108"/>
      <c r="E1009" s="108"/>
      <c r="F1009" s="108"/>
    </row>
    <row r="1010" spans="2:6">
      <c r="B1010" s="108"/>
      <c r="C1010" s="108"/>
      <c r="D1010" s="108"/>
      <c r="E1010" s="108"/>
      <c r="F1010" s="108"/>
    </row>
    <row r="1011" spans="2:6">
      <c r="B1011" s="108"/>
      <c r="C1011" s="108"/>
      <c r="D1011" s="108"/>
      <c r="E1011" s="108"/>
      <c r="F1011" s="108"/>
    </row>
    <row r="1012" spans="2:6">
      <c r="B1012" s="108"/>
      <c r="C1012" s="108"/>
      <c r="D1012" s="108"/>
      <c r="E1012" s="108"/>
      <c r="F1012" s="108"/>
    </row>
    <row r="1013" spans="2:6">
      <c r="B1013" s="108"/>
      <c r="C1013" s="108"/>
      <c r="D1013" s="108"/>
      <c r="E1013" s="108"/>
      <c r="F1013" s="108"/>
    </row>
    <row r="1014" spans="2:6">
      <c r="B1014" s="108"/>
      <c r="C1014" s="108"/>
      <c r="D1014" s="108"/>
      <c r="E1014" s="108"/>
      <c r="F1014" s="108"/>
    </row>
    <row r="1015" spans="2:6">
      <c r="B1015" s="108"/>
      <c r="C1015" s="108"/>
      <c r="D1015" s="108"/>
      <c r="E1015" s="108"/>
      <c r="F1015" s="108"/>
    </row>
    <row r="1016" spans="2:6">
      <c r="B1016" s="108"/>
      <c r="C1016" s="108"/>
      <c r="D1016" s="108"/>
      <c r="E1016" s="108"/>
      <c r="F1016" s="108"/>
    </row>
    <row r="1017" spans="2:6">
      <c r="B1017" s="108"/>
      <c r="C1017" s="108"/>
      <c r="D1017" s="108"/>
      <c r="E1017" s="108"/>
      <c r="F1017" s="108"/>
    </row>
    <row r="1018" spans="2:6">
      <c r="B1018" s="108"/>
      <c r="C1018" s="108"/>
      <c r="D1018" s="108"/>
      <c r="E1018" s="108"/>
      <c r="F1018" s="108"/>
    </row>
    <row r="1019" spans="2:6">
      <c r="B1019" s="108"/>
      <c r="C1019" s="108"/>
      <c r="D1019" s="108"/>
      <c r="E1019" s="108"/>
      <c r="F1019" s="108"/>
    </row>
    <row r="1020" spans="2:6">
      <c r="B1020" s="108"/>
      <c r="C1020" s="108"/>
      <c r="D1020" s="108"/>
      <c r="E1020" s="108"/>
      <c r="F1020" s="108"/>
    </row>
    <row r="1021" spans="2:6">
      <c r="B1021" s="108"/>
      <c r="C1021" s="108"/>
      <c r="D1021" s="108"/>
      <c r="E1021" s="108"/>
      <c r="F1021" s="108"/>
    </row>
    <row r="1022" spans="2:6">
      <c r="B1022" s="108"/>
      <c r="C1022" s="108"/>
      <c r="D1022" s="108"/>
      <c r="E1022" s="108"/>
      <c r="F1022" s="108"/>
    </row>
    <row r="1023" spans="2:6">
      <c r="B1023" s="108"/>
      <c r="C1023" s="108"/>
      <c r="D1023" s="108"/>
      <c r="E1023" s="108"/>
      <c r="F1023" s="108"/>
    </row>
    <row r="1024" spans="2:6">
      <c r="B1024" s="108"/>
      <c r="C1024" s="108"/>
      <c r="D1024" s="108"/>
      <c r="E1024" s="108"/>
      <c r="F1024" s="108"/>
    </row>
  </sheetData>
  <sheetProtection selectLockedCells="1" selectUnlockedCells="1"/>
  <mergeCells count="5">
    <mergeCell ref="B15:L15"/>
    <mergeCell ref="A3:A4"/>
    <mergeCell ref="B3:B4"/>
    <mergeCell ref="C3:L3"/>
    <mergeCell ref="B6:L6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3"/>
  <sheetViews>
    <sheetView zoomScaleNormal="85" workbookViewId="0">
      <selection activeCell="A2" sqref="A2"/>
    </sheetView>
  </sheetViews>
  <sheetFormatPr defaultColWidth="8.7109375" defaultRowHeight="12"/>
  <cols>
    <col min="1" max="1" width="33.7109375" style="20" customWidth="1"/>
    <col min="2" max="3" width="13.7109375" style="67" customWidth="1"/>
    <col min="4" max="16384" width="8.7109375" style="9"/>
  </cols>
  <sheetData>
    <row r="1" spans="1:3" s="70" customFormat="1" ht="12.75">
      <c r="A1" s="83" t="s">
        <v>125</v>
      </c>
      <c r="B1" s="59"/>
      <c r="C1" s="59"/>
    </row>
    <row r="2" spans="1:3">
      <c r="A2" s="84"/>
      <c r="B2" s="85"/>
      <c r="C2" s="85"/>
    </row>
    <row r="3" spans="1:3" ht="37.5" customHeight="1">
      <c r="A3" s="218" t="s">
        <v>253</v>
      </c>
      <c r="B3" s="213" t="s">
        <v>280</v>
      </c>
      <c r="C3" s="213" t="s">
        <v>281</v>
      </c>
    </row>
    <row r="4" spans="1:3" s="86" customFormat="1">
      <c r="A4" s="21"/>
      <c r="B4" s="73"/>
      <c r="C4" s="73"/>
    </row>
    <row r="5" spans="1:3" ht="52.5" customHeight="1">
      <c r="B5" s="248" t="s">
        <v>145</v>
      </c>
      <c r="C5" s="248"/>
    </row>
    <row r="6" spans="1:3">
      <c r="A6" s="24"/>
      <c r="B6" s="24"/>
      <c r="C6" s="24"/>
    </row>
    <row r="7" spans="1:3">
      <c r="A7" s="121" t="s">
        <v>126</v>
      </c>
      <c r="B7" s="27">
        <v>10055</v>
      </c>
      <c r="C7" s="27">
        <v>2103</v>
      </c>
    </row>
    <row r="8" spans="1:3">
      <c r="A8" s="121" t="s">
        <v>127</v>
      </c>
      <c r="B8" s="27">
        <v>1828</v>
      </c>
      <c r="C8" s="27">
        <v>505</v>
      </c>
    </row>
    <row r="9" spans="1:3">
      <c r="A9" s="121" t="s">
        <v>128</v>
      </c>
      <c r="B9" s="27">
        <v>4308</v>
      </c>
      <c r="C9" s="27">
        <v>912</v>
      </c>
    </row>
    <row r="10" spans="1:3">
      <c r="A10" s="121" t="s">
        <v>129</v>
      </c>
      <c r="B10" s="27">
        <v>243</v>
      </c>
      <c r="C10" s="27">
        <v>96</v>
      </c>
    </row>
    <row r="11" spans="1:3">
      <c r="A11" s="121" t="s">
        <v>317</v>
      </c>
      <c r="B11" s="27">
        <v>93</v>
      </c>
      <c r="C11" s="27">
        <v>21</v>
      </c>
    </row>
    <row r="12" spans="1:3" s="67" customFormat="1">
      <c r="A12" s="91" t="s">
        <v>254</v>
      </c>
      <c r="B12" s="26">
        <v>16527</v>
      </c>
      <c r="C12" s="26">
        <v>3637</v>
      </c>
    </row>
    <row r="13" spans="1:3">
      <c r="A13" s="96"/>
      <c r="B13" s="97"/>
      <c r="C13" s="97"/>
    </row>
    <row r="14" spans="1:3" ht="12" customHeight="1">
      <c r="B14" s="248" t="s">
        <v>6</v>
      </c>
      <c r="C14" s="248"/>
    </row>
    <row r="15" spans="1:3">
      <c r="A15" s="24"/>
      <c r="B15" s="24"/>
      <c r="C15" s="24"/>
    </row>
    <row r="16" spans="1:3">
      <c r="A16" s="121" t="s">
        <v>126</v>
      </c>
      <c r="B16" s="35">
        <v>0.60799999999999998</v>
      </c>
      <c r="C16" s="35">
        <v>0.57799999999999996</v>
      </c>
    </row>
    <row r="17" spans="1:13">
      <c r="A17" s="121" t="s">
        <v>127</v>
      </c>
      <c r="B17" s="35">
        <v>0.111</v>
      </c>
      <c r="C17" s="35">
        <v>0.13900000000000001</v>
      </c>
    </row>
    <row r="18" spans="1:13">
      <c r="A18" s="121" t="s">
        <v>128</v>
      </c>
      <c r="B18" s="35">
        <v>0.26100000000000001</v>
      </c>
      <c r="C18" s="35">
        <v>0.251</v>
      </c>
    </row>
    <row r="19" spans="1:13">
      <c r="A19" s="121" t="s">
        <v>129</v>
      </c>
      <c r="B19" s="35">
        <v>1.4999999999999999E-2</v>
      </c>
      <c r="C19" s="35">
        <v>2.7E-2</v>
      </c>
    </row>
    <row r="20" spans="1:13">
      <c r="A20" s="121" t="s">
        <v>317</v>
      </c>
      <c r="B20" s="35">
        <v>6.0000000000000001E-3</v>
      </c>
      <c r="C20" s="35">
        <v>6.0000000000000001E-3</v>
      </c>
    </row>
    <row r="21" spans="1:13" s="67" customFormat="1">
      <c r="A21" s="153" t="s">
        <v>254</v>
      </c>
      <c r="B21" s="34">
        <v>1</v>
      </c>
      <c r="C21" s="34">
        <v>1</v>
      </c>
    </row>
    <row r="22" spans="1:13" ht="3.75" customHeight="1">
      <c r="A22" s="79"/>
      <c r="B22" s="80"/>
      <c r="C22" s="80"/>
    </row>
    <row r="23" spans="1:13" ht="13.5" customHeight="1">
      <c r="A23" s="39" t="s">
        <v>279</v>
      </c>
      <c r="B23" s="40"/>
      <c r="C23" s="40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>
      <c r="A24" s="39" t="s">
        <v>144</v>
      </c>
      <c r="B24" s="108"/>
      <c r="C24" s="108"/>
    </row>
    <row r="25" spans="1:13">
      <c r="A25" s="39" t="s">
        <v>260</v>
      </c>
      <c r="B25" s="108"/>
      <c r="C25" s="108"/>
    </row>
    <row r="26" spans="1:13">
      <c r="B26" s="108"/>
      <c r="C26" s="108"/>
    </row>
    <row r="27" spans="1:13">
      <c r="B27" s="108"/>
      <c r="C27" s="108"/>
    </row>
    <row r="28" spans="1:13">
      <c r="B28" s="108"/>
      <c r="C28" s="108"/>
    </row>
    <row r="29" spans="1:13">
      <c r="B29" s="108"/>
      <c r="C29" s="108"/>
    </row>
    <row r="30" spans="1:13">
      <c r="B30" s="108"/>
      <c r="C30" s="108"/>
    </row>
    <row r="31" spans="1:13">
      <c r="B31" s="108"/>
      <c r="C31" s="108"/>
    </row>
    <row r="32" spans="1:13">
      <c r="B32" s="108"/>
      <c r="C32" s="108"/>
    </row>
    <row r="33" spans="2:3">
      <c r="B33" s="108"/>
      <c r="C33" s="108"/>
    </row>
    <row r="34" spans="2:3">
      <c r="B34" s="108"/>
      <c r="C34" s="108"/>
    </row>
    <row r="35" spans="2:3">
      <c r="B35" s="108"/>
      <c r="C35" s="108"/>
    </row>
    <row r="36" spans="2:3">
      <c r="B36" s="108"/>
      <c r="C36" s="108"/>
    </row>
    <row r="37" spans="2:3">
      <c r="B37" s="108"/>
      <c r="C37" s="108"/>
    </row>
    <row r="38" spans="2:3">
      <c r="B38" s="108"/>
      <c r="C38" s="108"/>
    </row>
    <row r="39" spans="2:3">
      <c r="B39" s="108"/>
      <c r="C39" s="108"/>
    </row>
    <row r="40" spans="2:3">
      <c r="B40" s="108"/>
      <c r="C40" s="108"/>
    </row>
    <row r="41" spans="2:3">
      <c r="B41" s="108"/>
      <c r="C41" s="108"/>
    </row>
    <row r="42" spans="2:3">
      <c r="B42" s="108"/>
      <c r="C42" s="108"/>
    </row>
    <row r="43" spans="2:3">
      <c r="B43" s="108"/>
      <c r="C43" s="108"/>
    </row>
    <row r="44" spans="2:3">
      <c r="B44" s="108"/>
      <c r="C44" s="108"/>
    </row>
    <row r="45" spans="2:3">
      <c r="B45" s="108"/>
      <c r="C45" s="108"/>
    </row>
    <row r="46" spans="2:3">
      <c r="B46" s="108"/>
      <c r="C46" s="108"/>
    </row>
    <row r="47" spans="2:3">
      <c r="B47" s="108"/>
      <c r="C47" s="108"/>
    </row>
    <row r="48" spans="2:3">
      <c r="B48" s="108"/>
      <c r="C48" s="108"/>
    </row>
    <row r="49" spans="2:3">
      <c r="B49" s="108"/>
      <c r="C49" s="108"/>
    </row>
    <row r="50" spans="2:3">
      <c r="B50" s="108"/>
      <c r="C50" s="108"/>
    </row>
    <row r="51" spans="2:3">
      <c r="B51" s="108"/>
      <c r="C51" s="108"/>
    </row>
    <row r="52" spans="2:3">
      <c r="B52" s="108"/>
      <c r="C52" s="108"/>
    </row>
    <row r="53" spans="2:3">
      <c r="B53" s="108"/>
      <c r="C53" s="108"/>
    </row>
    <row r="54" spans="2:3">
      <c r="B54" s="108"/>
      <c r="C54" s="108"/>
    </row>
    <row r="55" spans="2:3">
      <c r="B55" s="108"/>
      <c r="C55" s="108"/>
    </row>
    <row r="56" spans="2:3">
      <c r="B56" s="108"/>
      <c r="C56" s="108"/>
    </row>
    <row r="57" spans="2:3">
      <c r="B57" s="108"/>
      <c r="C57" s="108"/>
    </row>
    <row r="58" spans="2:3">
      <c r="B58" s="108"/>
      <c r="C58" s="108"/>
    </row>
    <row r="59" spans="2:3">
      <c r="B59" s="108"/>
      <c r="C59" s="108"/>
    </row>
    <row r="60" spans="2:3">
      <c r="B60" s="108"/>
      <c r="C60" s="108"/>
    </row>
    <row r="61" spans="2:3">
      <c r="B61" s="108"/>
      <c r="C61" s="108"/>
    </row>
    <row r="62" spans="2:3">
      <c r="B62" s="108"/>
      <c r="C62" s="108"/>
    </row>
    <row r="63" spans="2:3">
      <c r="B63" s="108"/>
      <c r="C63" s="108"/>
    </row>
    <row r="64" spans="2:3">
      <c r="B64" s="108"/>
      <c r="C64" s="108"/>
    </row>
    <row r="65" spans="2:3">
      <c r="B65" s="108"/>
      <c r="C65" s="108"/>
    </row>
    <row r="66" spans="2:3">
      <c r="B66" s="108"/>
      <c r="C66" s="108"/>
    </row>
    <row r="67" spans="2:3">
      <c r="B67" s="108"/>
      <c r="C67" s="108"/>
    </row>
    <row r="68" spans="2:3">
      <c r="B68" s="108"/>
      <c r="C68" s="108"/>
    </row>
    <row r="69" spans="2:3">
      <c r="B69" s="108"/>
      <c r="C69" s="108"/>
    </row>
    <row r="70" spans="2:3">
      <c r="B70" s="108"/>
      <c r="C70" s="108"/>
    </row>
    <row r="71" spans="2:3">
      <c r="B71" s="108"/>
      <c r="C71" s="108"/>
    </row>
    <row r="72" spans="2:3">
      <c r="B72" s="108"/>
      <c r="C72" s="108"/>
    </row>
    <row r="73" spans="2:3">
      <c r="B73" s="108"/>
      <c r="C73" s="108"/>
    </row>
    <row r="74" spans="2:3">
      <c r="B74" s="108"/>
      <c r="C74" s="108"/>
    </row>
    <row r="75" spans="2:3">
      <c r="B75" s="108"/>
      <c r="C75" s="108"/>
    </row>
    <row r="76" spans="2:3">
      <c r="B76" s="108"/>
      <c r="C76" s="108"/>
    </row>
    <row r="77" spans="2:3">
      <c r="B77" s="108"/>
      <c r="C77" s="108"/>
    </row>
    <row r="78" spans="2:3">
      <c r="B78" s="108"/>
      <c r="C78" s="108"/>
    </row>
    <row r="79" spans="2:3">
      <c r="B79" s="108"/>
      <c r="C79" s="108"/>
    </row>
    <row r="80" spans="2:3">
      <c r="B80" s="108"/>
      <c r="C80" s="108"/>
    </row>
    <row r="81" spans="2:3">
      <c r="B81" s="108"/>
      <c r="C81" s="108"/>
    </row>
    <row r="82" spans="2:3">
      <c r="B82" s="108"/>
      <c r="C82" s="108"/>
    </row>
    <row r="83" spans="2:3">
      <c r="B83" s="108"/>
      <c r="C83" s="108"/>
    </row>
    <row r="84" spans="2:3">
      <c r="B84" s="108"/>
      <c r="C84" s="108"/>
    </row>
    <row r="85" spans="2:3">
      <c r="B85" s="108"/>
      <c r="C85" s="108"/>
    </row>
    <row r="86" spans="2:3">
      <c r="B86" s="108"/>
      <c r="C86" s="108"/>
    </row>
    <row r="87" spans="2:3">
      <c r="B87" s="108"/>
      <c r="C87" s="108"/>
    </row>
    <row r="88" spans="2:3">
      <c r="B88" s="108"/>
      <c r="C88" s="108"/>
    </row>
    <row r="89" spans="2:3">
      <c r="B89" s="108"/>
      <c r="C89" s="108"/>
    </row>
    <row r="90" spans="2:3">
      <c r="B90" s="108"/>
      <c r="C90" s="108"/>
    </row>
    <row r="91" spans="2:3">
      <c r="B91" s="108"/>
      <c r="C91" s="108"/>
    </row>
    <row r="92" spans="2:3">
      <c r="B92" s="108"/>
      <c r="C92" s="108"/>
    </row>
    <row r="93" spans="2:3">
      <c r="B93" s="108"/>
      <c r="C93" s="108"/>
    </row>
    <row r="94" spans="2:3">
      <c r="B94" s="108"/>
      <c r="C94" s="108"/>
    </row>
    <row r="95" spans="2:3">
      <c r="B95" s="108"/>
      <c r="C95" s="108"/>
    </row>
    <row r="96" spans="2:3">
      <c r="B96" s="108"/>
      <c r="C96" s="108"/>
    </row>
    <row r="97" spans="2:3">
      <c r="B97" s="108"/>
      <c r="C97" s="108"/>
    </row>
    <row r="98" spans="2:3">
      <c r="B98" s="108"/>
      <c r="C98" s="108"/>
    </row>
    <row r="99" spans="2:3">
      <c r="B99" s="108"/>
      <c r="C99" s="108"/>
    </row>
    <row r="100" spans="2:3">
      <c r="B100" s="108"/>
      <c r="C100" s="108"/>
    </row>
    <row r="101" spans="2:3">
      <c r="B101" s="108"/>
      <c r="C101" s="108"/>
    </row>
    <row r="102" spans="2:3">
      <c r="B102" s="108"/>
      <c r="C102" s="108"/>
    </row>
    <row r="103" spans="2:3">
      <c r="B103" s="108"/>
      <c r="C103" s="108"/>
    </row>
    <row r="104" spans="2:3">
      <c r="B104" s="108"/>
      <c r="C104" s="108"/>
    </row>
    <row r="105" spans="2:3">
      <c r="B105" s="108"/>
      <c r="C105" s="108"/>
    </row>
    <row r="106" spans="2:3">
      <c r="B106" s="108"/>
      <c r="C106" s="108"/>
    </row>
    <row r="107" spans="2:3">
      <c r="B107" s="108"/>
      <c r="C107" s="108"/>
    </row>
    <row r="108" spans="2:3">
      <c r="B108" s="108"/>
      <c r="C108" s="108"/>
    </row>
    <row r="109" spans="2:3">
      <c r="B109" s="108"/>
      <c r="C109" s="108"/>
    </row>
    <row r="110" spans="2:3">
      <c r="B110" s="108"/>
      <c r="C110" s="108"/>
    </row>
    <row r="111" spans="2:3">
      <c r="B111" s="108"/>
      <c r="C111" s="108"/>
    </row>
    <row r="112" spans="2:3">
      <c r="B112" s="108"/>
      <c r="C112" s="108"/>
    </row>
    <row r="113" spans="2:3">
      <c r="B113" s="108"/>
      <c r="C113" s="108"/>
    </row>
    <row r="114" spans="2:3">
      <c r="B114" s="108"/>
      <c r="C114" s="108"/>
    </row>
    <row r="115" spans="2:3">
      <c r="B115" s="108"/>
      <c r="C115" s="108"/>
    </row>
    <row r="116" spans="2:3">
      <c r="B116" s="108"/>
      <c r="C116" s="108"/>
    </row>
    <row r="117" spans="2:3">
      <c r="B117" s="108"/>
      <c r="C117" s="108"/>
    </row>
    <row r="118" spans="2:3">
      <c r="B118" s="108"/>
      <c r="C118" s="108"/>
    </row>
    <row r="119" spans="2:3">
      <c r="B119" s="108"/>
      <c r="C119" s="108"/>
    </row>
    <row r="120" spans="2:3">
      <c r="B120" s="108"/>
      <c r="C120" s="108"/>
    </row>
    <row r="121" spans="2:3">
      <c r="B121" s="108"/>
      <c r="C121" s="108"/>
    </row>
    <row r="122" spans="2:3">
      <c r="B122" s="108"/>
      <c r="C122" s="108"/>
    </row>
    <row r="123" spans="2:3">
      <c r="B123" s="108"/>
      <c r="C123" s="108"/>
    </row>
    <row r="124" spans="2:3">
      <c r="B124" s="108"/>
      <c r="C124" s="108"/>
    </row>
    <row r="125" spans="2:3">
      <c r="B125" s="108"/>
      <c r="C125" s="108"/>
    </row>
    <row r="126" spans="2:3">
      <c r="B126" s="108"/>
      <c r="C126" s="108"/>
    </row>
    <row r="127" spans="2:3">
      <c r="B127" s="108"/>
      <c r="C127" s="108"/>
    </row>
    <row r="128" spans="2:3">
      <c r="B128" s="108"/>
      <c r="C128" s="108"/>
    </row>
    <row r="129" spans="2:3">
      <c r="B129" s="108"/>
      <c r="C129" s="108"/>
    </row>
    <row r="130" spans="2:3">
      <c r="B130" s="108"/>
      <c r="C130" s="108"/>
    </row>
    <row r="131" spans="2:3">
      <c r="B131" s="108"/>
      <c r="C131" s="108"/>
    </row>
    <row r="132" spans="2:3">
      <c r="B132" s="108"/>
      <c r="C132" s="108"/>
    </row>
    <row r="133" spans="2:3">
      <c r="B133" s="108"/>
      <c r="C133" s="108"/>
    </row>
    <row r="134" spans="2:3">
      <c r="B134" s="108"/>
      <c r="C134" s="108"/>
    </row>
    <row r="135" spans="2:3">
      <c r="B135" s="108"/>
      <c r="C135" s="108"/>
    </row>
    <row r="136" spans="2:3">
      <c r="B136" s="108"/>
      <c r="C136" s="108"/>
    </row>
    <row r="137" spans="2:3">
      <c r="B137" s="108"/>
      <c r="C137" s="108"/>
    </row>
    <row r="138" spans="2:3">
      <c r="B138" s="108"/>
      <c r="C138" s="108"/>
    </row>
    <row r="139" spans="2:3">
      <c r="B139" s="108"/>
      <c r="C139" s="108"/>
    </row>
    <row r="140" spans="2:3">
      <c r="B140" s="108"/>
      <c r="C140" s="108"/>
    </row>
    <row r="141" spans="2:3">
      <c r="B141" s="108"/>
      <c r="C141" s="108"/>
    </row>
    <row r="142" spans="2:3">
      <c r="B142" s="108"/>
      <c r="C142" s="108"/>
    </row>
    <row r="143" spans="2:3">
      <c r="B143" s="108"/>
      <c r="C143" s="108"/>
    </row>
    <row r="144" spans="2:3">
      <c r="B144" s="108"/>
      <c r="C144" s="108"/>
    </row>
    <row r="145" spans="2:3">
      <c r="B145" s="108"/>
      <c r="C145" s="108"/>
    </row>
    <row r="146" spans="2:3">
      <c r="B146" s="108"/>
      <c r="C146" s="108"/>
    </row>
    <row r="147" spans="2:3">
      <c r="B147" s="108"/>
      <c r="C147" s="108"/>
    </row>
    <row r="148" spans="2:3">
      <c r="B148" s="108"/>
      <c r="C148" s="108"/>
    </row>
    <row r="149" spans="2:3">
      <c r="B149" s="108"/>
      <c r="C149" s="108"/>
    </row>
    <row r="150" spans="2:3">
      <c r="B150" s="108"/>
      <c r="C150" s="108"/>
    </row>
    <row r="151" spans="2:3">
      <c r="B151" s="108"/>
      <c r="C151" s="108"/>
    </row>
    <row r="152" spans="2:3">
      <c r="B152" s="108"/>
      <c r="C152" s="108"/>
    </row>
    <row r="153" spans="2:3">
      <c r="B153" s="108"/>
      <c r="C153" s="108"/>
    </row>
    <row r="154" spans="2:3">
      <c r="B154" s="108"/>
      <c r="C154" s="108"/>
    </row>
    <row r="155" spans="2:3">
      <c r="B155" s="108"/>
      <c r="C155" s="108"/>
    </row>
    <row r="156" spans="2:3">
      <c r="B156" s="108"/>
      <c r="C156" s="108"/>
    </row>
    <row r="157" spans="2:3">
      <c r="B157" s="108"/>
      <c r="C157" s="108"/>
    </row>
    <row r="158" spans="2:3">
      <c r="B158" s="108"/>
      <c r="C158" s="108"/>
    </row>
    <row r="159" spans="2:3">
      <c r="B159" s="108"/>
      <c r="C159" s="108"/>
    </row>
    <row r="160" spans="2:3">
      <c r="B160" s="108"/>
      <c r="C160" s="108"/>
    </row>
    <row r="161" spans="2:3">
      <c r="B161" s="108"/>
      <c r="C161" s="108"/>
    </row>
    <row r="162" spans="2:3">
      <c r="B162" s="108"/>
      <c r="C162" s="108"/>
    </row>
    <row r="163" spans="2:3">
      <c r="B163" s="108"/>
      <c r="C163" s="108"/>
    </row>
    <row r="164" spans="2:3">
      <c r="B164" s="108"/>
      <c r="C164" s="108"/>
    </row>
    <row r="165" spans="2:3">
      <c r="B165" s="108"/>
      <c r="C165" s="108"/>
    </row>
    <row r="166" spans="2:3">
      <c r="B166" s="108"/>
      <c r="C166" s="108"/>
    </row>
    <row r="167" spans="2:3">
      <c r="B167" s="108"/>
      <c r="C167" s="108"/>
    </row>
    <row r="168" spans="2:3">
      <c r="B168" s="108"/>
      <c r="C168" s="108"/>
    </row>
    <row r="169" spans="2:3">
      <c r="B169" s="108"/>
      <c r="C169" s="108"/>
    </row>
    <row r="170" spans="2:3">
      <c r="B170" s="108"/>
      <c r="C170" s="108"/>
    </row>
    <row r="171" spans="2:3">
      <c r="B171" s="108"/>
      <c r="C171" s="108"/>
    </row>
    <row r="172" spans="2:3">
      <c r="B172" s="108"/>
      <c r="C172" s="108"/>
    </row>
    <row r="173" spans="2:3">
      <c r="B173" s="108"/>
      <c r="C173" s="108"/>
    </row>
    <row r="174" spans="2:3">
      <c r="B174" s="108"/>
      <c r="C174" s="108"/>
    </row>
    <row r="175" spans="2:3">
      <c r="B175" s="108"/>
      <c r="C175" s="108"/>
    </row>
    <row r="176" spans="2:3">
      <c r="B176" s="108"/>
      <c r="C176" s="108"/>
    </row>
    <row r="177" spans="2:3">
      <c r="B177" s="108"/>
      <c r="C177" s="108"/>
    </row>
    <row r="178" spans="2:3">
      <c r="B178" s="108"/>
      <c r="C178" s="108"/>
    </row>
    <row r="179" spans="2:3">
      <c r="B179" s="108"/>
      <c r="C179" s="108"/>
    </row>
    <row r="180" spans="2:3">
      <c r="B180" s="108"/>
      <c r="C180" s="108"/>
    </row>
    <row r="181" spans="2:3">
      <c r="B181" s="108"/>
      <c r="C181" s="108"/>
    </row>
    <row r="182" spans="2:3">
      <c r="B182" s="108"/>
      <c r="C182" s="108"/>
    </row>
    <row r="183" spans="2:3">
      <c r="B183" s="108"/>
      <c r="C183" s="108"/>
    </row>
    <row r="184" spans="2:3">
      <c r="B184" s="108"/>
      <c r="C184" s="108"/>
    </row>
    <row r="185" spans="2:3">
      <c r="B185" s="108"/>
      <c r="C185" s="108"/>
    </row>
    <row r="186" spans="2:3">
      <c r="B186" s="108"/>
      <c r="C186" s="108"/>
    </row>
    <row r="187" spans="2:3">
      <c r="B187" s="108"/>
      <c r="C187" s="108"/>
    </row>
    <row r="188" spans="2:3">
      <c r="B188" s="108"/>
      <c r="C188" s="108"/>
    </row>
    <row r="189" spans="2:3">
      <c r="B189" s="108"/>
      <c r="C189" s="108"/>
    </row>
    <row r="190" spans="2:3">
      <c r="B190" s="108"/>
      <c r="C190" s="108"/>
    </row>
    <row r="191" spans="2:3">
      <c r="B191" s="108"/>
      <c r="C191" s="108"/>
    </row>
    <row r="192" spans="2:3">
      <c r="B192" s="108"/>
      <c r="C192" s="108"/>
    </row>
    <row r="193" spans="2:3">
      <c r="B193" s="108"/>
      <c r="C193" s="108"/>
    </row>
    <row r="194" spans="2:3">
      <c r="B194" s="108"/>
      <c r="C194" s="108"/>
    </row>
    <row r="195" spans="2:3">
      <c r="B195" s="108"/>
      <c r="C195" s="108"/>
    </row>
    <row r="196" spans="2:3">
      <c r="B196" s="108"/>
      <c r="C196" s="108"/>
    </row>
    <row r="197" spans="2:3">
      <c r="B197" s="108"/>
      <c r="C197" s="108"/>
    </row>
    <row r="198" spans="2:3">
      <c r="B198" s="108"/>
      <c r="C198" s="108"/>
    </row>
    <row r="199" spans="2:3">
      <c r="B199" s="108"/>
      <c r="C199" s="108"/>
    </row>
    <row r="200" spans="2:3">
      <c r="B200" s="108"/>
      <c r="C200" s="108"/>
    </row>
    <row r="201" spans="2:3">
      <c r="B201" s="108"/>
      <c r="C201" s="108"/>
    </row>
    <row r="202" spans="2:3">
      <c r="B202" s="108"/>
      <c r="C202" s="108"/>
    </row>
    <row r="203" spans="2:3">
      <c r="B203" s="108"/>
      <c r="C203" s="108"/>
    </row>
    <row r="204" spans="2:3">
      <c r="B204" s="108"/>
      <c r="C204" s="108"/>
    </row>
    <row r="205" spans="2:3">
      <c r="B205" s="108"/>
      <c r="C205" s="108"/>
    </row>
    <row r="206" spans="2:3">
      <c r="B206" s="108"/>
      <c r="C206" s="108"/>
    </row>
    <row r="207" spans="2:3">
      <c r="B207" s="108"/>
      <c r="C207" s="108"/>
    </row>
    <row r="208" spans="2:3">
      <c r="B208" s="108"/>
      <c r="C208" s="108"/>
    </row>
    <row r="209" spans="2:3">
      <c r="B209" s="108"/>
      <c r="C209" s="108"/>
    </row>
    <row r="210" spans="2:3">
      <c r="B210" s="108"/>
      <c r="C210" s="108"/>
    </row>
    <row r="211" spans="2:3">
      <c r="B211" s="108"/>
      <c r="C211" s="108"/>
    </row>
    <row r="212" spans="2:3">
      <c r="B212" s="108"/>
      <c r="C212" s="108"/>
    </row>
    <row r="213" spans="2:3">
      <c r="B213" s="108"/>
      <c r="C213" s="108"/>
    </row>
    <row r="214" spans="2:3">
      <c r="B214" s="108"/>
      <c r="C214" s="108"/>
    </row>
    <row r="215" spans="2:3">
      <c r="B215" s="108"/>
      <c r="C215" s="108"/>
    </row>
    <row r="216" spans="2:3">
      <c r="B216" s="108"/>
      <c r="C216" s="108"/>
    </row>
    <row r="217" spans="2:3">
      <c r="B217" s="108"/>
      <c r="C217" s="108"/>
    </row>
    <row r="218" spans="2:3">
      <c r="B218" s="108"/>
      <c r="C218" s="108"/>
    </row>
    <row r="219" spans="2:3">
      <c r="B219" s="108"/>
      <c r="C219" s="108"/>
    </row>
    <row r="220" spans="2:3">
      <c r="B220" s="108"/>
      <c r="C220" s="108"/>
    </row>
    <row r="221" spans="2:3">
      <c r="B221" s="108"/>
      <c r="C221" s="108"/>
    </row>
    <row r="222" spans="2:3">
      <c r="B222" s="108"/>
      <c r="C222" s="108"/>
    </row>
    <row r="223" spans="2:3">
      <c r="B223" s="108"/>
      <c r="C223" s="108"/>
    </row>
    <row r="224" spans="2:3">
      <c r="B224" s="108"/>
      <c r="C224" s="108"/>
    </row>
    <row r="225" spans="2:3">
      <c r="B225" s="108"/>
      <c r="C225" s="108"/>
    </row>
    <row r="226" spans="2:3">
      <c r="B226" s="108"/>
      <c r="C226" s="108"/>
    </row>
    <row r="227" spans="2:3">
      <c r="B227" s="108"/>
      <c r="C227" s="108"/>
    </row>
    <row r="228" spans="2:3">
      <c r="B228" s="108"/>
      <c r="C228" s="108"/>
    </row>
    <row r="229" spans="2:3">
      <c r="B229" s="108"/>
      <c r="C229" s="108"/>
    </row>
    <row r="230" spans="2:3">
      <c r="B230" s="108"/>
      <c r="C230" s="108"/>
    </row>
    <row r="231" spans="2:3">
      <c r="B231" s="108"/>
      <c r="C231" s="108"/>
    </row>
    <row r="232" spans="2:3">
      <c r="B232" s="108"/>
      <c r="C232" s="108"/>
    </row>
    <row r="233" spans="2:3">
      <c r="B233" s="108"/>
      <c r="C233" s="108"/>
    </row>
    <row r="234" spans="2:3">
      <c r="B234" s="108"/>
      <c r="C234" s="108"/>
    </row>
    <row r="235" spans="2:3">
      <c r="B235" s="108"/>
      <c r="C235" s="108"/>
    </row>
    <row r="236" spans="2:3">
      <c r="B236" s="108"/>
      <c r="C236" s="108"/>
    </row>
    <row r="237" spans="2:3">
      <c r="B237" s="108"/>
      <c r="C237" s="108"/>
    </row>
    <row r="238" spans="2:3">
      <c r="B238" s="108"/>
      <c r="C238" s="108"/>
    </row>
    <row r="239" spans="2:3">
      <c r="B239" s="108"/>
      <c r="C239" s="108"/>
    </row>
    <row r="240" spans="2:3">
      <c r="B240" s="108"/>
      <c r="C240" s="108"/>
    </row>
    <row r="241" spans="2:3">
      <c r="B241" s="108"/>
      <c r="C241" s="108"/>
    </row>
    <row r="242" spans="2:3">
      <c r="B242" s="108"/>
      <c r="C242" s="108"/>
    </row>
    <row r="243" spans="2:3">
      <c r="B243" s="108"/>
      <c r="C243" s="108"/>
    </row>
    <row r="244" spans="2:3">
      <c r="B244" s="108"/>
      <c r="C244" s="108"/>
    </row>
    <row r="245" spans="2:3">
      <c r="B245" s="108"/>
      <c r="C245" s="108"/>
    </row>
    <row r="246" spans="2:3">
      <c r="B246" s="108"/>
      <c r="C246" s="108"/>
    </row>
    <row r="247" spans="2:3">
      <c r="B247" s="108"/>
      <c r="C247" s="108"/>
    </row>
    <row r="248" spans="2:3">
      <c r="B248" s="108"/>
      <c r="C248" s="108"/>
    </row>
    <row r="249" spans="2:3">
      <c r="B249" s="108"/>
      <c r="C249" s="108"/>
    </row>
    <row r="250" spans="2:3">
      <c r="B250" s="108"/>
      <c r="C250" s="108"/>
    </row>
    <row r="251" spans="2:3">
      <c r="B251" s="108"/>
      <c r="C251" s="108"/>
    </row>
    <row r="252" spans="2:3">
      <c r="B252" s="108"/>
      <c r="C252" s="108"/>
    </row>
    <row r="253" spans="2:3">
      <c r="B253" s="108"/>
      <c r="C253" s="108"/>
    </row>
    <row r="254" spans="2:3">
      <c r="B254" s="108"/>
      <c r="C254" s="108"/>
    </row>
    <row r="255" spans="2:3">
      <c r="B255" s="108"/>
      <c r="C255" s="108"/>
    </row>
    <row r="256" spans="2:3">
      <c r="B256" s="108"/>
      <c r="C256" s="108"/>
    </row>
    <row r="257" spans="2:3">
      <c r="B257" s="108"/>
      <c r="C257" s="108"/>
    </row>
    <row r="258" spans="2:3">
      <c r="B258" s="108"/>
      <c r="C258" s="108"/>
    </row>
    <row r="259" spans="2:3">
      <c r="B259" s="108"/>
      <c r="C259" s="108"/>
    </row>
    <row r="260" spans="2:3">
      <c r="B260" s="108"/>
      <c r="C260" s="108"/>
    </row>
    <row r="261" spans="2:3">
      <c r="B261" s="108"/>
      <c r="C261" s="108"/>
    </row>
    <row r="262" spans="2:3">
      <c r="B262" s="108"/>
      <c r="C262" s="108"/>
    </row>
    <row r="263" spans="2:3">
      <c r="B263" s="108"/>
      <c r="C263" s="108"/>
    </row>
    <row r="264" spans="2:3">
      <c r="B264" s="108"/>
      <c r="C264" s="108"/>
    </row>
    <row r="265" spans="2:3">
      <c r="B265" s="108"/>
      <c r="C265" s="108"/>
    </row>
    <row r="266" spans="2:3">
      <c r="B266" s="108"/>
      <c r="C266" s="108"/>
    </row>
    <row r="267" spans="2:3">
      <c r="B267" s="108"/>
      <c r="C267" s="108"/>
    </row>
    <row r="268" spans="2:3">
      <c r="B268" s="108"/>
      <c r="C268" s="108"/>
    </row>
    <row r="269" spans="2:3">
      <c r="B269" s="108"/>
      <c r="C269" s="108"/>
    </row>
    <row r="270" spans="2:3">
      <c r="B270" s="108"/>
      <c r="C270" s="108"/>
    </row>
    <row r="271" spans="2:3">
      <c r="B271" s="108"/>
      <c r="C271" s="108"/>
    </row>
    <row r="272" spans="2:3">
      <c r="B272" s="108"/>
      <c r="C272" s="108"/>
    </row>
    <row r="273" spans="2:3">
      <c r="B273" s="108"/>
      <c r="C273" s="108"/>
    </row>
    <row r="274" spans="2:3">
      <c r="B274" s="108"/>
      <c r="C274" s="108"/>
    </row>
    <row r="275" spans="2:3">
      <c r="B275" s="108"/>
      <c r="C275" s="108"/>
    </row>
    <row r="276" spans="2:3">
      <c r="B276" s="108"/>
      <c r="C276" s="108"/>
    </row>
    <row r="277" spans="2:3">
      <c r="B277" s="108"/>
      <c r="C277" s="108"/>
    </row>
    <row r="278" spans="2:3">
      <c r="B278" s="108"/>
      <c r="C278" s="108"/>
    </row>
    <row r="279" spans="2:3">
      <c r="B279" s="108"/>
      <c r="C279" s="108"/>
    </row>
    <row r="280" spans="2:3">
      <c r="B280" s="108"/>
      <c r="C280" s="108"/>
    </row>
    <row r="281" spans="2:3">
      <c r="B281" s="108"/>
      <c r="C281" s="108"/>
    </row>
    <row r="282" spans="2:3">
      <c r="B282" s="108"/>
      <c r="C282" s="108"/>
    </row>
    <row r="283" spans="2:3">
      <c r="B283" s="108"/>
      <c r="C283" s="108"/>
    </row>
    <row r="284" spans="2:3">
      <c r="B284" s="108"/>
      <c r="C284" s="108"/>
    </row>
    <row r="285" spans="2:3">
      <c r="B285" s="108"/>
      <c r="C285" s="108"/>
    </row>
    <row r="286" spans="2:3">
      <c r="B286" s="108"/>
      <c r="C286" s="108"/>
    </row>
    <row r="287" spans="2:3">
      <c r="B287" s="108"/>
      <c r="C287" s="108"/>
    </row>
    <row r="288" spans="2:3">
      <c r="B288" s="108"/>
      <c r="C288" s="108"/>
    </row>
    <row r="289" spans="2:3">
      <c r="B289" s="108"/>
      <c r="C289" s="108"/>
    </row>
    <row r="290" spans="2:3">
      <c r="B290" s="108"/>
      <c r="C290" s="108"/>
    </row>
    <row r="291" spans="2:3">
      <c r="B291" s="108"/>
      <c r="C291" s="108"/>
    </row>
    <row r="292" spans="2:3">
      <c r="B292" s="108"/>
      <c r="C292" s="108"/>
    </row>
    <row r="293" spans="2:3">
      <c r="B293" s="108"/>
      <c r="C293" s="108"/>
    </row>
    <row r="294" spans="2:3">
      <c r="B294" s="108"/>
      <c r="C294" s="108"/>
    </row>
    <row r="295" spans="2:3">
      <c r="B295" s="108"/>
      <c r="C295" s="108"/>
    </row>
    <row r="296" spans="2:3">
      <c r="B296" s="108"/>
      <c r="C296" s="108"/>
    </row>
    <row r="297" spans="2:3">
      <c r="B297" s="108"/>
      <c r="C297" s="108"/>
    </row>
    <row r="298" spans="2:3">
      <c r="B298" s="108"/>
      <c r="C298" s="108"/>
    </row>
    <row r="299" spans="2:3">
      <c r="B299" s="108"/>
      <c r="C299" s="108"/>
    </row>
    <row r="300" spans="2:3">
      <c r="B300" s="108"/>
      <c r="C300" s="108"/>
    </row>
    <row r="301" spans="2:3">
      <c r="B301" s="108"/>
      <c r="C301" s="108"/>
    </row>
    <row r="302" spans="2:3">
      <c r="B302" s="108"/>
      <c r="C302" s="108"/>
    </row>
    <row r="303" spans="2:3">
      <c r="B303" s="108"/>
      <c r="C303" s="108"/>
    </row>
    <row r="304" spans="2:3">
      <c r="B304" s="108"/>
      <c r="C304" s="108"/>
    </row>
    <row r="305" spans="2:3">
      <c r="B305" s="108"/>
      <c r="C305" s="108"/>
    </row>
    <row r="306" spans="2:3">
      <c r="B306" s="108"/>
      <c r="C306" s="108"/>
    </row>
    <row r="307" spans="2:3">
      <c r="B307" s="108"/>
      <c r="C307" s="108"/>
    </row>
    <row r="308" spans="2:3">
      <c r="B308" s="108"/>
      <c r="C308" s="108"/>
    </row>
    <row r="309" spans="2:3">
      <c r="B309" s="108"/>
      <c r="C309" s="108"/>
    </row>
    <row r="310" spans="2:3">
      <c r="B310" s="108"/>
      <c r="C310" s="108"/>
    </row>
    <row r="311" spans="2:3">
      <c r="B311" s="108"/>
      <c r="C311" s="108"/>
    </row>
    <row r="312" spans="2:3">
      <c r="B312" s="108"/>
      <c r="C312" s="108"/>
    </row>
    <row r="313" spans="2:3">
      <c r="B313" s="108"/>
      <c r="C313" s="108"/>
    </row>
    <row r="314" spans="2:3">
      <c r="B314" s="108"/>
      <c r="C314" s="108"/>
    </row>
    <row r="315" spans="2:3">
      <c r="B315" s="108"/>
      <c r="C315" s="108"/>
    </row>
    <row r="316" spans="2:3">
      <c r="B316" s="108"/>
      <c r="C316" s="108"/>
    </row>
    <row r="317" spans="2:3">
      <c r="B317" s="108"/>
      <c r="C317" s="108"/>
    </row>
    <row r="318" spans="2:3">
      <c r="B318" s="108"/>
      <c r="C318" s="108"/>
    </row>
    <row r="319" spans="2:3">
      <c r="B319" s="108"/>
      <c r="C319" s="108"/>
    </row>
    <row r="320" spans="2:3">
      <c r="B320" s="108"/>
      <c r="C320" s="108"/>
    </row>
    <row r="321" spans="2:3">
      <c r="B321" s="108"/>
      <c r="C321" s="108"/>
    </row>
    <row r="322" spans="2:3">
      <c r="B322" s="108"/>
      <c r="C322" s="108"/>
    </row>
    <row r="323" spans="2:3">
      <c r="B323" s="108"/>
      <c r="C323" s="108"/>
    </row>
    <row r="324" spans="2:3">
      <c r="B324" s="108"/>
      <c r="C324" s="108"/>
    </row>
    <row r="325" spans="2:3">
      <c r="B325" s="108"/>
      <c r="C325" s="108"/>
    </row>
    <row r="326" spans="2:3">
      <c r="B326" s="108"/>
      <c r="C326" s="108"/>
    </row>
    <row r="327" spans="2:3">
      <c r="B327" s="108"/>
      <c r="C327" s="108"/>
    </row>
    <row r="328" spans="2:3">
      <c r="B328" s="108"/>
      <c r="C328" s="108"/>
    </row>
    <row r="329" spans="2:3">
      <c r="B329" s="108"/>
      <c r="C329" s="108"/>
    </row>
    <row r="330" spans="2:3">
      <c r="B330" s="108"/>
      <c r="C330" s="108"/>
    </row>
    <row r="331" spans="2:3">
      <c r="B331" s="108"/>
      <c r="C331" s="108"/>
    </row>
    <row r="332" spans="2:3">
      <c r="B332" s="108"/>
      <c r="C332" s="108"/>
    </row>
    <row r="333" spans="2:3">
      <c r="B333" s="108"/>
      <c r="C333" s="108"/>
    </row>
    <row r="334" spans="2:3">
      <c r="B334" s="108"/>
      <c r="C334" s="108"/>
    </row>
    <row r="335" spans="2:3">
      <c r="B335" s="108"/>
      <c r="C335" s="108"/>
    </row>
    <row r="336" spans="2:3">
      <c r="B336" s="108"/>
      <c r="C336" s="108"/>
    </row>
    <row r="337" spans="2:3">
      <c r="B337" s="108"/>
      <c r="C337" s="108"/>
    </row>
    <row r="338" spans="2:3">
      <c r="B338" s="108"/>
      <c r="C338" s="108"/>
    </row>
    <row r="339" spans="2:3">
      <c r="B339" s="108"/>
      <c r="C339" s="108"/>
    </row>
    <row r="340" spans="2:3">
      <c r="B340" s="108"/>
      <c r="C340" s="108"/>
    </row>
    <row r="341" spans="2:3">
      <c r="B341" s="108"/>
      <c r="C341" s="108"/>
    </row>
    <row r="342" spans="2:3">
      <c r="B342" s="108"/>
      <c r="C342" s="108"/>
    </row>
    <row r="343" spans="2:3">
      <c r="B343" s="108"/>
      <c r="C343" s="108"/>
    </row>
    <row r="344" spans="2:3">
      <c r="B344" s="108"/>
      <c r="C344" s="108"/>
    </row>
    <row r="345" spans="2:3">
      <c r="B345" s="108"/>
      <c r="C345" s="108"/>
    </row>
    <row r="346" spans="2:3">
      <c r="B346" s="108"/>
      <c r="C346" s="108"/>
    </row>
    <row r="347" spans="2:3">
      <c r="B347" s="108"/>
      <c r="C347" s="108"/>
    </row>
    <row r="348" spans="2:3">
      <c r="B348" s="108"/>
      <c r="C348" s="108"/>
    </row>
    <row r="349" spans="2:3">
      <c r="B349" s="108"/>
      <c r="C349" s="108"/>
    </row>
    <row r="350" spans="2:3">
      <c r="B350" s="108"/>
      <c r="C350" s="108"/>
    </row>
    <row r="351" spans="2:3">
      <c r="B351" s="108"/>
      <c r="C351" s="108"/>
    </row>
    <row r="352" spans="2:3">
      <c r="B352" s="108"/>
      <c r="C352" s="108"/>
    </row>
    <row r="353" spans="2:3">
      <c r="B353" s="108"/>
      <c r="C353" s="108"/>
    </row>
    <row r="354" spans="2:3">
      <c r="B354" s="108"/>
      <c r="C354" s="108"/>
    </row>
    <row r="355" spans="2:3">
      <c r="B355" s="108"/>
      <c r="C355" s="108"/>
    </row>
    <row r="356" spans="2:3">
      <c r="B356" s="108"/>
      <c r="C356" s="108"/>
    </row>
    <row r="357" spans="2:3">
      <c r="B357" s="108"/>
      <c r="C357" s="108"/>
    </row>
    <row r="358" spans="2:3">
      <c r="B358" s="108"/>
      <c r="C358" s="108"/>
    </row>
    <row r="359" spans="2:3">
      <c r="B359" s="108"/>
      <c r="C359" s="108"/>
    </row>
    <row r="360" spans="2:3">
      <c r="B360" s="108"/>
      <c r="C360" s="108"/>
    </row>
    <row r="361" spans="2:3">
      <c r="B361" s="108"/>
      <c r="C361" s="108"/>
    </row>
    <row r="362" spans="2:3">
      <c r="B362" s="108"/>
      <c r="C362" s="108"/>
    </row>
    <row r="363" spans="2:3">
      <c r="B363" s="108"/>
      <c r="C363" s="108"/>
    </row>
    <row r="364" spans="2:3">
      <c r="B364" s="108"/>
      <c r="C364" s="108"/>
    </row>
    <row r="365" spans="2:3">
      <c r="B365" s="108"/>
      <c r="C365" s="108"/>
    </row>
    <row r="366" spans="2:3">
      <c r="B366" s="108"/>
      <c r="C366" s="108"/>
    </row>
    <row r="367" spans="2:3">
      <c r="B367" s="108"/>
      <c r="C367" s="108"/>
    </row>
    <row r="368" spans="2:3">
      <c r="B368" s="108"/>
      <c r="C368" s="108"/>
    </row>
    <row r="369" spans="2:3">
      <c r="B369" s="108"/>
      <c r="C369" s="108"/>
    </row>
    <row r="370" spans="2:3">
      <c r="B370" s="108"/>
      <c r="C370" s="108"/>
    </row>
    <row r="371" spans="2:3">
      <c r="B371" s="108"/>
      <c r="C371" s="108"/>
    </row>
    <row r="372" spans="2:3">
      <c r="B372" s="108"/>
      <c r="C372" s="108"/>
    </row>
    <row r="373" spans="2:3">
      <c r="B373" s="108"/>
      <c r="C373" s="108"/>
    </row>
    <row r="374" spans="2:3">
      <c r="B374" s="108"/>
      <c r="C374" s="108"/>
    </row>
    <row r="375" spans="2:3">
      <c r="B375" s="108"/>
      <c r="C375" s="108"/>
    </row>
    <row r="376" spans="2:3">
      <c r="B376" s="108"/>
      <c r="C376" s="108"/>
    </row>
    <row r="377" spans="2:3">
      <c r="B377" s="108"/>
      <c r="C377" s="108"/>
    </row>
    <row r="378" spans="2:3">
      <c r="B378" s="108"/>
      <c r="C378" s="108"/>
    </row>
    <row r="379" spans="2:3">
      <c r="B379" s="108"/>
      <c r="C379" s="108"/>
    </row>
    <row r="380" spans="2:3">
      <c r="B380" s="108"/>
      <c r="C380" s="108"/>
    </row>
    <row r="381" spans="2:3">
      <c r="B381" s="108"/>
      <c r="C381" s="108"/>
    </row>
    <row r="382" spans="2:3">
      <c r="B382" s="108"/>
      <c r="C382" s="108"/>
    </row>
    <row r="383" spans="2:3">
      <c r="B383" s="108"/>
      <c r="C383" s="108"/>
    </row>
    <row r="384" spans="2:3">
      <c r="B384" s="108"/>
      <c r="C384" s="108"/>
    </row>
    <row r="385" spans="2:3">
      <c r="B385" s="108"/>
      <c r="C385" s="108"/>
    </row>
    <row r="386" spans="2:3">
      <c r="B386" s="108"/>
      <c r="C386" s="108"/>
    </row>
    <row r="387" spans="2:3">
      <c r="B387" s="108"/>
      <c r="C387" s="108"/>
    </row>
    <row r="388" spans="2:3">
      <c r="B388" s="108"/>
      <c r="C388" s="108"/>
    </row>
    <row r="389" spans="2:3">
      <c r="B389" s="108"/>
      <c r="C389" s="108"/>
    </row>
    <row r="390" spans="2:3">
      <c r="B390" s="108"/>
      <c r="C390" s="108"/>
    </row>
    <row r="391" spans="2:3">
      <c r="B391" s="108"/>
      <c r="C391" s="108"/>
    </row>
    <row r="392" spans="2:3">
      <c r="B392" s="108"/>
      <c r="C392" s="108"/>
    </row>
    <row r="393" spans="2:3">
      <c r="B393" s="108"/>
      <c r="C393" s="108"/>
    </row>
    <row r="394" spans="2:3">
      <c r="B394" s="108"/>
      <c r="C394" s="108"/>
    </row>
    <row r="395" spans="2:3">
      <c r="B395" s="108"/>
      <c r="C395" s="108"/>
    </row>
    <row r="396" spans="2:3">
      <c r="B396" s="108"/>
      <c r="C396" s="108"/>
    </row>
    <row r="397" spans="2:3">
      <c r="B397" s="108"/>
      <c r="C397" s="108"/>
    </row>
    <row r="398" spans="2:3">
      <c r="B398" s="108"/>
      <c r="C398" s="108"/>
    </row>
    <row r="399" spans="2:3">
      <c r="B399" s="108"/>
      <c r="C399" s="108"/>
    </row>
    <row r="400" spans="2:3">
      <c r="B400" s="108"/>
      <c r="C400" s="108"/>
    </row>
    <row r="401" spans="2:3">
      <c r="B401" s="108"/>
      <c r="C401" s="108"/>
    </row>
    <row r="402" spans="2:3">
      <c r="B402" s="108"/>
      <c r="C402" s="108"/>
    </row>
    <row r="403" spans="2:3">
      <c r="B403" s="108"/>
      <c r="C403" s="108"/>
    </row>
    <row r="404" spans="2:3">
      <c r="B404" s="108"/>
      <c r="C404" s="108"/>
    </row>
    <row r="405" spans="2:3">
      <c r="B405" s="108"/>
      <c r="C405" s="108"/>
    </row>
    <row r="406" spans="2:3">
      <c r="B406" s="108"/>
      <c r="C406" s="108"/>
    </row>
    <row r="407" spans="2:3">
      <c r="B407" s="108"/>
      <c r="C407" s="108"/>
    </row>
    <row r="408" spans="2:3">
      <c r="B408" s="108"/>
      <c r="C408" s="108"/>
    </row>
    <row r="409" spans="2:3">
      <c r="B409" s="108"/>
      <c r="C409" s="108"/>
    </row>
    <row r="410" spans="2:3">
      <c r="B410" s="108"/>
      <c r="C410" s="108"/>
    </row>
    <row r="411" spans="2:3">
      <c r="B411" s="108"/>
      <c r="C411" s="108"/>
    </row>
    <row r="412" spans="2:3">
      <c r="B412" s="108"/>
      <c r="C412" s="108"/>
    </row>
    <row r="413" spans="2:3">
      <c r="B413" s="108"/>
      <c r="C413" s="108"/>
    </row>
    <row r="414" spans="2:3">
      <c r="B414" s="108"/>
      <c r="C414" s="108"/>
    </row>
    <row r="415" spans="2:3">
      <c r="B415" s="108"/>
      <c r="C415" s="108"/>
    </row>
    <row r="416" spans="2:3">
      <c r="B416" s="108"/>
      <c r="C416" s="108"/>
    </row>
    <row r="417" spans="2:3">
      <c r="B417" s="108"/>
      <c r="C417" s="108"/>
    </row>
    <row r="418" spans="2:3">
      <c r="B418" s="108"/>
      <c r="C418" s="108"/>
    </row>
    <row r="419" spans="2:3">
      <c r="B419" s="108"/>
      <c r="C419" s="108"/>
    </row>
    <row r="420" spans="2:3">
      <c r="B420" s="108"/>
      <c r="C420" s="108"/>
    </row>
    <row r="421" spans="2:3">
      <c r="B421" s="108"/>
      <c r="C421" s="108"/>
    </row>
    <row r="422" spans="2:3">
      <c r="B422" s="108"/>
      <c r="C422" s="108"/>
    </row>
    <row r="423" spans="2:3">
      <c r="B423" s="108"/>
      <c r="C423" s="108"/>
    </row>
    <row r="424" spans="2:3">
      <c r="B424" s="108"/>
      <c r="C424" s="108"/>
    </row>
    <row r="425" spans="2:3">
      <c r="B425" s="108"/>
      <c r="C425" s="108"/>
    </row>
    <row r="426" spans="2:3">
      <c r="B426" s="108"/>
      <c r="C426" s="108"/>
    </row>
    <row r="427" spans="2:3">
      <c r="B427" s="108"/>
      <c r="C427" s="108"/>
    </row>
    <row r="428" spans="2:3">
      <c r="B428" s="108"/>
      <c r="C428" s="108"/>
    </row>
    <row r="429" spans="2:3">
      <c r="B429" s="108"/>
      <c r="C429" s="108"/>
    </row>
    <row r="430" spans="2:3">
      <c r="B430" s="108"/>
      <c r="C430" s="108"/>
    </row>
    <row r="431" spans="2:3">
      <c r="B431" s="108"/>
      <c r="C431" s="108"/>
    </row>
    <row r="432" spans="2:3">
      <c r="B432" s="108"/>
      <c r="C432" s="108"/>
    </row>
    <row r="433" spans="2:3">
      <c r="B433" s="108"/>
      <c r="C433" s="108"/>
    </row>
    <row r="434" spans="2:3">
      <c r="B434" s="108"/>
      <c r="C434" s="108"/>
    </row>
    <row r="435" spans="2:3">
      <c r="B435" s="108"/>
      <c r="C435" s="108"/>
    </row>
    <row r="436" spans="2:3">
      <c r="B436" s="108"/>
      <c r="C436" s="108"/>
    </row>
    <row r="437" spans="2:3">
      <c r="B437" s="108"/>
      <c r="C437" s="108"/>
    </row>
    <row r="438" spans="2:3">
      <c r="B438" s="108"/>
      <c r="C438" s="108"/>
    </row>
    <row r="439" spans="2:3">
      <c r="B439" s="108"/>
      <c r="C439" s="108"/>
    </row>
    <row r="440" spans="2:3">
      <c r="B440" s="108"/>
      <c r="C440" s="108"/>
    </row>
    <row r="441" spans="2:3">
      <c r="B441" s="108"/>
      <c r="C441" s="108"/>
    </row>
    <row r="442" spans="2:3">
      <c r="B442" s="108"/>
      <c r="C442" s="108"/>
    </row>
    <row r="443" spans="2:3">
      <c r="B443" s="108"/>
      <c r="C443" s="108"/>
    </row>
    <row r="444" spans="2:3">
      <c r="B444" s="108"/>
      <c r="C444" s="108"/>
    </row>
    <row r="445" spans="2:3">
      <c r="B445" s="108"/>
      <c r="C445" s="108"/>
    </row>
    <row r="446" spans="2:3">
      <c r="B446" s="108"/>
      <c r="C446" s="108"/>
    </row>
    <row r="447" spans="2:3">
      <c r="B447" s="108"/>
      <c r="C447" s="108"/>
    </row>
    <row r="448" spans="2:3">
      <c r="B448" s="108"/>
      <c r="C448" s="108"/>
    </row>
    <row r="449" spans="2:3">
      <c r="B449" s="108"/>
      <c r="C449" s="108"/>
    </row>
    <row r="450" spans="2:3">
      <c r="B450" s="108"/>
      <c r="C450" s="108"/>
    </row>
    <row r="451" spans="2:3">
      <c r="B451" s="108"/>
      <c r="C451" s="108"/>
    </row>
    <row r="452" spans="2:3">
      <c r="B452" s="108"/>
      <c r="C452" s="108"/>
    </row>
    <row r="453" spans="2:3">
      <c r="B453" s="108"/>
      <c r="C453" s="108"/>
    </row>
    <row r="454" spans="2:3">
      <c r="B454" s="108"/>
      <c r="C454" s="108"/>
    </row>
    <row r="455" spans="2:3">
      <c r="B455" s="108"/>
      <c r="C455" s="108"/>
    </row>
    <row r="456" spans="2:3">
      <c r="B456" s="108"/>
      <c r="C456" s="108"/>
    </row>
    <row r="457" spans="2:3">
      <c r="B457" s="108"/>
      <c r="C457" s="108"/>
    </row>
    <row r="458" spans="2:3">
      <c r="B458" s="108"/>
      <c r="C458" s="108"/>
    </row>
    <row r="459" spans="2:3">
      <c r="B459" s="108"/>
      <c r="C459" s="108"/>
    </row>
    <row r="460" spans="2:3">
      <c r="B460" s="108"/>
      <c r="C460" s="108"/>
    </row>
    <row r="461" spans="2:3">
      <c r="B461" s="108"/>
      <c r="C461" s="108"/>
    </row>
    <row r="462" spans="2:3">
      <c r="B462" s="108"/>
      <c r="C462" s="108"/>
    </row>
    <row r="463" spans="2:3">
      <c r="B463" s="108"/>
      <c r="C463" s="108"/>
    </row>
    <row r="464" spans="2:3">
      <c r="B464" s="108"/>
      <c r="C464" s="108"/>
    </row>
    <row r="465" spans="2:3">
      <c r="B465" s="108"/>
      <c r="C465" s="108"/>
    </row>
    <row r="466" spans="2:3">
      <c r="B466" s="108"/>
      <c r="C466" s="108"/>
    </row>
    <row r="467" spans="2:3">
      <c r="B467" s="108"/>
      <c r="C467" s="108"/>
    </row>
    <row r="468" spans="2:3">
      <c r="B468" s="108"/>
      <c r="C468" s="108"/>
    </row>
    <row r="469" spans="2:3">
      <c r="B469" s="108"/>
      <c r="C469" s="108"/>
    </row>
    <row r="470" spans="2:3">
      <c r="B470" s="108"/>
      <c r="C470" s="108"/>
    </row>
    <row r="471" spans="2:3">
      <c r="B471" s="108"/>
      <c r="C471" s="108"/>
    </row>
    <row r="472" spans="2:3">
      <c r="B472" s="108"/>
      <c r="C472" s="108"/>
    </row>
    <row r="473" spans="2:3">
      <c r="B473" s="108"/>
      <c r="C473" s="108"/>
    </row>
    <row r="474" spans="2:3">
      <c r="B474" s="108"/>
      <c r="C474" s="108"/>
    </row>
    <row r="475" spans="2:3">
      <c r="B475" s="108"/>
      <c r="C475" s="108"/>
    </row>
    <row r="476" spans="2:3">
      <c r="B476" s="108"/>
      <c r="C476" s="108"/>
    </row>
    <row r="477" spans="2:3">
      <c r="B477" s="108"/>
      <c r="C477" s="108"/>
    </row>
    <row r="478" spans="2:3">
      <c r="B478" s="108"/>
      <c r="C478" s="108"/>
    </row>
    <row r="479" spans="2:3">
      <c r="B479" s="108"/>
      <c r="C479" s="108"/>
    </row>
    <row r="480" spans="2:3">
      <c r="B480" s="108"/>
      <c r="C480" s="108"/>
    </row>
    <row r="481" spans="2:3">
      <c r="B481" s="108"/>
      <c r="C481" s="108"/>
    </row>
    <row r="482" spans="2:3">
      <c r="B482" s="108"/>
      <c r="C482" s="108"/>
    </row>
    <row r="483" spans="2:3">
      <c r="B483" s="108"/>
      <c r="C483" s="108"/>
    </row>
    <row r="484" spans="2:3">
      <c r="B484" s="108"/>
      <c r="C484" s="108"/>
    </row>
    <row r="485" spans="2:3">
      <c r="B485" s="108"/>
      <c r="C485" s="108"/>
    </row>
    <row r="486" spans="2:3">
      <c r="B486" s="108"/>
      <c r="C486" s="108"/>
    </row>
    <row r="487" spans="2:3">
      <c r="B487" s="108"/>
      <c r="C487" s="108"/>
    </row>
    <row r="488" spans="2:3">
      <c r="B488" s="108"/>
      <c r="C488" s="108"/>
    </row>
    <row r="489" spans="2:3">
      <c r="B489" s="108"/>
      <c r="C489" s="108"/>
    </row>
    <row r="490" spans="2:3">
      <c r="B490" s="108"/>
      <c r="C490" s="108"/>
    </row>
    <row r="491" spans="2:3">
      <c r="B491" s="108"/>
      <c r="C491" s="108"/>
    </row>
    <row r="492" spans="2:3">
      <c r="B492" s="108"/>
      <c r="C492" s="108"/>
    </row>
    <row r="493" spans="2:3">
      <c r="B493" s="108"/>
      <c r="C493" s="108"/>
    </row>
    <row r="494" spans="2:3">
      <c r="B494" s="108"/>
      <c r="C494" s="108"/>
    </row>
    <row r="495" spans="2:3">
      <c r="B495" s="108"/>
      <c r="C495" s="108"/>
    </row>
    <row r="496" spans="2:3">
      <c r="B496" s="108"/>
      <c r="C496" s="108"/>
    </row>
    <row r="497" spans="2:3">
      <c r="B497" s="108"/>
      <c r="C497" s="108"/>
    </row>
    <row r="498" spans="2:3">
      <c r="B498" s="108"/>
      <c r="C498" s="108"/>
    </row>
    <row r="499" spans="2:3">
      <c r="B499" s="108"/>
      <c r="C499" s="108"/>
    </row>
    <row r="500" spans="2:3">
      <c r="B500" s="108"/>
      <c r="C500" s="108"/>
    </row>
    <row r="501" spans="2:3">
      <c r="B501" s="108"/>
      <c r="C501" s="108"/>
    </row>
    <row r="502" spans="2:3">
      <c r="B502" s="108"/>
      <c r="C502" s="108"/>
    </row>
    <row r="503" spans="2:3">
      <c r="B503" s="108"/>
      <c r="C503" s="108"/>
    </row>
    <row r="504" spans="2:3">
      <c r="B504" s="108"/>
      <c r="C504" s="108"/>
    </row>
    <row r="505" spans="2:3">
      <c r="B505" s="108"/>
      <c r="C505" s="108"/>
    </row>
    <row r="506" spans="2:3">
      <c r="B506" s="108"/>
      <c r="C506" s="108"/>
    </row>
    <row r="507" spans="2:3">
      <c r="B507" s="108"/>
      <c r="C507" s="108"/>
    </row>
    <row r="508" spans="2:3">
      <c r="B508" s="108"/>
      <c r="C508" s="108"/>
    </row>
    <row r="509" spans="2:3">
      <c r="B509" s="108"/>
      <c r="C509" s="108"/>
    </row>
    <row r="510" spans="2:3">
      <c r="B510" s="108"/>
      <c r="C510" s="108"/>
    </row>
    <row r="511" spans="2:3">
      <c r="B511" s="108"/>
      <c r="C511" s="108"/>
    </row>
    <row r="512" spans="2:3">
      <c r="B512" s="108"/>
      <c r="C512" s="108"/>
    </row>
    <row r="513" spans="2:3">
      <c r="B513" s="108"/>
      <c r="C513" s="108"/>
    </row>
    <row r="514" spans="2:3">
      <c r="B514" s="108"/>
      <c r="C514" s="108"/>
    </row>
    <row r="515" spans="2:3">
      <c r="B515" s="108"/>
      <c r="C515" s="108"/>
    </row>
    <row r="516" spans="2:3">
      <c r="B516" s="108"/>
      <c r="C516" s="108"/>
    </row>
    <row r="517" spans="2:3">
      <c r="B517" s="108"/>
      <c r="C517" s="108"/>
    </row>
    <row r="518" spans="2:3">
      <c r="B518" s="108"/>
      <c r="C518" s="108"/>
    </row>
    <row r="519" spans="2:3">
      <c r="B519" s="108"/>
      <c r="C519" s="108"/>
    </row>
    <row r="520" spans="2:3">
      <c r="B520" s="108"/>
      <c r="C520" s="108"/>
    </row>
    <row r="521" spans="2:3">
      <c r="B521" s="108"/>
      <c r="C521" s="108"/>
    </row>
    <row r="522" spans="2:3">
      <c r="B522" s="108"/>
      <c r="C522" s="108"/>
    </row>
    <row r="523" spans="2:3">
      <c r="B523" s="108"/>
      <c r="C523" s="108"/>
    </row>
    <row r="524" spans="2:3">
      <c r="B524" s="108"/>
      <c r="C524" s="108"/>
    </row>
    <row r="525" spans="2:3">
      <c r="B525" s="108"/>
      <c r="C525" s="108"/>
    </row>
    <row r="526" spans="2:3">
      <c r="B526" s="108"/>
      <c r="C526" s="108"/>
    </row>
    <row r="527" spans="2:3">
      <c r="B527" s="108"/>
      <c r="C527" s="108"/>
    </row>
    <row r="528" spans="2:3">
      <c r="B528" s="108"/>
      <c r="C528" s="108"/>
    </row>
    <row r="529" spans="2:3">
      <c r="B529" s="108"/>
      <c r="C529" s="108"/>
    </row>
    <row r="530" spans="2:3">
      <c r="B530" s="108"/>
      <c r="C530" s="108"/>
    </row>
    <row r="531" spans="2:3">
      <c r="B531" s="108"/>
      <c r="C531" s="108"/>
    </row>
    <row r="532" spans="2:3">
      <c r="B532" s="108"/>
      <c r="C532" s="108"/>
    </row>
    <row r="533" spans="2:3">
      <c r="B533" s="108"/>
      <c r="C533" s="108"/>
    </row>
    <row r="534" spans="2:3">
      <c r="B534" s="108"/>
      <c r="C534" s="108"/>
    </row>
    <row r="535" spans="2:3">
      <c r="B535" s="108"/>
      <c r="C535" s="108"/>
    </row>
    <row r="536" spans="2:3">
      <c r="B536" s="108"/>
      <c r="C536" s="108"/>
    </row>
    <row r="537" spans="2:3">
      <c r="B537" s="108"/>
      <c r="C537" s="108"/>
    </row>
    <row r="538" spans="2:3">
      <c r="B538" s="108"/>
      <c r="C538" s="108"/>
    </row>
    <row r="539" spans="2:3">
      <c r="B539" s="108"/>
      <c r="C539" s="108"/>
    </row>
    <row r="540" spans="2:3">
      <c r="B540" s="108"/>
      <c r="C540" s="108"/>
    </row>
    <row r="541" spans="2:3">
      <c r="B541" s="108"/>
      <c r="C541" s="108"/>
    </row>
    <row r="542" spans="2:3">
      <c r="B542" s="108"/>
      <c r="C542" s="108"/>
    </row>
    <row r="543" spans="2:3">
      <c r="B543" s="108"/>
      <c r="C543" s="108"/>
    </row>
    <row r="544" spans="2:3">
      <c r="B544" s="108"/>
      <c r="C544" s="108"/>
    </row>
    <row r="545" spans="2:3">
      <c r="B545" s="108"/>
      <c r="C545" s="108"/>
    </row>
    <row r="546" spans="2:3">
      <c r="B546" s="108"/>
      <c r="C546" s="108"/>
    </row>
    <row r="547" spans="2:3">
      <c r="B547" s="108"/>
      <c r="C547" s="108"/>
    </row>
    <row r="548" spans="2:3">
      <c r="B548" s="108"/>
      <c r="C548" s="108"/>
    </row>
    <row r="549" spans="2:3">
      <c r="B549" s="108"/>
      <c r="C549" s="108"/>
    </row>
    <row r="550" spans="2:3">
      <c r="B550" s="108"/>
      <c r="C550" s="108"/>
    </row>
    <row r="551" spans="2:3">
      <c r="B551" s="108"/>
      <c r="C551" s="108"/>
    </row>
    <row r="552" spans="2:3">
      <c r="B552" s="108"/>
      <c r="C552" s="108"/>
    </row>
    <row r="553" spans="2:3">
      <c r="B553" s="108"/>
      <c r="C553" s="108"/>
    </row>
    <row r="554" spans="2:3">
      <c r="B554" s="108"/>
      <c r="C554" s="108"/>
    </row>
    <row r="555" spans="2:3">
      <c r="B555" s="108"/>
      <c r="C555" s="108"/>
    </row>
    <row r="556" spans="2:3">
      <c r="B556" s="108"/>
      <c r="C556" s="108"/>
    </row>
    <row r="557" spans="2:3">
      <c r="B557" s="108"/>
      <c r="C557" s="108"/>
    </row>
    <row r="558" spans="2:3">
      <c r="B558" s="108"/>
      <c r="C558" s="108"/>
    </row>
    <row r="559" spans="2:3">
      <c r="B559" s="108"/>
      <c r="C559" s="108"/>
    </row>
    <row r="560" spans="2:3">
      <c r="B560" s="108"/>
      <c r="C560" s="108"/>
    </row>
    <row r="561" spans="2:3">
      <c r="B561" s="108"/>
      <c r="C561" s="108"/>
    </row>
    <row r="562" spans="2:3">
      <c r="B562" s="108"/>
      <c r="C562" s="108"/>
    </row>
    <row r="563" spans="2:3">
      <c r="B563" s="108"/>
      <c r="C563" s="108"/>
    </row>
    <row r="564" spans="2:3">
      <c r="B564" s="108"/>
      <c r="C564" s="108"/>
    </row>
    <row r="565" spans="2:3">
      <c r="B565" s="108"/>
      <c r="C565" s="108"/>
    </row>
    <row r="566" spans="2:3">
      <c r="B566" s="108"/>
      <c r="C566" s="108"/>
    </row>
    <row r="567" spans="2:3">
      <c r="B567" s="108"/>
      <c r="C567" s="108"/>
    </row>
    <row r="568" spans="2:3">
      <c r="B568" s="108"/>
      <c r="C568" s="108"/>
    </row>
    <row r="569" spans="2:3">
      <c r="B569" s="108"/>
      <c r="C569" s="108"/>
    </row>
    <row r="570" spans="2:3">
      <c r="B570" s="108"/>
      <c r="C570" s="108"/>
    </row>
    <row r="571" spans="2:3">
      <c r="B571" s="108"/>
      <c r="C571" s="108"/>
    </row>
    <row r="572" spans="2:3">
      <c r="B572" s="108"/>
      <c r="C572" s="108"/>
    </row>
    <row r="573" spans="2:3">
      <c r="B573" s="108"/>
      <c r="C573" s="108"/>
    </row>
    <row r="574" spans="2:3">
      <c r="B574" s="108"/>
      <c r="C574" s="108"/>
    </row>
    <row r="575" spans="2:3">
      <c r="B575" s="108"/>
      <c r="C575" s="108"/>
    </row>
    <row r="576" spans="2:3">
      <c r="B576" s="108"/>
      <c r="C576" s="108"/>
    </row>
    <row r="577" spans="2:3">
      <c r="B577" s="108"/>
      <c r="C577" s="108"/>
    </row>
    <row r="578" spans="2:3">
      <c r="B578" s="108"/>
      <c r="C578" s="108"/>
    </row>
    <row r="579" spans="2:3">
      <c r="B579" s="108"/>
      <c r="C579" s="108"/>
    </row>
    <row r="580" spans="2:3">
      <c r="B580" s="108"/>
      <c r="C580" s="108"/>
    </row>
    <row r="581" spans="2:3">
      <c r="B581" s="108"/>
      <c r="C581" s="108"/>
    </row>
    <row r="582" spans="2:3">
      <c r="B582" s="108"/>
      <c r="C582" s="108"/>
    </row>
    <row r="583" spans="2:3">
      <c r="B583" s="108"/>
      <c r="C583" s="108"/>
    </row>
    <row r="584" spans="2:3">
      <c r="B584" s="108"/>
      <c r="C584" s="108"/>
    </row>
    <row r="585" spans="2:3">
      <c r="B585" s="108"/>
      <c r="C585" s="108"/>
    </row>
    <row r="586" spans="2:3">
      <c r="B586" s="108"/>
      <c r="C586" s="108"/>
    </row>
    <row r="587" spans="2:3">
      <c r="B587" s="108"/>
      <c r="C587" s="108"/>
    </row>
    <row r="588" spans="2:3">
      <c r="B588" s="108"/>
      <c r="C588" s="108"/>
    </row>
    <row r="589" spans="2:3">
      <c r="B589" s="108"/>
      <c r="C589" s="108"/>
    </row>
    <row r="590" spans="2:3">
      <c r="B590" s="108"/>
      <c r="C590" s="108"/>
    </row>
    <row r="591" spans="2:3">
      <c r="B591" s="108"/>
      <c r="C591" s="108"/>
    </row>
    <row r="592" spans="2:3">
      <c r="B592" s="108"/>
      <c r="C592" s="108"/>
    </row>
    <row r="593" spans="2:3">
      <c r="B593" s="108"/>
      <c r="C593" s="108"/>
    </row>
    <row r="594" spans="2:3">
      <c r="B594" s="108"/>
      <c r="C594" s="108"/>
    </row>
    <row r="595" spans="2:3">
      <c r="B595" s="108"/>
      <c r="C595" s="108"/>
    </row>
    <row r="596" spans="2:3">
      <c r="B596" s="108"/>
      <c r="C596" s="108"/>
    </row>
    <row r="597" spans="2:3">
      <c r="B597" s="108"/>
      <c r="C597" s="108"/>
    </row>
    <row r="598" spans="2:3">
      <c r="B598" s="108"/>
      <c r="C598" s="108"/>
    </row>
    <row r="599" spans="2:3">
      <c r="B599" s="108"/>
      <c r="C599" s="108"/>
    </row>
    <row r="600" spans="2:3">
      <c r="B600" s="108"/>
      <c r="C600" s="108"/>
    </row>
    <row r="601" spans="2:3">
      <c r="B601" s="108"/>
      <c r="C601" s="108"/>
    </row>
    <row r="602" spans="2:3">
      <c r="B602" s="108"/>
      <c r="C602" s="108"/>
    </row>
    <row r="603" spans="2:3">
      <c r="B603" s="108"/>
      <c r="C603" s="108"/>
    </row>
    <row r="604" spans="2:3">
      <c r="B604" s="108"/>
      <c r="C604" s="108"/>
    </row>
    <row r="605" spans="2:3">
      <c r="B605" s="108"/>
      <c r="C605" s="108"/>
    </row>
    <row r="606" spans="2:3">
      <c r="B606" s="108"/>
      <c r="C606" s="108"/>
    </row>
    <row r="607" spans="2:3">
      <c r="B607" s="108"/>
      <c r="C607" s="108"/>
    </row>
    <row r="608" spans="2:3">
      <c r="B608" s="108"/>
      <c r="C608" s="108"/>
    </row>
    <row r="609" spans="2:3">
      <c r="B609" s="108"/>
      <c r="C609" s="108"/>
    </row>
    <row r="610" spans="2:3">
      <c r="B610" s="108"/>
      <c r="C610" s="108"/>
    </row>
    <row r="611" spans="2:3">
      <c r="B611" s="108"/>
      <c r="C611" s="108"/>
    </row>
    <row r="612" spans="2:3">
      <c r="B612" s="108"/>
      <c r="C612" s="108"/>
    </row>
    <row r="613" spans="2:3">
      <c r="B613" s="108"/>
      <c r="C613" s="108"/>
    </row>
    <row r="614" spans="2:3">
      <c r="B614" s="108"/>
      <c r="C614" s="108"/>
    </row>
    <row r="615" spans="2:3">
      <c r="B615" s="108"/>
      <c r="C615" s="108"/>
    </row>
    <row r="616" spans="2:3">
      <c r="B616" s="108"/>
      <c r="C616" s="108"/>
    </row>
    <row r="617" spans="2:3">
      <c r="B617" s="108"/>
      <c r="C617" s="108"/>
    </row>
    <row r="618" spans="2:3">
      <c r="B618" s="108"/>
      <c r="C618" s="108"/>
    </row>
    <row r="619" spans="2:3">
      <c r="B619" s="108"/>
      <c r="C619" s="108"/>
    </row>
    <row r="620" spans="2:3">
      <c r="B620" s="108"/>
      <c r="C620" s="108"/>
    </row>
    <row r="621" spans="2:3">
      <c r="B621" s="108"/>
      <c r="C621" s="108"/>
    </row>
    <row r="622" spans="2:3">
      <c r="B622" s="108"/>
      <c r="C622" s="108"/>
    </row>
    <row r="623" spans="2:3">
      <c r="B623" s="108"/>
      <c r="C623" s="108"/>
    </row>
    <row r="624" spans="2:3">
      <c r="B624" s="108"/>
      <c r="C624" s="108"/>
    </row>
    <row r="625" spans="2:3">
      <c r="B625" s="108"/>
      <c r="C625" s="108"/>
    </row>
    <row r="626" spans="2:3">
      <c r="B626" s="108"/>
      <c r="C626" s="108"/>
    </row>
    <row r="627" spans="2:3">
      <c r="B627" s="108"/>
      <c r="C627" s="108"/>
    </row>
    <row r="628" spans="2:3">
      <c r="B628" s="108"/>
      <c r="C628" s="108"/>
    </row>
    <row r="629" spans="2:3">
      <c r="B629" s="108"/>
      <c r="C629" s="108"/>
    </row>
    <row r="630" spans="2:3">
      <c r="B630" s="108"/>
      <c r="C630" s="108"/>
    </row>
    <row r="631" spans="2:3">
      <c r="B631" s="108"/>
      <c r="C631" s="108"/>
    </row>
    <row r="632" spans="2:3">
      <c r="B632" s="108"/>
      <c r="C632" s="108"/>
    </row>
    <row r="633" spans="2:3">
      <c r="B633" s="108"/>
      <c r="C633" s="108"/>
    </row>
    <row r="634" spans="2:3">
      <c r="B634" s="108"/>
      <c r="C634" s="108"/>
    </row>
    <row r="635" spans="2:3">
      <c r="B635" s="108"/>
      <c r="C635" s="108"/>
    </row>
    <row r="636" spans="2:3">
      <c r="B636" s="108"/>
      <c r="C636" s="108"/>
    </row>
    <row r="637" spans="2:3">
      <c r="B637" s="108"/>
      <c r="C637" s="108"/>
    </row>
    <row r="638" spans="2:3">
      <c r="B638" s="108"/>
      <c r="C638" s="108"/>
    </row>
    <row r="639" spans="2:3">
      <c r="B639" s="108"/>
      <c r="C639" s="108"/>
    </row>
    <row r="640" spans="2:3">
      <c r="B640" s="108"/>
      <c r="C640" s="108"/>
    </row>
    <row r="641" spans="2:3">
      <c r="B641" s="108"/>
      <c r="C641" s="108"/>
    </row>
    <row r="642" spans="2:3">
      <c r="B642" s="108"/>
      <c r="C642" s="108"/>
    </row>
    <row r="643" spans="2:3">
      <c r="B643" s="108"/>
      <c r="C643" s="108"/>
    </row>
    <row r="644" spans="2:3">
      <c r="B644" s="108"/>
      <c r="C644" s="108"/>
    </row>
    <row r="645" spans="2:3">
      <c r="B645" s="108"/>
      <c r="C645" s="108"/>
    </row>
    <row r="646" spans="2:3">
      <c r="B646" s="108"/>
      <c r="C646" s="108"/>
    </row>
    <row r="647" spans="2:3">
      <c r="B647" s="108"/>
      <c r="C647" s="108"/>
    </row>
    <row r="648" spans="2:3">
      <c r="B648" s="108"/>
      <c r="C648" s="108"/>
    </row>
    <row r="649" spans="2:3">
      <c r="B649" s="108"/>
      <c r="C649" s="108"/>
    </row>
    <row r="650" spans="2:3">
      <c r="B650" s="108"/>
      <c r="C650" s="108"/>
    </row>
    <row r="651" spans="2:3">
      <c r="B651" s="108"/>
      <c r="C651" s="108"/>
    </row>
    <row r="652" spans="2:3">
      <c r="B652" s="108"/>
      <c r="C652" s="108"/>
    </row>
    <row r="653" spans="2:3">
      <c r="B653" s="108"/>
      <c r="C653" s="108"/>
    </row>
    <row r="654" spans="2:3">
      <c r="B654" s="108"/>
      <c r="C654" s="108"/>
    </row>
    <row r="655" spans="2:3">
      <c r="B655" s="108"/>
      <c r="C655" s="108"/>
    </row>
    <row r="656" spans="2:3">
      <c r="B656" s="108"/>
      <c r="C656" s="108"/>
    </row>
    <row r="657" spans="2:3">
      <c r="B657" s="108"/>
      <c r="C657" s="108"/>
    </row>
    <row r="658" spans="2:3">
      <c r="B658" s="108"/>
      <c r="C658" s="108"/>
    </row>
    <row r="659" spans="2:3">
      <c r="B659" s="108"/>
      <c r="C659" s="108"/>
    </row>
    <row r="660" spans="2:3">
      <c r="B660" s="108"/>
      <c r="C660" s="108"/>
    </row>
    <row r="661" spans="2:3">
      <c r="B661" s="108"/>
      <c r="C661" s="108"/>
    </row>
    <row r="662" spans="2:3">
      <c r="B662" s="108"/>
      <c r="C662" s="108"/>
    </row>
    <row r="663" spans="2:3">
      <c r="B663" s="108"/>
      <c r="C663" s="108"/>
    </row>
    <row r="664" spans="2:3">
      <c r="B664" s="108"/>
      <c r="C664" s="108"/>
    </row>
    <row r="665" spans="2:3">
      <c r="B665" s="108"/>
      <c r="C665" s="108"/>
    </row>
    <row r="666" spans="2:3">
      <c r="B666" s="108"/>
      <c r="C666" s="108"/>
    </row>
    <row r="667" spans="2:3">
      <c r="B667" s="108"/>
      <c r="C667" s="108"/>
    </row>
    <row r="668" spans="2:3">
      <c r="B668" s="108"/>
      <c r="C668" s="108"/>
    </row>
    <row r="669" spans="2:3">
      <c r="B669" s="108"/>
      <c r="C669" s="108"/>
    </row>
    <row r="670" spans="2:3">
      <c r="B670" s="108"/>
      <c r="C670" s="108"/>
    </row>
    <row r="671" spans="2:3">
      <c r="B671" s="108"/>
      <c r="C671" s="108"/>
    </row>
    <row r="672" spans="2:3">
      <c r="B672" s="108"/>
      <c r="C672" s="108"/>
    </row>
    <row r="673" spans="2:3">
      <c r="B673" s="108"/>
      <c r="C673" s="108"/>
    </row>
    <row r="674" spans="2:3">
      <c r="B674" s="108"/>
      <c r="C674" s="108"/>
    </row>
    <row r="675" spans="2:3">
      <c r="B675" s="108"/>
      <c r="C675" s="108"/>
    </row>
    <row r="676" spans="2:3">
      <c r="B676" s="108"/>
      <c r="C676" s="108"/>
    </row>
    <row r="677" spans="2:3">
      <c r="B677" s="108"/>
      <c r="C677" s="108"/>
    </row>
    <row r="678" spans="2:3">
      <c r="B678" s="108"/>
      <c r="C678" s="108"/>
    </row>
    <row r="679" spans="2:3">
      <c r="B679" s="108"/>
      <c r="C679" s="108"/>
    </row>
    <row r="680" spans="2:3">
      <c r="B680" s="108"/>
      <c r="C680" s="108"/>
    </row>
    <row r="681" spans="2:3">
      <c r="B681" s="108"/>
      <c r="C681" s="108"/>
    </row>
    <row r="682" spans="2:3">
      <c r="B682" s="108"/>
      <c r="C682" s="108"/>
    </row>
    <row r="683" spans="2:3">
      <c r="B683" s="108"/>
      <c r="C683" s="108"/>
    </row>
    <row r="684" spans="2:3">
      <c r="B684" s="108"/>
      <c r="C684" s="108"/>
    </row>
    <row r="685" spans="2:3">
      <c r="B685" s="108"/>
      <c r="C685" s="108"/>
    </row>
    <row r="686" spans="2:3">
      <c r="B686" s="108"/>
      <c r="C686" s="108"/>
    </row>
    <row r="687" spans="2:3">
      <c r="B687" s="108"/>
      <c r="C687" s="108"/>
    </row>
    <row r="688" spans="2:3">
      <c r="B688" s="108"/>
      <c r="C688" s="108"/>
    </row>
    <row r="689" spans="2:3">
      <c r="B689" s="108"/>
      <c r="C689" s="108"/>
    </row>
    <row r="690" spans="2:3">
      <c r="B690" s="108"/>
      <c r="C690" s="108"/>
    </row>
    <row r="691" spans="2:3">
      <c r="B691" s="108"/>
      <c r="C691" s="108"/>
    </row>
    <row r="692" spans="2:3">
      <c r="B692" s="108"/>
      <c r="C692" s="108"/>
    </row>
    <row r="693" spans="2:3">
      <c r="B693" s="108"/>
      <c r="C693" s="108"/>
    </row>
    <row r="694" spans="2:3">
      <c r="B694" s="108"/>
      <c r="C694" s="108"/>
    </row>
    <row r="695" spans="2:3">
      <c r="B695" s="108"/>
      <c r="C695" s="108"/>
    </row>
    <row r="696" spans="2:3">
      <c r="B696" s="108"/>
      <c r="C696" s="108"/>
    </row>
    <row r="697" spans="2:3">
      <c r="B697" s="108"/>
      <c r="C697" s="108"/>
    </row>
    <row r="698" spans="2:3">
      <c r="B698" s="108"/>
      <c r="C698" s="108"/>
    </row>
    <row r="699" spans="2:3">
      <c r="B699" s="108"/>
      <c r="C699" s="108"/>
    </row>
    <row r="700" spans="2:3">
      <c r="B700" s="108"/>
      <c r="C700" s="108"/>
    </row>
    <row r="701" spans="2:3">
      <c r="B701" s="108"/>
      <c r="C701" s="108"/>
    </row>
    <row r="702" spans="2:3">
      <c r="B702" s="108"/>
      <c r="C702" s="108"/>
    </row>
    <row r="703" spans="2:3">
      <c r="B703" s="108"/>
      <c r="C703" s="108"/>
    </row>
    <row r="704" spans="2:3">
      <c r="B704" s="108"/>
      <c r="C704" s="108"/>
    </row>
    <row r="705" spans="2:3">
      <c r="B705" s="108"/>
      <c r="C705" s="108"/>
    </row>
    <row r="706" spans="2:3">
      <c r="B706" s="108"/>
      <c r="C706" s="108"/>
    </row>
    <row r="707" spans="2:3">
      <c r="B707" s="108"/>
      <c r="C707" s="108"/>
    </row>
    <row r="708" spans="2:3">
      <c r="B708" s="108"/>
      <c r="C708" s="108"/>
    </row>
    <row r="709" spans="2:3">
      <c r="B709" s="108"/>
      <c r="C709" s="108"/>
    </row>
    <row r="710" spans="2:3">
      <c r="B710" s="108"/>
      <c r="C710" s="108"/>
    </row>
    <row r="711" spans="2:3">
      <c r="B711" s="108"/>
      <c r="C711" s="108"/>
    </row>
    <row r="712" spans="2:3">
      <c r="B712" s="108"/>
      <c r="C712" s="108"/>
    </row>
    <row r="713" spans="2:3">
      <c r="B713" s="108"/>
      <c r="C713" s="108"/>
    </row>
    <row r="714" spans="2:3">
      <c r="B714" s="108"/>
      <c r="C714" s="108"/>
    </row>
    <row r="715" spans="2:3">
      <c r="B715" s="108"/>
      <c r="C715" s="108"/>
    </row>
    <row r="716" spans="2:3">
      <c r="B716" s="108"/>
      <c r="C716" s="108"/>
    </row>
    <row r="717" spans="2:3">
      <c r="B717" s="108"/>
      <c r="C717" s="108"/>
    </row>
    <row r="718" spans="2:3">
      <c r="B718" s="108"/>
      <c r="C718" s="108"/>
    </row>
    <row r="719" spans="2:3">
      <c r="B719" s="108"/>
      <c r="C719" s="108"/>
    </row>
    <row r="720" spans="2:3">
      <c r="B720" s="108"/>
      <c r="C720" s="108"/>
    </row>
    <row r="721" spans="2:3">
      <c r="B721" s="108"/>
      <c r="C721" s="108"/>
    </row>
    <row r="722" spans="2:3">
      <c r="B722" s="108"/>
      <c r="C722" s="108"/>
    </row>
    <row r="723" spans="2:3">
      <c r="B723" s="108"/>
      <c r="C723" s="108"/>
    </row>
    <row r="724" spans="2:3">
      <c r="B724" s="108"/>
      <c r="C724" s="108"/>
    </row>
    <row r="725" spans="2:3">
      <c r="B725" s="108"/>
      <c r="C725" s="108"/>
    </row>
    <row r="726" spans="2:3">
      <c r="B726" s="108"/>
      <c r="C726" s="108"/>
    </row>
    <row r="727" spans="2:3">
      <c r="B727" s="108"/>
      <c r="C727" s="108"/>
    </row>
    <row r="728" spans="2:3">
      <c r="B728" s="108"/>
      <c r="C728" s="108"/>
    </row>
    <row r="729" spans="2:3">
      <c r="B729" s="108"/>
      <c r="C729" s="108"/>
    </row>
    <row r="730" spans="2:3">
      <c r="B730" s="108"/>
      <c r="C730" s="108"/>
    </row>
    <row r="731" spans="2:3">
      <c r="B731" s="108"/>
      <c r="C731" s="108"/>
    </row>
    <row r="732" spans="2:3">
      <c r="B732" s="108"/>
      <c r="C732" s="108"/>
    </row>
    <row r="733" spans="2:3">
      <c r="B733" s="108"/>
      <c r="C733" s="108"/>
    </row>
    <row r="734" spans="2:3">
      <c r="B734" s="108"/>
      <c r="C734" s="108"/>
    </row>
    <row r="735" spans="2:3">
      <c r="B735" s="108"/>
      <c r="C735" s="108"/>
    </row>
    <row r="736" spans="2:3">
      <c r="B736" s="108"/>
      <c r="C736" s="108"/>
    </row>
    <row r="737" spans="2:3">
      <c r="B737" s="108"/>
      <c r="C737" s="108"/>
    </row>
    <row r="738" spans="2:3">
      <c r="B738" s="108"/>
      <c r="C738" s="108"/>
    </row>
    <row r="739" spans="2:3">
      <c r="B739" s="108"/>
      <c r="C739" s="108"/>
    </row>
    <row r="740" spans="2:3">
      <c r="B740" s="108"/>
      <c r="C740" s="108"/>
    </row>
    <row r="741" spans="2:3">
      <c r="B741" s="108"/>
      <c r="C741" s="108"/>
    </row>
    <row r="742" spans="2:3">
      <c r="B742" s="108"/>
      <c r="C742" s="108"/>
    </row>
    <row r="743" spans="2:3">
      <c r="B743" s="108"/>
      <c r="C743" s="108"/>
    </row>
    <row r="744" spans="2:3">
      <c r="B744" s="108"/>
      <c r="C744" s="108"/>
    </row>
    <row r="745" spans="2:3">
      <c r="B745" s="108"/>
      <c r="C745" s="108"/>
    </row>
    <row r="746" spans="2:3">
      <c r="B746" s="108"/>
      <c r="C746" s="108"/>
    </row>
    <row r="747" spans="2:3">
      <c r="B747" s="108"/>
      <c r="C747" s="108"/>
    </row>
    <row r="748" spans="2:3">
      <c r="B748" s="108"/>
      <c r="C748" s="108"/>
    </row>
    <row r="749" spans="2:3">
      <c r="B749" s="108"/>
      <c r="C749" s="108"/>
    </row>
    <row r="750" spans="2:3">
      <c r="B750" s="108"/>
      <c r="C750" s="108"/>
    </row>
    <row r="751" spans="2:3">
      <c r="B751" s="108"/>
      <c r="C751" s="108"/>
    </row>
    <row r="752" spans="2:3">
      <c r="B752" s="108"/>
      <c r="C752" s="108"/>
    </row>
    <row r="753" spans="2:3">
      <c r="B753" s="108"/>
      <c r="C753" s="108"/>
    </row>
    <row r="754" spans="2:3">
      <c r="B754" s="108"/>
      <c r="C754" s="108"/>
    </row>
    <row r="755" spans="2:3">
      <c r="B755" s="108"/>
      <c r="C755" s="108"/>
    </row>
    <row r="756" spans="2:3">
      <c r="B756" s="108"/>
      <c r="C756" s="108"/>
    </row>
    <row r="757" spans="2:3">
      <c r="B757" s="108"/>
      <c r="C757" s="108"/>
    </row>
    <row r="758" spans="2:3">
      <c r="B758" s="108"/>
      <c r="C758" s="108"/>
    </row>
    <row r="759" spans="2:3">
      <c r="B759" s="108"/>
      <c r="C759" s="108"/>
    </row>
    <row r="760" spans="2:3">
      <c r="B760" s="108"/>
      <c r="C760" s="108"/>
    </row>
    <row r="761" spans="2:3">
      <c r="B761" s="108"/>
      <c r="C761" s="108"/>
    </row>
    <row r="762" spans="2:3">
      <c r="B762" s="108"/>
      <c r="C762" s="108"/>
    </row>
    <row r="763" spans="2:3">
      <c r="B763" s="108"/>
      <c r="C763" s="108"/>
    </row>
    <row r="764" spans="2:3">
      <c r="B764" s="108"/>
      <c r="C764" s="108"/>
    </row>
    <row r="765" spans="2:3">
      <c r="B765" s="108"/>
      <c r="C765" s="108"/>
    </row>
    <row r="766" spans="2:3">
      <c r="B766" s="108"/>
      <c r="C766" s="108"/>
    </row>
    <row r="767" spans="2:3">
      <c r="B767" s="108"/>
      <c r="C767" s="108"/>
    </row>
    <row r="768" spans="2:3">
      <c r="B768" s="108"/>
      <c r="C768" s="108"/>
    </row>
    <row r="769" spans="2:3">
      <c r="B769" s="108"/>
      <c r="C769" s="108"/>
    </row>
    <row r="770" spans="2:3">
      <c r="B770" s="108"/>
      <c r="C770" s="108"/>
    </row>
    <row r="771" spans="2:3">
      <c r="B771" s="108"/>
      <c r="C771" s="108"/>
    </row>
    <row r="772" spans="2:3">
      <c r="B772" s="108"/>
      <c r="C772" s="108"/>
    </row>
    <row r="773" spans="2:3">
      <c r="B773" s="108"/>
      <c r="C773" s="108"/>
    </row>
    <row r="774" spans="2:3">
      <c r="B774" s="108"/>
      <c r="C774" s="108"/>
    </row>
    <row r="775" spans="2:3">
      <c r="B775" s="108"/>
      <c r="C775" s="108"/>
    </row>
    <row r="776" spans="2:3">
      <c r="B776" s="108"/>
      <c r="C776" s="108"/>
    </row>
    <row r="777" spans="2:3">
      <c r="B777" s="108"/>
      <c r="C777" s="108"/>
    </row>
    <row r="778" spans="2:3">
      <c r="B778" s="108"/>
      <c r="C778" s="108"/>
    </row>
    <row r="779" spans="2:3">
      <c r="B779" s="108"/>
      <c r="C779" s="108"/>
    </row>
    <row r="780" spans="2:3">
      <c r="B780" s="108"/>
      <c r="C780" s="108"/>
    </row>
    <row r="781" spans="2:3">
      <c r="B781" s="108"/>
      <c r="C781" s="108"/>
    </row>
    <row r="782" spans="2:3">
      <c r="B782" s="108"/>
      <c r="C782" s="108"/>
    </row>
    <row r="783" spans="2:3">
      <c r="B783" s="108"/>
      <c r="C783" s="108"/>
    </row>
    <row r="784" spans="2:3">
      <c r="B784" s="108"/>
      <c r="C784" s="108"/>
    </row>
    <row r="785" spans="2:3">
      <c r="B785" s="108"/>
      <c r="C785" s="108"/>
    </row>
    <row r="786" spans="2:3">
      <c r="B786" s="108"/>
      <c r="C786" s="108"/>
    </row>
    <row r="787" spans="2:3">
      <c r="B787" s="108"/>
      <c r="C787" s="108"/>
    </row>
    <row r="788" spans="2:3">
      <c r="B788" s="108"/>
      <c r="C788" s="108"/>
    </row>
    <row r="789" spans="2:3">
      <c r="B789" s="108"/>
      <c r="C789" s="108"/>
    </row>
    <row r="790" spans="2:3">
      <c r="B790" s="108"/>
      <c r="C790" s="108"/>
    </row>
    <row r="791" spans="2:3">
      <c r="B791" s="108"/>
      <c r="C791" s="108"/>
    </row>
    <row r="792" spans="2:3">
      <c r="B792" s="108"/>
      <c r="C792" s="108"/>
    </row>
    <row r="793" spans="2:3">
      <c r="B793" s="108"/>
      <c r="C793" s="108"/>
    </row>
    <row r="794" spans="2:3">
      <c r="B794" s="108"/>
      <c r="C794" s="108"/>
    </row>
    <row r="795" spans="2:3">
      <c r="B795" s="108"/>
      <c r="C795" s="108"/>
    </row>
    <row r="796" spans="2:3">
      <c r="B796" s="108"/>
      <c r="C796" s="108"/>
    </row>
    <row r="797" spans="2:3">
      <c r="B797" s="108"/>
      <c r="C797" s="108"/>
    </row>
    <row r="798" spans="2:3">
      <c r="B798" s="108"/>
      <c r="C798" s="108"/>
    </row>
    <row r="799" spans="2:3">
      <c r="B799" s="108"/>
      <c r="C799" s="108"/>
    </row>
    <row r="800" spans="2:3">
      <c r="B800" s="108"/>
      <c r="C800" s="108"/>
    </row>
    <row r="801" spans="2:3">
      <c r="B801" s="108"/>
      <c r="C801" s="108"/>
    </row>
    <row r="802" spans="2:3">
      <c r="B802" s="108"/>
      <c r="C802" s="108"/>
    </row>
    <row r="803" spans="2:3">
      <c r="B803" s="108"/>
      <c r="C803" s="108"/>
    </row>
    <row r="804" spans="2:3">
      <c r="B804" s="108"/>
      <c r="C804" s="108"/>
    </row>
    <row r="805" spans="2:3">
      <c r="B805" s="108"/>
      <c r="C805" s="108"/>
    </row>
    <row r="806" spans="2:3">
      <c r="B806" s="108"/>
      <c r="C806" s="108"/>
    </row>
    <row r="807" spans="2:3">
      <c r="B807" s="108"/>
      <c r="C807" s="108"/>
    </row>
    <row r="808" spans="2:3">
      <c r="B808" s="108"/>
      <c r="C808" s="108"/>
    </row>
    <row r="809" spans="2:3">
      <c r="B809" s="108"/>
      <c r="C809" s="108"/>
    </row>
    <row r="810" spans="2:3">
      <c r="B810" s="108"/>
      <c r="C810" s="108"/>
    </row>
    <row r="811" spans="2:3">
      <c r="B811" s="108"/>
      <c r="C811" s="108"/>
    </row>
    <row r="812" spans="2:3">
      <c r="B812" s="108"/>
      <c r="C812" s="108"/>
    </row>
    <row r="813" spans="2:3">
      <c r="B813" s="108"/>
      <c r="C813" s="108"/>
    </row>
    <row r="814" spans="2:3">
      <c r="B814" s="108"/>
      <c r="C814" s="108"/>
    </row>
    <row r="815" spans="2:3">
      <c r="B815" s="108"/>
      <c r="C815" s="108"/>
    </row>
    <row r="816" spans="2:3">
      <c r="B816" s="108"/>
      <c r="C816" s="108"/>
    </row>
    <row r="817" spans="2:3">
      <c r="B817" s="108"/>
      <c r="C817" s="108"/>
    </row>
    <row r="818" spans="2:3">
      <c r="B818" s="108"/>
      <c r="C818" s="108"/>
    </row>
    <row r="819" spans="2:3">
      <c r="B819" s="108"/>
      <c r="C819" s="108"/>
    </row>
    <row r="820" spans="2:3">
      <c r="B820" s="108"/>
      <c r="C820" s="108"/>
    </row>
    <row r="821" spans="2:3">
      <c r="B821" s="108"/>
      <c r="C821" s="108"/>
    </row>
    <row r="822" spans="2:3">
      <c r="B822" s="108"/>
      <c r="C822" s="108"/>
    </row>
    <row r="823" spans="2:3">
      <c r="B823" s="108"/>
      <c r="C823" s="108"/>
    </row>
    <row r="824" spans="2:3">
      <c r="B824" s="108"/>
      <c r="C824" s="108"/>
    </row>
    <row r="825" spans="2:3">
      <c r="B825" s="108"/>
      <c r="C825" s="108"/>
    </row>
    <row r="826" spans="2:3">
      <c r="B826" s="108"/>
      <c r="C826" s="108"/>
    </row>
    <row r="827" spans="2:3">
      <c r="B827" s="108"/>
      <c r="C827" s="108"/>
    </row>
    <row r="828" spans="2:3">
      <c r="B828" s="108"/>
      <c r="C828" s="108"/>
    </row>
    <row r="829" spans="2:3">
      <c r="B829" s="108"/>
      <c r="C829" s="108"/>
    </row>
    <row r="830" spans="2:3">
      <c r="B830" s="108"/>
      <c r="C830" s="108"/>
    </row>
    <row r="831" spans="2:3">
      <c r="B831" s="108"/>
      <c r="C831" s="108"/>
    </row>
    <row r="832" spans="2:3">
      <c r="B832" s="108"/>
      <c r="C832" s="108"/>
    </row>
    <row r="833" spans="2:3">
      <c r="B833" s="108"/>
      <c r="C833" s="108"/>
    </row>
    <row r="834" spans="2:3">
      <c r="B834" s="108"/>
      <c r="C834" s="108"/>
    </row>
    <row r="835" spans="2:3">
      <c r="B835" s="108"/>
      <c r="C835" s="108"/>
    </row>
    <row r="836" spans="2:3">
      <c r="B836" s="108"/>
      <c r="C836" s="108"/>
    </row>
    <row r="837" spans="2:3">
      <c r="B837" s="108"/>
      <c r="C837" s="108"/>
    </row>
    <row r="838" spans="2:3">
      <c r="B838" s="108"/>
      <c r="C838" s="108"/>
    </row>
    <row r="839" spans="2:3">
      <c r="B839" s="108"/>
      <c r="C839" s="108"/>
    </row>
    <row r="840" spans="2:3">
      <c r="B840" s="108"/>
      <c r="C840" s="108"/>
    </row>
    <row r="841" spans="2:3">
      <c r="B841" s="108"/>
      <c r="C841" s="108"/>
    </row>
    <row r="842" spans="2:3">
      <c r="B842" s="108"/>
      <c r="C842" s="108"/>
    </row>
    <row r="843" spans="2:3">
      <c r="B843" s="108"/>
      <c r="C843" s="108"/>
    </row>
    <row r="844" spans="2:3">
      <c r="B844" s="108"/>
      <c r="C844" s="108"/>
    </row>
    <row r="845" spans="2:3">
      <c r="B845" s="108"/>
      <c r="C845" s="108"/>
    </row>
    <row r="846" spans="2:3">
      <c r="B846" s="108"/>
      <c r="C846" s="108"/>
    </row>
    <row r="847" spans="2:3">
      <c r="B847" s="108"/>
      <c r="C847" s="108"/>
    </row>
    <row r="848" spans="2:3">
      <c r="B848" s="108"/>
      <c r="C848" s="108"/>
    </row>
    <row r="849" spans="2:3">
      <c r="B849" s="108"/>
      <c r="C849" s="108"/>
    </row>
    <row r="850" spans="2:3">
      <c r="B850" s="108"/>
      <c r="C850" s="108"/>
    </row>
    <row r="851" spans="2:3">
      <c r="B851" s="108"/>
      <c r="C851" s="108"/>
    </row>
    <row r="852" spans="2:3">
      <c r="B852" s="108"/>
      <c r="C852" s="108"/>
    </row>
    <row r="853" spans="2:3">
      <c r="B853" s="108"/>
      <c r="C853" s="108"/>
    </row>
    <row r="854" spans="2:3">
      <c r="B854" s="108"/>
      <c r="C854" s="108"/>
    </row>
    <row r="855" spans="2:3">
      <c r="B855" s="108"/>
      <c r="C855" s="108"/>
    </row>
    <row r="856" spans="2:3">
      <c r="B856" s="108"/>
      <c r="C856" s="108"/>
    </row>
    <row r="857" spans="2:3">
      <c r="B857" s="108"/>
      <c r="C857" s="108"/>
    </row>
    <row r="858" spans="2:3">
      <c r="B858" s="108"/>
      <c r="C858" s="108"/>
    </row>
    <row r="859" spans="2:3">
      <c r="B859" s="108"/>
      <c r="C859" s="108"/>
    </row>
    <row r="860" spans="2:3">
      <c r="B860" s="108"/>
      <c r="C860" s="108"/>
    </row>
    <row r="861" spans="2:3">
      <c r="B861" s="108"/>
      <c r="C861" s="108"/>
    </row>
    <row r="862" spans="2:3">
      <c r="B862" s="108"/>
      <c r="C862" s="108"/>
    </row>
    <row r="863" spans="2:3">
      <c r="B863" s="108"/>
      <c r="C863" s="108"/>
    </row>
    <row r="864" spans="2:3">
      <c r="B864" s="108"/>
      <c r="C864" s="108"/>
    </row>
    <row r="865" spans="2:3">
      <c r="B865" s="108"/>
      <c r="C865" s="108"/>
    </row>
    <row r="866" spans="2:3">
      <c r="B866" s="108"/>
      <c r="C866" s="108"/>
    </row>
    <row r="867" spans="2:3">
      <c r="B867" s="108"/>
      <c r="C867" s="108"/>
    </row>
    <row r="868" spans="2:3">
      <c r="B868" s="108"/>
      <c r="C868" s="108"/>
    </row>
    <row r="869" spans="2:3">
      <c r="B869" s="108"/>
      <c r="C869" s="108"/>
    </row>
    <row r="870" spans="2:3">
      <c r="B870" s="108"/>
      <c r="C870" s="108"/>
    </row>
    <row r="871" spans="2:3">
      <c r="B871" s="108"/>
      <c r="C871" s="108"/>
    </row>
    <row r="872" spans="2:3">
      <c r="B872" s="108"/>
      <c r="C872" s="108"/>
    </row>
    <row r="873" spans="2:3">
      <c r="B873" s="108"/>
      <c r="C873" s="108"/>
    </row>
    <row r="874" spans="2:3">
      <c r="B874" s="108"/>
      <c r="C874" s="108"/>
    </row>
    <row r="875" spans="2:3">
      <c r="B875" s="108"/>
      <c r="C875" s="108"/>
    </row>
    <row r="876" spans="2:3">
      <c r="B876" s="108"/>
      <c r="C876" s="108"/>
    </row>
    <row r="877" spans="2:3">
      <c r="B877" s="108"/>
      <c r="C877" s="108"/>
    </row>
    <row r="878" spans="2:3">
      <c r="B878" s="108"/>
      <c r="C878" s="108"/>
    </row>
    <row r="879" spans="2:3">
      <c r="B879" s="108"/>
      <c r="C879" s="108"/>
    </row>
    <row r="880" spans="2:3">
      <c r="B880" s="108"/>
      <c r="C880" s="108"/>
    </row>
    <row r="881" spans="2:3">
      <c r="B881" s="108"/>
      <c r="C881" s="108"/>
    </row>
    <row r="882" spans="2:3">
      <c r="B882" s="108"/>
      <c r="C882" s="108"/>
    </row>
    <row r="883" spans="2:3">
      <c r="B883" s="108"/>
      <c r="C883" s="108"/>
    </row>
    <row r="884" spans="2:3">
      <c r="B884" s="108"/>
      <c r="C884" s="108"/>
    </row>
    <row r="885" spans="2:3">
      <c r="B885" s="108"/>
      <c r="C885" s="108"/>
    </row>
    <row r="886" spans="2:3">
      <c r="B886" s="108"/>
      <c r="C886" s="108"/>
    </row>
    <row r="887" spans="2:3">
      <c r="B887" s="108"/>
      <c r="C887" s="108"/>
    </row>
    <row r="888" spans="2:3">
      <c r="B888" s="108"/>
      <c r="C888" s="108"/>
    </row>
    <row r="889" spans="2:3">
      <c r="B889" s="108"/>
      <c r="C889" s="108"/>
    </row>
    <row r="890" spans="2:3">
      <c r="B890" s="108"/>
      <c r="C890" s="108"/>
    </row>
    <row r="891" spans="2:3">
      <c r="B891" s="108"/>
      <c r="C891" s="108"/>
    </row>
    <row r="892" spans="2:3">
      <c r="B892" s="108"/>
      <c r="C892" s="108"/>
    </row>
    <row r="893" spans="2:3">
      <c r="B893" s="108"/>
      <c r="C893" s="108"/>
    </row>
    <row r="894" spans="2:3">
      <c r="B894" s="108"/>
      <c r="C894" s="108"/>
    </row>
    <row r="895" spans="2:3">
      <c r="B895" s="108"/>
      <c r="C895" s="108"/>
    </row>
    <row r="896" spans="2:3">
      <c r="B896" s="108"/>
      <c r="C896" s="108"/>
    </row>
    <row r="897" spans="2:3">
      <c r="B897" s="108"/>
      <c r="C897" s="108"/>
    </row>
    <row r="898" spans="2:3">
      <c r="B898" s="108"/>
      <c r="C898" s="108"/>
    </row>
    <row r="899" spans="2:3">
      <c r="B899" s="108"/>
      <c r="C899" s="108"/>
    </row>
    <row r="900" spans="2:3">
      <c r="B900" s="108"/>
      <c r="C900" s="108"/>
    </row>
    <row r="901" spans="2:3">
      <c r="B901" s="108"/>
      <c r="C901" s="108"/>
    </row>
    <row r="902" spans="2:3">
      <c r="B902" s="108"/>
      <c r="C902" s="108"/>
    </row>
    <row r="903" spans="2:3">
      <c r="B903" s="108"/>
      <c r="C903" s="108"/>
    </row>
    <row r="904" spans="2:3">
      <c r="B904" s="108"/>
      <c r="C904" s="108"/>
    </row>
    <row r="905" spans="2:3">
      <c r="B905" s="108"/>
      <c r="C905" s="108"/>
    </row>
    <row r="906" spans="2:3">
      <c r="B906" s="108"/>
      <c r="C906" s="108"/>
    </row>
    <row r="907" spans="2:3">
      <c r="B907" s="108"/>
      <c r="C907" s="108"/>
    </row>
    <row r="908" spans="2:3">
      <c r="B908" s="108"/>
      <c r="C908" s="108"/>
    </row>
    <row r="909" spans="2:3">
      <c r="B909" s="108"/>
      <c r="C909" s="108"/>
    </row>
    <row r="910" spans="2:3">
      <c r="B910" s="108"/>
      <c r="C910" s="108"/>
    </row>
    <row r="911" spans="2:3">
      <c r="B911" s="108"/>
      <c r="C911" s="108"/>
    </row>
    <row r="912" spans="2:3">
      <c r="B912" s="108"/>
      <c r="C912" s="108"/>
    </row>
    <row r="913" spans="2:3">
      <c r="B913" s="108"/>
      <c r="C913" s="108"/>
    </row>
    <row r="914" spans="2:3">
      <c r="B914" s="108"/>
      <c r="C914" s="108"/>
    </row>
    <row r="915" spans="2:3">
      <c r="B915" s="108"/>
      <c r="C915" s="108"/>
    </row>
    <row r="916" spans="2:3">
      <c r="B916" s="108"/>
      <c r="C916" s="108"/>
    </row>
    <row r="917" spans="2:3">
      <c r="B917" s="108"/>
      <c r="C917" s="108"/>
    </row>
    <row r="918" spans="2:3">
      <c r="B918" s="108"/>
      <c r="C918" s="108"/>
    </row>
    <row r="919" spans="2:3">
      <c r="B919" s="108"/>
      <c r="C919" s="108"/>
    </row>
    <row r="920" spans="2:3">
      <c r="B920" s="108"/>
      <c r="C920" s="108"/>
    </row>
    <row r="921" spans="2:3">
      <c r="B921" s="108"/>
      <c r="C921" s="108"/>
    </row>
    <row r="922" spans="2:3">
      <c r="B922" s="108"/>
      <c r="C922" s="108"/>
    </row>
    <row r="923" spans="2:3">
      <c r="B923" s="108"/>
      <c r="C923" s="108"/>
    </row>
    <row r="924" spans="2:3">
      <c r="B924" s="108"/>
      <c r="C924" s="108"/>
    </row>
    <row r="925" spans="2:3">
      <c r="B925" s="108"/>
      <c r="C925" s="108"/>
    </row>
    <row r="926" spans="2:3">
      <c r="B926" s="108"/>
      <c r="C926" s="108"/>
    </row>
    <row r="927" spans="2:3">
      <c r="B927" s="108"/>
      <c r="C927" s="108"/>
    </row>
    <row r="928" spans="2:3">
      <c r="B928" s="108"/>
      <c r="C928" s="108"/>
    </row>
    <row r="929" spans="2:3">
      <c r="B929" s="108"/>
      <c r="C929" s="108"/>
    </row>
    <row r="930" spans="2:3">
      <c r="B930" s="108"/>
      <c r="C930" s="108"/>
    </row>
    <row r="931" spans="2:3">
      <c r="B931" s="108"/>
      <c r="C931" s="108"/>
    </row>
    <row r="932" spans="2:3">
      <c r="B932" s="108"/>
      <c r="C932" s="108"/>
    </row>
    <row r="933" spans="2:3">
      <c r="B933" s="108"/>
      <c r="C933" s="108"/>
    </row>
    <row r="934" spans="2:3">
      <c r="B934" s="108"/>
      <c r="C934" s="108"/>
    </row>
    <row r="935" spans="2:3">
      <c r="B935" s="108"/>
      <c r="C935" s="108"/>
    </row>
    <row r="936" spans="2:3">
      <c r="B936" s="108"/>
      <c r="C936" s="108"/>
    </row>
    <row r="937" spans="2:3">
      <c r="B937" s="108"/>
      <c r="C937" s="108"/>
    </row>
    <row r="938" spans="2:3">
      <c r="B938" s="108"/>
      <c r="C938" s="108"/>
    </row>
    <row r="939" spans="2:3">
      <c r="B939" s="108"/>
      <c r="C939" s="108"/>
    </row>
    <row r="940" spans="2:3">
      <c r="B940" s="108"/>
      <c r="C940" s="108"/>
    </row>
    <row r="941" spans="2:3">
      <c r="B941" s="108"/>
      <c r="C941" s="108"/>
    </row>
    <row r="942" spans="2:3">
      <c r="B942" s="108"/>
      <c r="C942" s="108"/>
    </row>
    <row r="943" spans="2:3">
      <c r="B943" s="108"/>
      <c r="C943" s="108"/>
    </row>
    <row r="944" spans="2:3">
      <c r="B944" s="108"/>
      <c r="C944" s="108"/>
    </row>
    <row r="945" spans="2:3">
      <c r="B945" s="108"/>
      <c r="C945" s="108"/>
    </row>
    <row r="946" spans="2:3">
      <c r="B946" s="108"/>
      <c r="C946" s="108"/>
    </row>
    <row r="947" spans="2:3">
      <c r="B947" s="108"/>
      <c r="C947" s="108"/>
    </row>
    <row r="948" spans="2:3">
      <c r="B948" s="108"/>
      <c r="C948" s="108"/>
    </row>
    <row r="949" spans="2:3">
      <c r="B949" s="108"/>
      <c r="C949" s="108"/>
    </row>
    <row r="950" spans="2:3">
      <c r="B950" s="108"/>
      <c r="C950" s="108"/>
    </row>
    <row r="951" spans="2:3">
      <c r="B951" s="108"/>
      <c r="C951" s="108"/>
    </row>
    <row r="952" spans="2:3">
      <c r="B952" s="108"/>
      <c r="C952" s="108"/>
    </row>
    <row r="953" spans="2:3">
      <c r="B953" s="108"/>
      <c r="C953" s="108"/>
    </row>
    <row r="954" spans="2:3">
      <c r="B954" s="108"/>
      <c r="C954" s="108"/>
    </row>
    <row r="955" spans="2:3">
      <c r="B955" s="108"/>
      <c r="C955" s="108"/>
    </row>
    <row r="956" spans="2:3">
      <c r="B956" s="108"/>
      <c r="C956" s="108"/>
    </row>
    <row r="957" spans="2:3">
      <c r="B957" s="108"/>
      <c r="C957" s="108"/>
    </row>
    <row r="958" spans="2:3">
      <c r="B958" s="108"/>
      <c r="C958" s="108"/>
    </row>
    <row r="959" spans="2:3">
      <c r="B959" s="108"/>
      <c r="C959" s="108"/>
    </row>
    <row r="960" spans="2:3">
      <c r="B960" s="108"/>
      <c r="C960" s="108"/>
    </row>
    <row r="961" spans="2:3">
      <c r="B961" s="108"/>
      <c r="C961" s="108"/>
    </row>
    <row r="962" spans="2:3">
      <c r="B962" s="108"/>
      <c r="C962" s="108"/>
    </row>
    <row r="963" spans="2:3">
      <c r="B963" s="108"/>
      <c r="C963" s="108"/>
    </row>
    <row r="964" spans="2:3">
      <c r="B964" s="108"/>
      <c r="C964" s="108"/>
    </row>
    <row r="965" spans="2:3">
      <c r="B965" s="108"/>
      <c r="C965" s="108"/>
    </row>
    <row r="966" spans="2:3">
      <c r="B966" s="108"/>
      <c r="C966" s="108"/>
    </row>
    <row r="967" spans="2:3">
      <c r="B967" s="108"/>
      <c r="C967" s="108"/>
    </row>
    <row r="968" spans="2:3">
      <c r="B968" s="108"/>
      <c r="C968" s="108"/>
    </row>
    <row r="969" spans="2:3">
      <c r="B969" s="108"/>
      <c r="C969" s="108"/>
    </row>
    <row r="970" spans="2:3">
      <c r="B970" s="108"/>
      <c r="C970" s="108"/>
    </row>
    <row r="971" spans="2:3">
      <c r="B971" s="108"/>
      <c r="C971" s="108"/>
    </row>
    <row r="972" spans="2:3">
      <c r="B972" s="108"/>
      <c r="C972" s="108"/>
    </row>
    <row r="973" spans="2:3">
      <c r="B973" s="108"/>
      <c r="C973" s="108"/>
    </row>
    <row r="974" spans="2:3">
      <c r="B974" s="108"/>
      <c r="C974" s="108"/>
    </row>
    <row r="975" spans="2:3">
      <c r="B975" s="108"/>
      <c r="C975" s="108"/>
    </row>
    <row r="976" spans="2:3">
      <c r="B976" s="108"/>
      <c r="C976" s="108"/>
    </row>
    <row r="977" spans="2:3">
      <c r="B977" s="108"/>
      <c r="C977" s="108"/>
    </row>
    <row r="978" spans="2:3">
      <c r="B978" s="108"/>
      <c r="C978" s="108"/>
    </row>
    <row r="979" spans="2:3">
      <c r="B979" s="108"/>
      <c r="C979" s="108"/>
    </row>
    <row r="980" spans="2:3">
      <c r="B980" s="108"/>
      <c r="C980" s="108"/>
    </row>
    <row r="981" spans="2:3">
      <c r="B981" s="108"/>
      <c r="C981" s="108"/>
    </row>
    <row r="982" spans="2:3">
      <c r="B982" s="108"/>
      <c r="C982" s="108"/>
    </row>
    <row r="983" spans="2:3">
      <c r="B983" s="108"/>
      <c r="C983" s="108"/>
    </row>
    <row r="984" spans="2:3">
      <c r="B984" s="108"/>
      <c r="C984" s="108"/>
    </row>
    <row r="985" spans="2:3">
      <c r="B985" s="108"/>
      <c r="C985" s="108"/>
    </row>
    <row r="986" spans="2:3">
      <c r="B986" s="108"/>
      <c r="C986" s="108"/>
    </row>
    <row r="987" spans="2:3">
      <c r="B987" s="108"/>
      <c r="C987" s="108"/>
    </row>
    <row r="988" spans="2:3">
      <c r="B988" s="108"/>
      <c r="C988" s="108"/>
    </row>
    <row r="989" spans="2:3">
      <c r="B989" s="108"/>
      <c r="C989" s="108"/>
    </row>
    <row r="990" spans="2:3">
      <c r="B990" s="108"/>
      <c r="C990" s="108"/>
    </row>
    <row r="991" spans="2:3">
      <c r="B991" s="108"/>
      <c r="C991" s="108"/>
    </row>
    <row r="992" spans="2:3">
      <c r="B992" s="108"/>
      <c r="C992" s="108"/>
    </row>
    <row r="993" spans="2:3">
      <c r="B993" s="108"/>
      <c r="C993" s="108"/>
    </row>
    <row r="994" spans="2:3">
      <c r="B994" s="108"/>
      <c r="C994" s="108"/>
    </row>
    <row r="995" spans="2:3">
      <c r="B995" s="108"/>
      <c r="C995" s="108"/>
    </row>
    <row r="996" spans="2:3">
      <c r="B996" s="108"/>
      <c r="C996" s="108"/>
    </row>
    <row r="997" spans="2:3">
      <c r="B997" s="108"/>
      <c r="C997" s="108"/>
    </row>
    <row r="998" spans="2:3">
      <c r="B998" s="108"/>
      <c r="C998" s="108"/>
    </row>
    <row r="999" spans="2:3">
      <c r="B999" s="108"/>
      <c r="C999" s="108"/>
    </row>
    <row r="1000" spans="2:3">
      <c r="B1000" s="108"/>
      <c r="C1000" s="108"/>
    </row>
    <row r="1001" spans="2:3">
      <c r="B1001" s="108"/>
      <c r="C1001" s="108"/>
    </row>
    <row r="1002" spans="2:3">
      <c r="B1002" s="108"/>
      <c r="C1002" s="108"/>
    </row>
    <row r="1003" spans="2:3">
      <c r="B1003" s="108"/>
      <c r="C1003" s="108"/>
    </row>
    <row r="1004" spans="2:3">
      <c r="B1004" s="108"/>
      <c r="C1004" s="108"/>
    </row>
    <row r="1005" spans="2:3">
      <c r="B1005" s="108"/>
      <c r="C1005" s="108"/>
    </row>
    <row r="1006" spans="2:3">
      <c r="B1006" s="108"/>
      <c r="C1006" s="108"/>
    </row>
    <row r="1007" spans="2:3">
      <c r="B1007" s="108"/>
      <c r="C1007" s="108"/>
    </row>
    <row r="1008" spans="2:3">
      <c r="B1008" s="108"/>
      <c r="C1008" s="108"/>
    </row>
    <row r="1009" spans="2:3">
      <c r="B1009" s="108"/>
      <c r="C1009" s="108"/>
    </row>
    <row r="1010" spans="2:3">
      <c r="B1010" s="108"/>
      <c r="C1010" s="108"/>
    </row>
    <row r="1011" spans="2:3">
      <c r="B1011" s="108"/>
      <c r="C1011" s="108"/>
    </row>
    <row r="1012" spans="2:3">
      <c r="B1012" s="108"/>
      <c r="C1012" s="108"/>
    </row>
    <row r="1013" spans="2:3">
      <c r="B1013" s="108"/>
      <c r="C1013" s="108"/>
    </row>
    <row r="1014" spans="2:3">
      <c r="B1014" s="108"/>
      <c r="C1014" s="108"/>
    </row>
    <row r="1015" spans="2:3">
      <c r="B1015" s="108"/>
      <c r="C1015" s="108"/>
    </row>
    <row r="1016" spans="2:3">
      <c r="B1016" s="108"/>
      <c r="C1016" s="108"/>
    </row>
    <row r="1017" spans="2:3">
      <c r="B1017" s="108"/>
      <c r="C1017" s="108"/>
    </row>
    <row r="1018" spans="2:3">
      <c r="B1018" s="108"/>
      <c r="C1018" s="108"/>
    </row>
    <row r="1019" spans="2:3">
      <c r="B1019" s="108"/>
      <c r="C1019" s="108"/>
    </row>
    <row r="1020" spans="2:3">
      <c r="B1020" s="108"/>
      <c r="C1020" s="108"/>
    </row>
    <row r="1021" spans="2:3">
      <c r="B1021" s="108"/>
      <c r="C1021" s="108"/>
    </row>
    <row r="1022" spans="2:3">
      <c r="B1022" s="108"/>
      <c r="C1022" s="108"/>
    </row>
    <row r="1023" spans="2:3">
      <c r="B1023" s="108"/>
      <c r="C1023" s="108"/>
    </row>
  </sheetData>
  <sheetProtection selectLockedCells="1" selectUnlockedCells="1"/>
  <mergeCells count="2">
    <mergeCell ref="B5:C5"/>
    <mergeCell ref="B14:C14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Normal="85" zoomScaleSheetLayoutView="70" workbookViewId="0"/>
  </sheetViews>
  <sheetFormatPr defaultColWidth="8.7109375" defaultRowHeight="12"/>
  <cols>
    <col min="1" max="1" width="39.7109375" style="20" customWidth="1"/>
    <col min="2" max="2" width="7.7109375" style="67" customWidth="1"/>
    <col min="3" max="4" width="7.28515625" style="9" customWidth="1"/>
    <col min="5" max="5" width="8.7109375" style="9"/>
    <col min="6" max="7" width="7.28515625" style="9" customWidth="1"/>
    <col min="8" max="8" width="7.28515625" style="68" customWidth="1"/>
    <col min="9" max="13" width="7.28515625" style="9" customWidth="1"/>
    <col min="14" max="16384" width="8.7109375" style="9"/>
  </cols>
  <sheetData>
    <row r="1" spans="1:12" s="70" customFormat="1" ht="12.75">
      <c r="A1" s="83" t="s">
        <v>27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2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2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86" customFormat="1" ht="23.85" customHeight="1">
      <c r="A6" s="21"/>
      <c r="B6" s="248" t="s">
        <v>340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s="86" customFormat="1">
      <c r="A7" s="87" t="s">
        <v>341</v>
      </c>
      <c r="B7" s="73">
        <v>56893</v>
      </c>
      <c r="C7" s="23">
        <v>8224</v>
      </c>
      <c r="D7" s="23">
        <v>4910</v>
      </c>
      <c r="E7" s="23">
        <v>4342</v>
      </c>
      <c r="F7" s="23">
        <v>4295</v>
      </c>
      <c r="G7" s="23">
        <v>7021</v>
      </c>
      <c r="H7" s="23">
        <v>1696</v>
      </c>
      <c r="I7" s="23">
        <v>9192</v>
      </c>
      <c r="J7" s="23">
        <v>4866</v>
      </c>
      <c r="K7" s="23">
        <v>3536</v>
      </c>
      <c r="L7" s="23">
        <v>8811</v>
      </c>
    </row>
    <row r="8" spans="1:12" s="86" customFormat="1">
      <c r="A8" s="87" t="s">
        <v>342</v>
      </c>
      <c r="B8" s="73">
        <v>17387</v>
      </c>
      <c r="C8" s="23">
        <v>2794</v>
      </c>
      <c r="D8" s="23">
        <v>1824</v>
      </c>
      <c r="E8" s="23">
        <v>1785</v>
      </c>
      <c r="F8" s="23">
        <v>1038</v>
      </c>
      <c r="G8" s="23">
        <v>2427</v>
      </c>
      <c r="H8" s="23">
        <v>511</v>
      </c>
      <c r="I8" s="23">
        <v>1335</v>
      </c>
      <c r="J8" s="23">
        <v>1760</v>
      </c>
      <c r="K8" s="23">
        <v>1290</v>
      </c>
      <c r="L8" s="23">
        <v>2623</v>
      </c>
    </row>
    <row r="9" spans="1:12" s="90" customFormat="1">
      <c r="A9" s="90" t="s">
        <v>254</v>
      </c>
      <c r="B9" s="73">
        <v>74280</v>
      </c>
      <c r="C9" s="24">
        <v>11018</v>
      </c>
      <c r="D9" s="24">
        <v>6734</v>
      </c>
      <c r="E9" s="24">
        <v>6127</v>
      </c>
      <c r="F9" s="24">
        <v>5333</v>
      </c>
      <c r="G9" s="24">
        <v>9448</v>
      </c>
      <c r="H9" s="24">
        <v>2207</v>
      </c>
      <c r="I9" s="24">
        <v>10527</v>
      </c>
      <c r="J9" s="24">
        <v>6626</v>
      </c>
      <c r="K9" s="24">
        <v>4826</v>
      </c>
      <c r="L9" s="24">
        <v>11434</v>
      </c>
    </row>
    <row r="10" spans="1:12" s="86" customFormat="1">
      <c r="A10" s="21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86" customFormat="1" ht="13.5" customHeight="1">
      <c r="A11" s="21"/>
      <c r="B11" s="248" t="s">
        <v>274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</row>
    <row r="12" spans="1:12" s="86" customFormat="1">
      <c r="A12" s="87" t="s">
        <v>341</v>
      </c>
      <c r="B12" s="92">
        <v>0.76600000000000001</v>
      </c>
      <c r="C12" s="93">
        <v>0.746</v>
      </c>
      <c r="D12" s="93">
        <v>0.72899999999999998</v>
      </c>
      <c r="E12" s="93">
        <v>0.70899999999999996</v>
      </c>
      <c r="F12" s="93">
        <v>0.80500000000000005</v>
      </c>
      <c r="G12" s="93">
        <v>0.74299999999999999</v>
      </c>
      <c r="H12" s="93">
        <v>0.76800000000000002</v>
      </c>
      <c r="I12" s="93">
        <v>0.873</v>
      </c>
      <c r="J12" s="93">
        <v>0.73399999999999999</v>
      </c>
      <c r="K12" s="93">
        <v>0.73299999999999998</v>
      </c>
      <c r="L12" s="93">
        <v>0.77100000000000002</v>
      </c>
    </row>
    <row r="13" spans="1:12" s="86" customFormat="1">
      <c r="A13" s="87" t="s">
        <v>342</v>
      </c>
      <c r="B13" s="92">
        <v>0.23400000000000001</v>
      </c>
      <c r="C13" s="93">
        <v>0.254</v>
      </c>
      <c r="D13" s="93">
        <v>0.27100000000000002</v>
      </c>
      <c r="E13" s="93">
        <v>0.29099999999999998</v>
      </c>
      <c r="F13" s="93">
        <v>0.19500000000000001</v>
      </c>
      <c r="G13" s="93">
        <v>0.25700000000000001</v>
      </c>
      <c r="H13" s="93">
        <v>0.23200000000000001</v>
      </c>
      <c r="I13" s="93">
        <v>0.127</v>
      </c>
      <c r="J13" s="93">
        <v>0.26600000000000001</v>
      </c>
      <c r="K13" s="93">
        <v>0.26700000000000002</v>
      </c>
      <c r="L13" s="93">
        <v>0.22900000000000001</v>
      </c>
    </row>
    <row r="14" spans="1:12" s="90" customFormat="1">
      <c r="A14" s="90" t="s">
        <v>254</v>
      </c>
      <c r="B14" s="92">
        <v>1</v>
      </c>
      <c r="C14" s="92">
        <v>1</v>
      </c>
      <c r="D14" s="92">
        <v>1</v>
      </c>
      <c r="E14" s="92">
        <v>1</v>
      </c>
      <c r="F14" s="92">
        <v>1</v>
      </c>
      <c r="G14" s="92">
        <v>1</v>
      </c>
      <c r="H14" s="92">
        <v>1</v>
      </c>
      <c r="I14" s="92">
        <v>1</v>
      </c>
      <c r="J14" s="92">
        <v>1</v>
      </c>
      <c r="K14" s="92">
        <v>1</v>
      </c>
      <c r="L14" s="92">
        <v>1</v>
      </c>
    </row>
    <row r="15" spans="1:12" s="86" customFormat="1">
      <c r="A15" s="21"/>
      <c r="B15" s="7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34.35" customHeight="1">
      <c r="B16" s="248" t="s">
        <v>343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</row>
    <row r="17" spans="1:12">
      <c r="A17" s="24"/>
      <c r="B17" s="24"/>
      <c r="C17" s="24"/>
      <c r="D17" s="200"/>
      <c r="E17" s="33"/>
      <c r="F17" s="33"/>
      <c r="G17" s="33"/>
      <c r="H17" s="33"/>
      <c r="I17" s="33"/>
      <c r="J17" s="33"/>
      <c r="K17" s="33"/>
      <c r="L17" s="33"/>
    </row>
    <row r="18" spans="1:12">
      <c r="A18" s="87" t="s">
        <v>344</v>
      </c>
      <c r="B18" s="201">
        <v>41011</v>
      </c>
      <c r="C18" s="27">
        <v>6282</v>
      </c>
      <c r="D18" s="27">
        <v>3469</v>
      </c>
      <c r="E18" s="27">
        <v>3427</v>
      </c>
      <c r="F18" s="27">
        <v>2857</v>
      </c>
      <c r="G18" s="27">
        <v>4926</v>
      </c>
      <c r="H18" s="27">
        <v>1259</v>
      </c>
      <c r="I18" s="27">
        <v>6491</v>
      </c>
      <c r="J18" s="27">
        <v>3422</v>
      </c>
      <c r="K18" s="27">
        <v>2326</v>
      </c>
      <c r="L18" s="27">
        <v>6550</v>
      </c>
    </row>
    <row r="19" spans="1:12">
      <c r="A19" s="87" t="s">
        <v>345</v>
      </c>
      <c r="B19" s="26">
        <v>35121</v>
      </c>
      <c r="C19" s="202">
        <v>4553</v>
      </c>
      <c r="D19" s="202">
        <v>3357</v>
      </c>
      <c r="E19" s="202">
        <v>2908</v>
      </c>
      <c r="F19" s="202">
        <v>2659</v>
      </c>
      <c r="G19" s="202">
        <v>4183</v>
      </c>
      <c r="H19" s="202">
        <v>1035</v>
      </c>
      <c r="I19" s="202">
        <v>5564</v>
      </c>
      <c r="J19" s="202">
        <v>3356</v>
      </c>
      <c r="K19" s="202">
        <v>2581</v>
      </c>
      <c r="L19" s="202">
        <v>4926</v>
      </c>
    </row>
    <row r="20" spans="1:12">
      <c r="A20" s="87" t="s">
        <v>346</v>
      </c>
      <c r="B20" s="201">
        <v>14385</v>
      </c>
      <c r="C20" s="27">
        <v>2320</v>
      </c>
      <c r="D20" s="27">
        <v>1391</v>
      </c>
      <c r="E20" s="27">
        <v>1174</v>
      </c>
      <c r="F20" s="27">
        <v>979</v>
      </c>
      <c r="G20" s="27">
        <v>2172</v>
      </c>
      <c r="H20" s="27">
        <v>418</v>
      </c>
      <c r="I20" s="27">
        <v>1671</v>
      </c>
      <c r="J20" s="27">
        <v>1263</v>
      </c>
      <c r="K20" s="27">
        <v>1020</v>
      </c>
      <c r="L20" s="27">
        <v>1977</v>
      </c>
    </row>
    <row r="21" spans="1:12" ht="24">
      <c r="A21" s="87" t="s">
        <v>347</v>
      </c>
      <c r="B21" s="26">
        <v>13493</v>
      </c>
      <c r="C21" s="202">
        <v>1856</v>
      </c>
      <c r="D21" s="202">
        <v>1231</v>
      </c>
      <c r="E21" s="202">
        <v>1157</v>
      </c>
      <c r="F21" s="202">
        <v>861</v>
      </c>
      <c r="G21" s="202">
        <v>2071</v>
      </c>
      <c r="H21" s="202">
        <v>408</v>
      </c>
      <c r="I21" s="202">
        <v>1562</v>
      </c>
      <c r="J21" s="202">
        <v>1186</v>
      </c>
      <c r="K21" s="202">
        <v>982</v>
      </c>
      <c r="L21" s="202">
        <v>2178</v>
      </c>
    </row>
    <row r="22" spans="1:12">
      <c r="A22" s="87" t="s">
        <v>348</v>
      </c>
      <c r="B22" s="201">
        <v>10035</v>
      </c>
      <c r="C22" s="27">
        <v>1747</v>
      </c>
      <c r="D22" s="27">
        <v>1068</v>
      </c>
      <c r="E22" s="27">
        <v>780</v>
      </c>
      <c r="F22" s="27">
        <v>787</v>
      </c>
      <c r="G22" s="27">
        <v>1200</v>
      </c>
      <c r="H22" s="27">
        <v>201</v>
      </c>
      <c r="I22" s="27">
        <v>1413</v>
      </c>
      <c r="J22" s="27">
        <v>856</v>
      </c>
      <c r="K22" s="27">
        <v>720</v>
      </c>
      <c r="L22" s="27">
        <v>1263</v>
      </c>
    </row>
    <row r="23" spans="1:12">
      <c r="A23" s="87" t="s">
        <v>349</v>
      </c>
      <c r="B23" s="26">
        <v>3237</v>
      </c>
      <c r="C23" s="202">
        <v>587</v>
      </c>
      <c r="D23" s="202">
        <v>413</v>
      </c>
      <c r="E23" s="202">
        <v>328</v>
      </c>
      <c r="F23" s="202">
        <v>232</v>
      </c>
      <c r="G23" s="202">
        <v>302</v>
      </c>
      <c r="H23" s="202">
        <v>154</v>
      </c>
      <c r="I23" s="202">
        <v>304</v>
      </c>
      <c r="J23" s="202">
        <v>316</v>
      </c>
      <c r="K23" s="202">
        <v>316</v>
      </c>
      <c r="L23" s="202">
        <v>286</v>
      </c>
    </row>
    <row r="24" spans="1:12">
      <c r="A24" s="87" t="s">
        <v>350</v>
      </c>
      <c r="B24" s="201">
        <v>10031</v>
      </c>
      <c r="C24" s="27">
        <v>1662</v>
      </c>
      <c r="D24" s="27">
        <v>1017</v>
      </c>
      <c r="E24" s="27">
        <v>670</v>
      </c>
      <c r="F24" s="27">
        <v>955</v>
      </c>
      <c r="G24" s="27">
        <v>1404</v>
      </c>
      <c r="H24" s="27">
        <v>178</v>
      </c>
      <c r="I24" s="27">
        <v>1268</v>
      </c>
      <c r="J24" s="27">
        <v>809</v>
      </c>
      <c r="K24" s="27">
        <v>645</v>
      </c>
      <c r="L24" s="27">
        <v>1422</v>
      </c>
    </row>
    <row r="25" spans="1:12">
      <c r="A25" s="87" t="s">
        <v>317</v>
      </c>
      <c r="B25" s="26">
        <v>193</v>
      </c>
      <c r="C25" s="202">
        <v>0</v>
      </c>
      <c r="D25" s="202">
        <v>0</v>
      </c>
      <c r="E25" s="202">
        <v>34</v>
      </c>
      <c r="F25" s="202">
        <v>15</v>
      </c>
      <c r="G25" s="202">
        <v>43</v>
      </c>
      <c r="H25" s="202">
        <v>3</v>
      </c>
      <c r="I25" s="202">
        <v>63</v>
      </c>
      <c r="J25" s="202">
        <v>15</v>
      </c>
      <c r="K25" s="202">
        <v>0</v>
      </c>
      <c r="L25" s="202">
        <v>21</v>
      </c>
    </row>
    <row r="26" spans="1:12">
      <c r="A26" s="90" t="s">
        <v>351</v>
      </c>
      <c r="B26" s="201">
        <f>SUM(B18:B25)</f>
        <v>127506</v>
      </c>
      <c r="C26" s="201">
        <f t="shared" ref="C26:L26" si="0">SUM(C18:C25)</f>
        <v>19007</v>
      </c>
      <c r="D26" s="201">
        <f t="shared" si="0"/>
        <v>11946</v>
      </c>
      <c r="E26" s="201">
        <f t="shared" si="0"/>
        <v>10478</v>
      </c>
      <c r="F26" s="201">
        <f t="shared" si="0"/>
        <v>9345</v>
      </c>
      <c r="G26" s="201">
        <f t="shared" si="0"/>
        <v>16301</v>
      </c>
      <c r="H26" s="201">
        <f t="shared" si="0"/>
        <v>3656</v>
      </c>
      <c r="I26" s="201">
        <f t="shared" si="0"/>
        <v>18336</v>
      </c>
      <c r="J26" s="201">
        <f t="shared" si="0"/>
        <v>11223</v>
      </c>
      <c r="K26" s="201">
        <f t="shared" si="0"/>
        <v>8590</v>
      </c>
      <c r="L26" s="201">
        <f t="shared" si="0"/>
        <v>18623</v>
      </c>
    </row>
    <row r="27" spans="1:12">
      <c r="A27" s="96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ht="12" customHeight="1">
      <c r="B28" s="248" t="s">
        <v>352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</row>
    <row r="29" spans="1:12">
      <c r="A29" s="87" t="s">
        <v>344</v>
      </c>
      <c r="B29" s="92">
        <f>B18/B$26</f>
        <v>0.32163976597179739</v>
      </c>
      <c r="C29" s="203">
        <f t="shared" ref="C29:L29" si="1">C18/C$26</f>
        <v>0.33050981217446201</v>
      </c>
      <c r="D29" s="203">
        <f t="shared" si="1"/>
        <v>0.29039008873263017</v>
      </c>
      <c r="E29" s="203">
        <f t="shared" si="1"/>
        <v>0.32706623401412482</v>
      </c>
      <c r="F29" s="203">
        <f t="shared" si="1"/>
        <v>0.30572498662386305</v>
      </c>
      <c r="G29" s="203">
        <f t="shared" si="1"/>
        <v>0.30219004969020308</v>
      </c>
      <c r="H29" s="203">
        <f t="shared" si="1"/>
        <v>0.34436542669584247</v>
      </c>
      <c r="I29" s="203">
        <f t="shared" si="1"/>
        <v>0.35400305410122163</v>
      </c>
      <c r="J29" s="203">
        <f t="shared" si="1"/>
        <v>0.30490956072351422</v>
      </c>
      <c r="K29" s="203">
        <f t="shared" si="1"/>
        <v>0.2707799767171129</v>
      </c>
      <c r="L29" s="203">
        <f t="shared" si="1"/>
        <v>0.35171562046931215</v>
      </c>
    </row>
    <row r="30" spans="1:12">
      <c r="A30" s="87" t="s">
        <v>345</v>
      </c>
      <c r="B30" s="92">
        <f t="shared" ref="B30:L36" si="2">B19/B$26</f>
        <v>0.27544586137122962</v>
      </c>
      <c r="C30" s="93">
        <f t="shared" si="2"/>
        <v>0.23954332614299995</v>
      </c>
      <c r="D30" s="93">
        <f t="shared" si="2"/>
        <v>0.2810145655449523</v>
      </c>
      <c r="E30" s="93">
        <f t="shared" si="2"/>
        <v>0.27753388051154798</v>
      </c>
      <c r="F30" s="93">
        <f t="shared" si="2"/>
        <v>0.28453718566078118</v>
      </c>
      <c r="G30" s="93">
        <f t="shared" si="2"/>
        <v>0.25661002392491256</v>
      </c>
      <c r="H30" s="93">
        <f t="shared" si="2"/>
        <v>0.28309628008752735</v>
      </c>
      <c r="I30" s="93">
        <f t="shared" si="2"/>
        <v>0.30344677137870857</v>
      </c>
      <c r="J30" s="93">
        <f t="shared" si="2"/>
        <v>0.29902878018355161</v>
      </c>
      <c r="K30" s="93">
        <f t="shared" si="2"/>
        <v>0.30046565774155998</v>
      </c>
      <c r="L30" s="93">
        <f t="shared" si="2"/>
        <v>0.26451162540943995</v>
      </c>
    </row>
    <row r="31" spans="1:12">
      <c r="A31" s="87" t="s">
        <v>346</v>
      </c>
      <c r="B31" s="92">
        <f t="shared" si="2"/>
        <v>0.11281822031904382</v>
      </c>
      <c r="C31" s="93">
        <f t="shared" si="2"/>
        <v>0.12206029357605093</v>
      </c>
      <c r="D31" s="93">
        <f t="shared" si="2"/>
        <v>0.11644064958982087</v>
      </c>
      <c r="E31" s="93">
        <f t="shared" si="2"/>
        <v>0.11204428326016415</v>
      </c>
      <c r="F31" s="93">
        <f t="shared" si="2"/>
        <v>0.10476190476190476</v>
      </c>
      <c r="G31" s="93">
        <f t="shared" si="2"/>
        <v>0.13324335930311024</v>
      </c>
      <c r="H31" s="93">
        <f t="shared" si="2"/>
        <v>0.11433260393873085</v>
      </c>
      <c r="I31" s="93">
        <f t="shared" si="2"/>
        <v>9.1132198952879578E-2</v>
      </c>
      <c r="J31" s="93">
        <f t="shared" si="2"/>
        <v>0.11253675487837476</v>
      </c>
      <c r="K31" s="93">
        <f t="shared" si="2"/>
        <v>0.11874272409778813</v>
      </c>
      <c r="L31" s="93">
        <f t="shared" si="2"/>
        <v>0.10615905063630994</v>
      </c>
    </row>
    <row r="32" spans="1:12" ht="24">
      <c r="A32" s="87" t="s">
        <v>347</v>
      </c>
      <c r="B32" s="92">
        <f t="shared" si="2"/>
        <v>0.10582247109939924</v>
      </c>
      <c r="C32" s="93">
        <f t="shared" si="2"/>
        <v>9.7648234860840746E-2</v>
      </c>
      <c r="D32" s="93">
        <f t="shared" si="2"/>
        <v>0.10304704503599531</v>
      </c>
      <c r="E32" s="93">
        <f t="shared" si="2"/>
        <v>0.11042183622828784</v>
      </c>
      <c r="F32" s="93">
        <f t="shared" si="2"/>
        <v>9.2134831460674152E-2</v>
      </c>
      <c r="G32" s="93">
        <f t="shared" si="2"/>
        <v>0.12704742040365621</v>
      </c>
      <c r="H32" s="93">
        <f t="shared" si="2"/>
        <v>0.11159737417943107</v>
      </c>
      <c r="I32" s="93">
        <f t="shared" si="2"/>
        <v>8.5187609075043635E-2</v>
      </c>
      <c r="J32" s="93">
        <f t="shared" si="2"/>
        <v>0.10567584424841843</v>
      </c>
      <c r="K32" s="93">
        <f t="shared" si="2"/>
        <v>0.11431897555296856</v>
      </c>
      <c r="L32" s="93">
        <f t="shared" si="2"/>
        <v>0.11695215593620792</v>
      </c>
    </row>
    <row r="33" spans="1:27">
      <c r="A33" s="87" t="s">
        <v>348</v>
      </c>
      <c r="B33" s="92">
        <f t="shared" si="2"/>
        <v>7.8702178721001367E-2</v>
      </c>
      <c r="C33" s="93">
        <f t="shared" si="2"/>
        <v>9.1913505550586624E-2</v>
      </c>
      <c r="D33" s="93">
        <f t="shared" si="2"/>
        <v>8.9402310396785534E-2</v>
      </c>
      <c r="E33" s="93">
        <f t="shared" si="2"/>
        <v>7.4441687344913146E-2</v>
      </c>
      <c r="F33" s="93">
        <f t="shared" si="2"/>
        <v>8.4216158373461747E-2</v>
      </c>
      <c r="G33" s="93">
        <f t="shared" si="2"/>
        <v>7.3615115637077483E-2</v>
      </c>
      <c r="H33" s="93">
        <f t="shared" si="2"/>
        <v>5.4978118161925604E-2</v>
      </c>
      <c r="I33" s="93">
        <f t="shared" si="2"/>
        <v>7.7061518324607337E-2</v>
      </c>
      <c r="J33" s="93">
        <f t="shared" si="2"/>
        <v>7.6271941548605546E-2</v>
      </c>
      <c r="K33" s="93">
        <f t="shared" si="2"/>
        <v>8.381839348079162E-2</v>
      </c>
      <c r="L33" s="93">
        <f t="shared" si="2"/>
        <v>6.781936315309027E-2</v>
      </c>
    </row>
    <row r="34" spans="1:27">
      <c r="A34" s="87" t="s">
        <v>349</v>
      </c>
      <c r="B34" s="92">
        <f t="shared" si="2"/>
        <v>2.5387040609853653E-2</v>
      </c>
      <c r="C34" s="93">
        <f t="shared" si="2"/>
        <v>3.0883358762561163E-2</v>
      </c>
      <c r="D34" s="93">
        <f t="shared" si="2"/>
        <v>3.4572241754562194E-2</v>
      </c>
      <c r="E34" s="93">
        <f t="shared" si="2"/>
        <v>3.1303683909142968E-2</v>
      </c>
      <c r="F34" s="93">
        <f t="shared" si="2"/>
        <v>2.4826110219368647E-2</v>
      </c>
      <c r="G34" s="93">
        <f t="shared" si="2"/>
        <v>1.85264707686645E-2</v>
      </c>
      <c r="H34" s="93">
        <f t="shared" si="2"/>
        <v>4.2122538293216633E-2</v>
      </c>
      <c r="I34" s="93">
        <f t="shared" si="2"/>
        <v>1.6579406631762654E-2</v>
      </c>
      <c r="J34" s="93">
        <f t="shared" si="2"/>
        <v>2.8156464403457187E-2</v>
      </c>
      <c r="K34" s="93">
        <f t="shared" si="2"/>
        <v>3.678696158323632E-2</v>
      </c>
      <c r="L34" s="93">
        <f t="shared" si="2"/>
        <v>1.535735380980508E-2</v>
      </c>
    </row>
    <row r="35" spans="1:27">
      <c r="A35" s="87" t="s">
        <v>350</v>
      </c>
      <c r="B35" s="92">
        <f t="shared" si="2"/>
        <v>7.8670807648267532E-2</v>
      </c>
      <c r="C35" s="93">
        <f t="shared" si="2"/>
        <v>8.7441468932498559E-2</v>
      </c>
      <c r="D35" s="93">
        <f t="shared" si="2"/>
        <v>8.5133098945253644E-2</v>
      </c>
      <c r="E35" s="93">
        <f t="shared" si="2"/>
        <v>6.3943500668066422E-2</v>
      </c>
      <c r="F35" s="93">
        <f t="shared" si="2"/>
        <v>0.10219368646334938</v>
      </c>
      <c r="G35" s="93">
        <f t="shared" si="2"/>
        <v>8.6129685295380648E-2</v>
      </c>
      <c r="H35" s="93">
        <f t="shared" si="2"/>
        <v>4.8687089715536105E-2</v>
      </c>
      <c r="I35" s="93">
        <f t="shared" si="2"/>
        <v>6.915357766143107E-2</v>
      </c>
      <c r="J35" s="93">
        <f t="shared" si="2"/>
        <v>7.208411298226855E-2</v>
      </c>
      <c r="K35" s="93">
        <f t="shared" si="2"/>
        <v>7.5087310826542492E-2</v>
      </c>
      <c r="L35" s="93">
        <f t="shared" si="2"/>
        <v>7.6357192718681202E-2</v>
      </c>
    </row>
    <row r="36" spans="1:27">
      <c r="A36" s="87" t="s">
        <v>317</v>
      </c>
      <c r="B36" s="92">
        <f t="shared" si="2"/>
        <v>1.5136542594074004E-3</v>
      </c>
      <c r="C36" s="93">
        <f t="shared" si="2"/>
        <v>0</v>
      </c>
      <c r="D36" s="93">
        <f t="shared" si="2"/>
        <v>0</v>
      </c>
      <c r="E36" s="93">
        <f t="shared" si="2"/>
        <v>3.2448940637526246E-3</v>
      </c>
      <c r="F36" s="93">
        <f t="shared" si="2"/>
        <v>1.6051364365971107E-3</v>
      </c>
      <c r="G36" s="93">
        <f t="shared" si="2"/>
        <v>2.6378749769952765E-3</v>
      </c>
      <c r="H36" s="93">
        <f t="shared" si="2"/>
        <v>8.2056892778993432E-4</v>
      </c>
      <c r="I36" s="93">
        <f t="shared" si="2"/>
        <v>3.4358638743455499E-3</v>
      </c>
      <c r="J36" s="93">
        <f t="shared" si="2"/>
        <v>1.3365410318096765E-3</v>
      </c>
      <c r="K36" s="93">
        <f t="shared" si="2"/>
        <v>0</v>
      </c>
      <c r="L36" s="93">
        <f t="shared" si="2"/>
        <v>1.1276378671535199E-3</v>
      </c>
    </row>
    <row r="37" spans="1:27" ht="11.25" customHeight="1">
      <c r="A37" s="90" t="s">
        <v>351</v>
      </c>
      <c r="B37" s="99">
        <f t="shared" ref="B37:L37" si="3">SUM(B29:B36)</f>
        <v>0.99999999999999989</v>
      </c>
      <c r="C37" s="99">
        <f t="shared" si="3"/>
        <v>1</v>
      </c>
      <c r="D37" s="99">
        <f t="shared" si="3"/>
        <v>1</v>
      </c>
      <c r="E37" s="99">
        <f t="shared" si="3"/>
        <v>0.99999999999999989</v>
      </c>
      <c r="F37" s="99">
        <f t="shared" si="3"/>
        <v>0.99999999999999989</v>
      </c>
      <c r="G37" s="99">
        <f t="shared" si="3"/>
        <v>1</v>
      </c>
      <c r="H37" s="99">
        <f t="shared" si="3"/>
        <v>1.0000000000000002</v>
      </c>
      <c r="I37" s="99">
        <f t="shared" si="3"/>
        <v>1</v>
      </c>
      <c r="J37" s="99">
        <f t="shared" si="3"/>
        <v>1</v>
      </c>
      <c r="K37" s="99">
        <f t="shared" si="3"/>
        <v>1</v>
      </c>
      <c r="L37" s="99">
        <f t="shared" si="3"/>
        <v>1</v>
      </c>
    </row>
    <row r="38" spans="1:27" s="67" customFormat="1" ht="6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1:27" ht="13.5" customHeight="1">
      <c r="A39" s="39" t="s">
        <v>279</v>
      </c>
      <c r="B39" s="40"/>
      <c r="C39" s="40"/>
      <c r="D39" s="40"/>
      <c r="E39" s="40"/>
      <c r="F39" s="40"/>
      <c r="G39" s="40"/>
      <c r="H39" s="40"/>
      <c r="I39" s="40"/>
      <c r="J39" s="6"/>
      <c r="K39" s="6"/>
      <c r="L39" s="6"/>
      <c r="M39" s="6"/>
      <c r="N39" s="6"/>
      <c r="O39" s="6"/>
      <c r="P39" s="6"/>
      <c r="Q39" s="6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>
      <c r="A40" s="101" t="s">
        <v>353</v>
      </c>
      <c r="B40" s="9"/>
      <c r="H40" s="9"/>
    </row>
    <row r="41" spans="1:27">
      <c r="A41" s="95"/>
      <c r="B41" s="9"/>
      <c r="H41" s="9"/>
    </row>
  </sheetData>
  <sheetProtection selectLockedCells="1" selectUnlockedCells="1"/>
  <mergeCells count="7">
    <mergeCell ref="B28:L28"/>
    <mergeCell ref="A3:A4"/>
    <mergeCell ref="B3:B4"/>
    <mergeCell ref="C3:L3"/>
    <mergeCell ref="B6:L6"/>
    <mergeCell ref="B11:L11"/>
    <mergeCell ref="B16:L16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39.7109375" style="20" customWidth="1"/>
    <col min="2" max="2" width="7.7109375" style="67" customWidth="1"/>
    <col min="3" max="4" width="7.28515625" style="9" customWidth="1"/>
    <col min="5" max="5" width="9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1.28515625" style="9" customWidth="1"/>
    <col min="14" max="14" width="10.5703125" style="9" customWidth="1"/>
    <col min="15" max="16" width="7.28515625" style="9" customWidth="1"/>
    <col min="17" max="17" width="8.42578125" style="9" customWidth="1"/>
    <col min="18" max="24" width="7.28515625" style="9" customWidth="1"/>
    <col min="25" max="16384" width="8.7109375" style="9"/>
  </cols>
  <sheetData>
    <row r="1" spans="1:24" s="70" customFormat="1" ht="12.75">
      <c r="A1" s="83" t="s">
        <v>28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4" ht="15">
      <c r="A3" s="84"/>
      <c r="B3" s="254" t="s">
        <v>280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7"/>
      <c r="N3" s="254" t="s">
        <v>281</v>
      </c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ht="14.65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  <c r="N4" s="250" t="s">
        <v>254</v>
      </c>
      <c r="O4" s="251" t="s">
        <v>255</v>
      </c>
      <c r="P4" s="251"/>
      <c r="Q4" s="251"/>
      <c r="R4" s="251"/>
      <c r="S4" s="251"/>
      <c r="T4" s="251"/>
      <c r="U4" s="251"/>
      <c r="V4" s="251"/>
      <c r="W4" s="251"/>
      <c r="X4" s="251"/>
    </row>
    <row r="5" spans="1:24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50"/>
      <c r="O5" s="17" t="s">
        <v>261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340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N7" s="248" t="s">
        <v>340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 s="86" customFormat="1">
      <c r="A8" s="87" t="s">
        <v>341</v>
      </c>
      <c r="B8" s="73">
        <v>44806</v>
      </c>
      <c r="C8" s="23">
        <v>6494</v>
      </c>
      <c r="D8" s="23">
        <v>4167</v>
      </c>
      <c r="E8" s="23">
        <v>3170</v>
      </c>
      <c r="F8" s="23">
        <v>3436</v>
      </c>
      <c r="G8" s="23">
        <v>5481</v>
      </c>
      <c r="H8" s="23">
        <v>1281</v>
      </c>
      <c r="I8" s="23">
        <v>7555</v>
      </c>
      <c r="J8" s="23">
        <v>3682</v>
      </c>
      <c r="K8" s="23">
        <v>2703</v>
      </c>
      <c r="L8" s="23">
        <v>6836</v>
      </c>
      <c r="N8" s="73">
        <v>12087</v>
      </c>
      <c r="O8" s="23">
        <v>1730</v>
      </c>
      <c r="P8" s="23">
        <v>743</v>
      </c>
      <c r="Q8" s="23">
        <v>1172</v>
      </c>
      <c r="R8" s="23">
        <v>859</v>
      </c>
      <c r="S8" s="23">
        <v>1540</v>
      </c>
      <c r="T8" s="23">
        <v>415</v>
      </c>
      <c r="U8" s="23">
        <v>1637</v>
      </c>
      <c r="V8" s="23">
        <v>1184</v>
      </c>
      <c r="W8" s="23">
        <v>833</v>
      </c>
      <c r="X8" s="23">
        <v>1974</v>
      </c>
    </row>
    <row r="9" spans="1:24" s="86" customFormat="1">
      <c r="A9" s="87" t="s">
        <v>342</v>
      </c>
      <c r="B9" s="73">
        <v>13002</v>
      </c>
      <c r="C9" s="23">
        <v>2255</v>
      </c>
      <c r="D9" s="23">
        <v>1555</v>
      </c>
      <c r="E9" s="23">
        <v>1062</v>
      </c>
      <c r="F9" s="23">
        <v>667</v>
      </c>
      <c r="G9" s="23">
        <v>1845</v>
      </c>
      <c r="H9" s="23">
        <v>360</v>
      </c>
      <c r="I9" s="23">
        <v>976</v>
      </c>
      <c r="J9" s="23">
        <v>1324</v>
      </c>
      <c r="K9" s="23">
        <v>901</v>
      </c>
      <c r="L9" s="23">
        <v>2058</v>
      </c>
      <c r="N9" s="73">
        <v>4385</v>
      </c>
      <c r="O9" s="23">
        <v>539</v>
      </c>
      <c r="P9" s="23">
        <v>269</v>
      </c>
      <c r="Q9" s="23">
        <v>723</v>
      </c>
      <c r="R9" s="23">
        <v>371</v>
      </c>
      <c r="S9" s="23">
        <v>582</v>
      </c>
      <c r="T9" s="23">
        <v>151</v>
      </c>
      <c r="U9" s="23">
        <v>359</v>
      </c>
      <c r="V9" s="23">
        <v>436</v>
      </c>
      <c r="W9" s="23">
        <v>389</v>
      </c>
      <c r="X9" s="23">
        <v>566</v>
      </c>
    </row>
    <row r="10" spans="1:24" s="90" customFormat="1">
      <c r="A10" s="90" t="s">
        <v>254</v>
      </c>
      <c r="B10" s="73">
        <v>57808</v>
      </c>
      <c r="C10" s="24">
        <v>8749</v>
      </c>
      <c r="D10" s="24">
        <v>5722</v>
      </c>
      <c r="E10" s="24">
        <v>4232</v>
      </c>
      <c r="F10" s="24">
        <v>4103</v>
      </c>
      <c r="G10" s="24">
        <v>7326</v>
      </c>
      <c r="H10" s="24">
        <v>1641</v>
      </c>
      <c r="I10" s="24">
        <v>8531</v>
      </c>
      <c r="J10" s="24">
        <v>5006</v>
      </c>
      <c r="K10" s="24">
        <v>3604</v>
      </c>
      <c r="L10" s="24">
        <v>8894</v>
      </c>
      <c r="N10" s="73">
        <v>16472</v>
      </c>
      <c r="O10" s="24">
        <v>2269</v>
      </c>
      <c r="P10" s="24">
        <v>1012</v>
      </c>
      <c r="Q10" s="24">
        <v>1895</v>
      </c>
      <c r="R10" s="24">
        <v>1230</v>
      </c>
      <c r="S10" s="24">
        <v>2122</v>
      </c>
      <c r="T10" s="24">
        <v>566</v>
      </c>
      <c r="U10" s="24">
        <v>1996</v>
      </c>
      <c r="V10" s="24">
        <v>1620</v>
      </c>
      <c r="W10" s="24">
        <v>1222</v>
      </c>
      <c r="X10" s="24">
        <v>2540</v>
      </c>
    </row>
    <row r="11" spans="1:24" s="86" customFormat="1">
      <c r="A11" s="21"/>
      <c r="B11" s="73"/>
      <c r="C11" s="23"/>
      <c r="D11" s="23"/>
      <c r="E11" s="23"/>
      <c r="F11" s="23"/>
      <c r="G11" s="23"/>
      <c r="H11" s="23"/>
      <c r="I11" s="23"/>
      <c r="J11" s="23"/>
      <c r="K11" s="23"/>
      <c r="L11" s="23"/>
      <c r="N11" s="7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s="86" customFormat="1" ht="13.5" customHeight="1">
      <c r="A12" s="21"/>
      <c r="B12" s="248" t="s">
        <v>274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N12" s="248" t="s">
        <v>274</v>
      </c>
      <c r="O12" s="248"/>
      <c r="P12" s="248"/>
      <c r="Q12" s="248"/>
      <c r="R12" s="248"/>
      <c r="S12" s="248"/>
      <c r="T12" s="248"/>
      <c r="U12" s="248"/>
      <c r="V12" s="248"/>
      <c r="W12" s="248"/>
      <c r="X12" s="248"/>
    </row>
    <row r="13" spans="1:24" s="86" customFormat="1">
      <c r="A13" s="87" t="s">
        <v>341</v>
      </c>
      <c r="B13" s="92">
        <v>0.77500000000000002</v>
      </c>
      <c r="C13" s="93">
        <v>0.74199999999999999</v>
      </c>
      <c r="D13" s="93">
        <v>0.72799999999999998</v>
      </c>
      <c r="E13" s="93">
        <v>0.749</v>
      </c>
      <c r="F13" s="93">
        <v>0.83799999999999997</v>
      </c>
      <c r="G13" s="93">
        <v>0.748</v>
      </c>
      <c r="H13" s="93">
        <v>0.78100000000000003</v>
      </c>
      <c r="I13" s="93">
        <v>0.88600000000000001</v>
      </c>
      <c r="J13" s="93">
        <v>0.73599999999999999</v>
      </c>
      <c r="K13" s="93">
        <v>0.75</v>
      </c>
      <c r="L13" s="93">
        <v>0.76900000000000002</v>
      </c>
      <c r="N13" s="92">
        <v>0.73399999999999999</v>
      </c>
      <c r="O13" s="93">
        <v>0.76300000000000001</v>
      </c>
      <c r="P13" s="93">
        <v>0.73399999999999999</v>
      </c>
      <c r="Q13" s="93">
        <v>0.61799999999999999</v>
      </c>
      <c r="R13" s="93">
        <v>0.69799999999999995</v>
      </c>
      <c r="S13" s="93">
        <v>0.72599999999999998</v>
      </c>
      <c r="T13" s="93">
        <v>0.73299999999999998</v>
      </c>
      <c r="U13" s="93">
        <v>0.82</v>
      </c>
      <c r="V13" s="93">
        <v>0.73099999999999998</v>
      </c>
      <c r="W13" s="93">
        <v>0.68100000000000005</v>
      </c>
      <c r="X13" s="93">
        <v>0.77700000000000002</v>
      </c>
    </row>
    <row r="14" spans="1:24" s="86" customFormat="1">
      <c r="A14" s="87" t="s">
        <v>342</v>
      </c>
      <c r="B14" s="92">
        <v>0.22500000000000001</v>
      </c>
      <c r="C14" s="93">
        <v>0.25800000000000001</v>
      </c>
      <c r="D14" s="93">
        <v>0.27200000000000002</v>
      </c>
      <c r="E14" s="93">
        <v>0.251</v>
      </c>
      <c r="F14" s="93">
        <v>0.16200000000000001</v>
      </c>
      <c r="G14" s="93">
        <v>0.252</v>
      </c>
      <c r="H14" s="93">
        <v>0.219</v>
      </c>
      <c r="I14" s="93">
        <v>0.114</v>
      </c>
      <c r="J14" s="93">
        <v>0.26400000000000001</v>
      </c>
      <c r="K14" s="93">
        <v>0.25</v>
      </c>
      <c r="L14" s="93">
        <v>0.23100000000000001</v>
      </c>
      <c r="N14" s="92">
        <v>0.26600000000000001</v>
      </c>
      <c r="O14" s="93">
        <v>0.23699999999999999</v>
      </c>
      <c r="P14" s="93">
        <v>0.26600000000000001</v>
      </c>
      <c r="Q14" s="93">
        <v>0.38200000000000001</v>
      </c>
      <c r="R14" s="93">
        <v>0.30199999999999999</v>
      </c>
      <c r="S14" s="93">
        <v>0.27400000000000002</v>
      </c>
      <c r="T14" s="93">
        <v>0.26700000000000002</v>
      </c>
      <c r="U14" s="93">
        <v>0.18</v>
      </c>
      <c r="V14" s="93">
        <v>0.26900000000000002</v>
      </c>
      <c r="W14" s="93">
        <v>0.31900000000000001</v>
      </c>
      <c r="X14" s="93">
        <v>0.223</v>
      </c>
    </row>
    <row r="15" spans="1:24" s="90" customFormat="1">
      <c r="A15" s="90" t="s">
        <v>254</v>
      </c>
      <c r="B15" s="92">
        <v>1</v>
      </c>
      <c r="C15" s="92">
        <v>1</v>
      </c>
      <c r="D15" s="92">
        <v>1</v>
      </c>
      <c r="E15" s="92">
        <v>1</v>
      </c>
      <c r="F15" s="92">
        <v>1</v>
      </c>
      <c r="G15" s="92">
        <v>1</v>
      </c>
      <c r="H15" s="92">
        <v>1</v>
      </c>
      <c r="I15" s="92">
        <v>1</v>
      </c>
      <c r="J15" s="92">
        <v>1</v>
      </c>
      <c r="K15" s="92">
        <v>1</v>
      </c>
      <c r="L15" s="92">
        <v>1</v>
      </c>
      <c r="N15" s="92">
        <v>1</v>
      </c>
      <c r="O15" s="92">
        <v>1</v>
      </c>
      <c r="P15" s="92">
        <v>1</v>
      </c>
      <c r="Q15" s="92">
        <v>1</v>
      </c>
      <c r="R15" s="92">
        <v>1</v>
      </c>
      <c r="S15" s="92">
        <v>1</v>
      </c>
      <c r="T15" s="92">
        <v>1</v>
      </c>
      <c r="U15" s="92">
        <v>1</v>
      </c>
      <c r="V15" s="92">
        <v>1</v>
      </c>
      <c r="W15" s="92">
        <v>1</v>
      </c>
      <c r="X15" s="92">
        <v>1</v>
      </c>
    </row>
    <row r="16" spans="1:24" s="86" customFormat="1">
      <c r="A16" s="21"/>
      <c r="B16" s="7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7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34.35" customHeight="1">
      <c r="B17" s="248" t="s">
        <v>343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04"/>
      <c r="N17" s="256" t="s">
        <v>343</v>
      </c>
      <c r="O17" s="256"/>
      <c r="P17" s="256"/>
      <c r="Q17" s="256"/>
      <c r="R17" s="256"/>
      <c r="S17" s="256"/>
      <c r="T17" s="256"/>
      <c r="U17" s="256"/>
      <c r="V17" s="256"/>
      <c r="W17" s="256"/>
      <c r="X17" s="256"/>
    </row>
    <row r="18" spans="1:24">
      <c r="A18" s="24"/>
      <c r="B18" s="24"/>
      <c r="C18" s="24"/>
      <c r="D18" s="200"/>
      <c r="E18" s="33"/>
      <c r="F18" s="33"/>
      <c r="G18" s="33"/>
      <c r="H18" s="33"/>
      <c r="I18" s="33"/>
      <c r="J18" s="33"/>
      <c r="K18" s="33"/>
      <c r="L18" s="33"/>
      <c r="N18" s="24"/>
      <c r="O18" s="24"/>
      <c r="P18" s="200"/>
      <c r="Q18" s="33"/>
      <c r="R18" s="33"/>
      <c r="S18" s="33"/>
      <c r="T18" s="33"/>
      <c r="U18" s="33"/>
      <c r="V18" s="33"/>
      <c r="W18" s="33"/>
      <c r="X18" s="33"/>
    </row>
    <row r="19" spans="1:24">
      <c r="A19" s="86" t="s">
        <v>344</v>
      </c>
      <c r="B19" s="26">
        <v>32362</v>
      </c>
      <c r="C19" s="202">
        <v>5190</v>
      </c>
      <c r="D19" s="202">
        <v>2861</v>
      </c>
      <c r="E19" s="202">
        <v>2580</v>
      </c>
      <c r="F19" s="202">
        <v>2237</v>
      </c>
      <c r="G19" s="202">
        <v>3797</v>
      </c>
      <c r="H19" s="202">
        <v>979</v>
      </c>
      <c r="I19" s="202">
        <v>5257</v>
      </c>
      <c r="J19" s="202">
        <v>2594</v>
      </c>
      <c r="K19" s="202">
        <v>1758</v>
      </c>
      <c r="L19" s="202">
        <v>5111</v>
      </c>
      <c r="M19" s="204"/>
      <c r="N19" s="201">
        <v>8648</v>
      </c>
      <c r="O19" s="27">
        <v>1093</v>
      </c>
      <c r="P19" s="27">
        <v>608</v>
      </c>
      <c r="Q19" s="27">
        <v>848</v>
      </c>
      <c r="R19" s="27">
        <v>620</v>
      </c>
      <c r="S19" s="27">
        <v>1129</v>
      </c>
      <c r="T19" s="27">
        <v>280</v>
      </c>
      <c r="U19" s="27">
        <v>1234</v>
      </c>
      <c r="V19" s="27">
        <v>828</v>
      </c>
      <c r="W19" s="27">
        <v>568</v>
      </c>
      <c r="X19" s="27">
        <v>1440</v>
      </c>
    </row>
    <row r="20" spans="1:24">
      <c r="A20" s="86" t="s">
        <v>345</v>
      </c>
      <c r="B20" s="26">
        <v>29145</v>
      </c>
      <c r="C20" s="202">
        <v>3695</v>
      </c>
      <c r="D20" s="202">
        <v>2923</v>
      </c>
      <c r="E20" s="202">
        <v>2259</v>
      </c>
      <c r="F20" s="202">
        <v>2192</v>
      </c>
      <c r="G20" s="202">
        <v>3610</v>
      </c>
      <c r="H20" s="202">
        <v>871</v>
      </c>
      <c r="I20" s="202">
        <v>4785</v>
      </c>
      <c r="J20" s="202">
        <v>2739</v>
      </c>
      <c r="K20" s="202">
        <v>2122</v>
      </c>
      <c r="L20" s="202">
        <v>3949</v>
      </c>
      <c r="M20" s="204"/>
      <c r="N20" s="201">
        <v>5977</v>
      </c>
      <c r="O20" s="27">
        <v>858</v>
      </c>
      <c r="P20" s="27">
        <v>434</v>
      </c>
      <c r="Q20" s="27">
        <v>648</v>
      </c>
      <c r="R20" s="27">
        <v>467</v>
      </c>
      <c r="S20" s="27">
        <v>573</v>
      </c>
      <c r="T20" s="27">
        <v>164</v>
      </c>
      <c r="U20" s="27">
        <v>779</v>
      </c>
      <c r="V20" s="27">
        <v>617</v>
      </c>
      <c r="W20" s="27">
        <v>460</v>
      </c>
      <c r="X20" s="27">
        <v>977</v>
      </c>
    </row>
    <row r="21" spans="1:24">
      <c r="A21" s="86" t="s">
        <v>346</v>
      </c>
      <c r="B21" s="26">
        <v>10707</v>
      </c>
      <c r="C21" s="202">
        <v>1766</v>
      </c>
      <c r="D21" s="202">
        <v>1182</v>
      </c>
      <c r="E21" s="202">
        <v>725</v>
      </c>
      <c r="F21" s="202">
        <v>741</v>
      </c>
      <c r="G21" s="202">
        <v>1684</v>
      </c>
      <c r="H21" s="202">
        <v>273</v>
      </c>
      <c r="I21" s="202">
        <v>1259</v>
      </c>
      <c r="J21" s="202">
        <v>871</v>
      </c>
      <c r="K21" s="202">
        <v>712</v>
      </c>
      <c r="L21" s="202">
        <v>1493</v>
      </c>
      <c r="M21" s="204"/>
      <c r="N21" s="201">
        <v>3678</v>
      </c>
      <c r="O21" s="27">
        <v>554</v>
      </c>
      <c r="P21" s="27">
        <v>209</v>
      </c>
      <c r="Q21" s="27">
        <v>449</v>
      </c>
      <c r="R21" s="27">
        <v>239</v>
      </c>
      <c r="S21" s="27">
        <v>488</v>
      </c>
      <c r="T21" s="27">
        <v>145</v>
      </c>
      <c r="U21" s="27">
        <v>411</v>
      </c>
      <c r="V21" s="27">
        <v>392</v>
      </c>
      <c r="W21" s="27">
        <v>308</v>
      </c>
      <c r="X21" s="27">
        <v>483</v>
      </c>
    </row>
    <row r="22" spans="1:24" ht="24">
      <c r="A22" s="86" t="s">
        <v>347</v>
      </c>
      <c r="B22" s="26">
        <v>10547</v>
      </c>
      <c r="C22" s="202">
        <v>1386</v>
      </c>
      <c r="D22" s="202">
        <v>1037</v>
      </c>
      <c r="E22" s="202">
        <v>725</v>
      </c>
      <c r="F22" s="202">
        <v>696</v>
      </c>
      <c r="G22" s="202">
        <v>1711</v>
      </c>
      <c r="H22" s="202">
        <v>302</v>
      </c>
      <c r="I22" s="202">
        <v>1291</v>
      </c>
      <c r="J22" s="202">
        <v>961</v>
      </c>
      <c r="K22" s="202">
        <v>712</v>
      </c>
      <c r="L22" s="202">
        <v>1726</v>
      </c>
      <c r="M22" s="204"/>
      <c r="N22" s="201">
        <v>2946</v>
      </c>
      <c r="O22" s="27">
        <v>470</v>
      </c>
      <c r="P22" s="27">
        <v>194</v>
      </c>
      <c r="Q22" s="27">
        <v>432</v>
      </c>
      <c r="R22" s="27">
        <v>164</v>
      </c>
      <c r="S22" s="27">
        <v>359</v>
      </c>
      <c r="T22" s="27">
        <v>106</v>
      </c>
      <c r="U22" s="27">
        <v>271</v>
      </c>
      <c r="V22" s="27">
        <v>225</v>
      </c>
      <c r="W22" s="27">
        <v>270</v>
      </c>
      <c r="X22" s="27">
        <v>452</v>
      </c>
    </row>
    <row r="23" spans="1:24">
      <c r="A23" s="86" t="s">
        <v>348</v>
      </c>
      <c r="B23" s="26">
        <v>7810</v>
      </c>
      <c r="C23" s="202">
        <v>1413</v>
      </c>
      <c r="D23" s="202">
        <v>954</v>
      </c>
      <c r="E23" s="202">
        <v>472</v>
      </c>
      <c r="F23" s="202">
        <v>548</v>
      </c>
      <c r="G23" s="202">
        <v>909</v>
      </c>
      <c r="H23" s="202">
        <v>137</v>
      </c>
      <c r="I23" s="202">
        <v>1133</v>
      </c>
      <c r="J23" s="202">
        <v>653</v>
      </c>
      <c r="K23" s="202">
        <v>596</v>
      </c>
      <c r="L23" s="202">
        <v>996</v>
      </c>
      <c r="M23" s="204"/>
      <c r="N23" s="201">
        <v>2225</v>
      </c>
      <c r="O23" s="27">
        <v>334</v>
      </c>
      <c r="P23" s="27">
        <v>115</v>
      </c>
      <c r="Q23" s="27">
        <v>308</v>
      </c>
      <c r="R23" s="27">
        <v>239</v>
      </c>
      <c r="S23" s="27">
        <v>291</v>
      </c>
      <c r="T23" s="27">
        <v>64</v>
      </c>
      <c r="U23" s="27">
        <v>280</v>
      </c>
      <c r="V23" s="27">
        <v>203</v>
      </c>
      <c r="W23" s="27">
        <v>124</v>
      </c>
      <c r="X23" s="27">
        <v>267</v>
      </c>
    </row>
    <row r="24" spans="1:24">
      <c r="A24" s="86" t="s">
        <v>349</v>
      </c>
      <c r="B24" s="26">
        <v>2790</v>
      </c>
      <c r="C24" s="202">
        <v>435</v>
      </c>
      <c r="D24" s="202">
        <v>373</v>
      </c>
      <c r="E24" s="202">
        <v>270</v>
      </c>
      <c r="F24" s="202">
        <v>163</v>
      </c>
      <c r="G24" s="202">
        <v>267</v>
      </c>
      <c r="H24" s="202">
        <v>151</v>
      </c>
      <c r="I24" s="202">
        <v>252</v>
      </c>
      <c r="J24" s="202">
        <v>308</v>
      </c>
      <c r="K24" s="202">
        <v>305</v>
      </c>
      <c r="L24" s="202">
        <v>265</v>
      </c>
      <c r="M24" s="204"/>
      <c r="N24" s="201">
        <v>447</v>
      </c>
      <c r="O24" s="27">
        <v>152</v>
      </c>
      <c r="P24" s="27">
        <v>40</v>
      </c>
      <c r="Q24" s="27">
        <v>58</v>
      </c>
      <c r="R24" s="27">
        <v>69</v>
      </c>
      <c r="S24" s="27">
        <v>34</v>
      </c>
      <c r="T24" s="27">
        <v>3</v>
      </c>
      <c r="U24" s="27">
        <v>53</v>
      </c>
      <c r="V24" s="27">
        <v>7</v>
      </c>
      <c r="W24" s="27">
        <v>11</v>
      </c>
      <c r="X24" s="27">
        <v>21</v>
      </c>
    </row>
    <row r="25" spans="1:24">
      <c r="A25" s="86" t="s">
        <v>350</v>
      </c>
      <c r="B25" s="26">
        <v>7570</v>
      </c>
      <c r="C25" s="202">
        <v>1359</v>
      </c>
      <c r="D25" s="202">
        <v>912</v>
      </c>
      <c r="E25" s="202">
        <v>337</v>
      </c>
      <c r="F25" s="202">
        <v>637</v>
      </c>
      <c r="G25" s="202">
        <v>1096</v>
      </c>
      <c r="H25" s="202">
        <v>130</v>
      </c>
      <c r="I25" s="202">
        <v>944</v>
      </c>
      <c r="J25" s="202">
        <v>599</v>
      </c>
      <c r="K25" s="202">
        <v>494</v>
      </c>
      <c r="L25" s="202">
        <v>1062</v>
      </c>
      <c r="M25" s="204"/>
      <c r="N25" s="201">
        <v>2461</v>
      </c>
      <c r="O25" s="27">
        <v>304</v>
      </c>
      <c r="P25" s="27">
        <v>105</v>
      </c>
      <c r="Q25" s="27">
        <v>332</v>
      </c>
      <c r="R25" s="27">
        <v>318</v>
      </c>
      <c r="S25" s="27">
        <v>308</v>
      </c>
      <c r="T25" s="27">
        <v>48</v>
      </c>
      <c r="U25" s="27">
        <v>324</v>
      </c>
      <c r="V25" s="27">
        <v>211</v>
      </c>
      <c r="W25" s="27">
        <v>151</v>
      </c>
      <c r="X25" s="27">
        <v>360</v>
      </c>
    </row>
    <row r="26" spans="1:24">
      <c r="A26" s="86" t="s">
        <v>317</v>
      </c>
      <c r="B26" s="26">
        <v>111</v>
      </c>
      <c r="C26" s="202">
        <v>0</v>
      </c>
      <c r="D26" s="202">
        <v>0</v>
      </c>
      <c r="E26" s="202">
        <v>34</v>
      </c>
      <c r="F26" s="202">
        <v>15</v>
      </c>
      <c r="G26" s="202">
        <v>0</v>
      </c>
      <c r="H26" s="202">
        <v>0</v>
      </c>
      <c r="I26" s="202">
        <v>63</v>
      </c>
      <c r="J26" s="202">
        <v>0</v>
      </c>
      <c r="K26" s="202">
        <v>0</v>
      </c>
      <c r="L26" s="202">
        <v>0</v>
      </c>
      <c r="M26" s="204"/>
      <c r="N26" s="201">
        <v>81</v>
      </c>
      <c r="O26" s="27">
        <v>0</v>
      </c>
      <c r="P26" s="27">
        <v>0</v>
      </c>
      <c r="Q26" s="27">
        <v>0</v>
      </c>
      <c r="R26" s="27">
        <v>0</v>
      </c>
      <c r="S26" s="27">
        <v>43</v>
      </c>
      <c r="T26" s="27">
        <v>3</v>
      </c>
      <c r="U26" s="27">
        <v>0</v>
      </c>
      <c r="V26" s="27">
        <v>15</v>
      </c>
      <c r="W26" s="27">
        <v>0</v>
      </c>
      <c r="X26" s="27">
        <v>21</v>
      </c>
    </row>
    <row r="27" spans="1:24">
      <c r="A27" s="90" t="s">
        <v>351</v>
      </c>
      <c r="B27" s="26">
        <f t="shared" ref="B27:L27" si="0">SUM(B19:B26)</f>
        <v>101042</v>
      </c>
      <c r="C27" s="26">
        <f t="shared" si="0"/>
        <v>15244</v>
      </c>
      <c r="D27" s="26">
        <f t="shared" si="0"/>
        <v>10242</v>
      </c>
      <c r="E27" s="26">
        <f t="shared" si="0"/>
        <v>7402</v>
      </c>
      <c r="F27" s="26">
        <f t="shared" si="0"/>
        <v>7229</v>
      </c>
      <c r="G27" s="26">
        <f t="shared" si="0"/>
        <v>13074</v>
      </c>
      <c r="H27" s="26">
        <f t="shared" si="0"/>
        <v>2843</v>
      </c>
      <c r="I27" s="26">
        <f t="shared" si="0"/>
        <v>14984</v>
      </c>
      <c r="J27" s="26">
        <f t="shared" si="0"/>
        <v>8725</v>
      </c>
      <c r="K27" s="26">
        <f t="shared" si="0"/>
        <v>6699</v>
      </c>
      <c r="L27" s="26">
        <f t="shared" si="0"/>
        <v>14602</v>
      </c>
      <c r="M27" s="204"/>
      <c r="N27" s="201">
        <f t="shared" ref="N27:X27" si="1">SUM(N19:N26)</f>
        <v>26463</v>
      </c>
      <c r="O27" s="201">
        <f t="shared" si="1"/>
        <v>3765</v>
      </c>
      <c r="P27" s="201">
        <f t="shared" si="1"/>
        <v>1705</v>
      </c>
      <c r="Q27" s="201">
        <f t="shared" si="1"/>
        <v>3075</v>
      </c>
      <c r="R27" s="201">
        <f t="shared" si="1"/>
        <v>2116</v>
      </c>
      <c r="S27" s="201">
        <f t="shared" si="1"/>
        <v>3225</v>
      </c>
      <c r="T27" s="201">
        <f t="shared" si="1"/>
        <v>813</v>
      </c>
      <c r="U27" s="201">
        <f t="shared" si="1"/>
        <v>3352</v>
      </c>
      <c r="V27" s="201">
        <f t="shared" si="1"/>
        <v>2498</v>
      </c>
      <c r="W27" s="201">
        <f t="shared" si="1"/>
        <v>1892</v>
      </c>
      <c r="X27" s="201">
        <f t="shared" si="1"/>
        <v>4021</v>
      </c>
    </row>
    <row r="28" spans="1:24">
      <c r="A28" s="96"/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N28" s="97"/>
      <c r="O28" s="98"/>
      <c r="P28" s="98"/>
      <c r="Q28" s="98"/>
      <c r="R28" s="98"/>
      <c r="S28" s="98"/>
      <c r="T28" s="98"/>
      <c r="U28" s="98"/>
      <c r="V28" s="98"/>
      <c r="W28" s="98"/>
      <c r="X28" s="98"/>
    </row>
    <row r="29" spans="1:24" ht="12" customHeight="1">
      <c r="B29" s="248" t="s">
        <v>352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04"/>
      <c r="N29" s="256" t="s">
        <v>352</v>
      </c>
      <c r="O29" s="256"/>
      <c r="P29" s="256"/>
      <c r="Q29" s="256"/>
      <c r="R29" s="256"/>
      <c r="S29" s="256"/>
      <c r="T29" s="256"/>
      <c r="U29" s="256"/>
      <c r="V29" s="256"/>
      <c r="W29" s="256"/>
      <c r="X29" s="256"/>
    </row>
    <row r="30" spans="1:24">
      <c r="A30" s="86" t="s">
        <v>344</v>
      </c>
      <c r="B30" s="92">
        <f>B19/B$27</f>
        <v>0.32028265473763384</v>
      </c>
      <c r="C30" s="203">
        <f t="shared" ref="C30:L30" si="2">C19/C$27</f>
        <v>0.3404618210443453</v>
      </c>
      <c r="D30" s="203">
        <f t="shared" si="2"/>
        <v>0.27933997266158955</v>
      </c>
      <c r="E30" s="203">
        <f t="shared" si="2"/>
        <v>0.34855444474466363</v>
      </c>
      <c r="F30" s="203">
        <f t="shared" si="2"/>
        <v>0.30944805643934153</v>
      </c>
      <c r="G30" s="203">
        <f t="shared" si="2"/>
        <v>0.2904237417775738</v>
      </c>
      <c r="H30" s="203">
        <f t="shared" si="2"/>
        <v>0.34435455504748508</v>
      </c>
      <c r="I30" s="203">
        <f t="shared" si="2"/>
        <v>0.35084089695675386</v>
      </c>
      <c r="J30" s="203">
        <f t="shared" si="2"/>
        <v>0.29730659025787964</v>
      </c>
      <c r="K30" s="203">
        <f t="shared" si="2"/>
        <v>0.26242722794446932</v>
      </c>
      <c r="L30" s="203">
        <f t="shared" si="2"/>
        <v>0.350020545130804</v>
      </c>
      <c r="M30" s="204"/>
      <c r="N30" s="205">
        <f t="shared" ref="N30:X30" si="3">N19/N$27</f>
        <v>0.32679590371462042</v>
      </c>
      <c r="O30" s="93">
        <f t="shared" si="3"/>
        <v>0.29030544488711818</v>
      </c>
      <c r="P30" s="93">
        <f t="shared" si="3"/>
        <v>0.35659824046920824</v>
      </c>
      <c r="Q30" s="93">
        <f t="shared" si="3"/>
        <v>0.27577235772357722</v>
      </c>
      <c r="R30" s="93">
        <f t="shared" si="3"/>
        <v>0.29300567107750475</v>
      </c>
      <c r="S30" s="93">
        <f t="shared" si="3"/>
        <v>0.35007751937984494</v>
      </c>
      <c r="T30" s="93">
        <f t="shared" si="3"/>
        <v>0.34440344403444034</v>
      </c>
      <c r="U30" s="93">
        <f t="shared" si="3"/>
        <v>0.3681384248210024</v>
      </c>
      <c r="V30" s="93">
        <f t="shared" si="3"/>
        <v>0.33146517213771015</v>
      </c>
      <c r="W30" s="93">
        <f t="shared" si="3"/>
        <v>0.30021141649048627</v>
      </c>
      <c r="X30" s="93">
        <f t="shared" si="3"/>
        <v>0.35811987067893558</v>
      </c>
    </row>
    <row r="31" spans="1:24">
      <c r="A31" s="86" t="s">
        <v>345</v>
      </c>
      <c r="B31" s="92">
        <f t="shared" ref="B31:L37" si="4">B20/B$27</f>
        <v>0.28844440925555709</v>
      </c>
      <c r="C31" s="203">
        <f t="shared" si="4"/>
        <v>0.2423904487011283</v>
      </c>
      <c r="D31" s="203">
        <f t="shared" si="4"/>
        <v>0.2853934778363601</v>
      </c>
      <c r="E31" s="203">
        <f t="shared" si="4"/>
        <v>0.30518778708457173</v>
      </c>
      <c r="F31" s="203">
        <f t="shared" si="4"/>
        <v>0.30322312906349425</v>
      </c>
      <c r="G31" s="203">
        <f t="shared" si="4"/>
        <v>0.27612054459232066</v>
      </c>
      <c r="H31" s="203">
        <f t="shared" si="4"/>
        <v>0.30636651424551531</v>
      </c>
      <c r="I31" s="203">
        <f t="shared" si="4"/>
        <v>0.31934063000533902</v>
      </c>
      <c r="J31" s="203">
        <f t="shared" si="4"/>
        <v>0.31392550143266473</v>
      </c>
      <c r="K31" s="203">
        <f t="shared" si="4"/>
        <v>0.31676369607404092</v>
      </c>
      <c r="L31" s="203">
        <f t="shared" si="4"/>
        <v>0.27044240514997947</v>
      </c>
      <c r="M31" s="204"/>
      <c r="N31" s="205">
        <f t="shared" ref="N31:X31" si="5">N20/N$27</f>
        <v>0.22586252503495446</v>
      </c>
      <c r="O31" s="93">
        <f t="shared" si="5"/>
        <v>0.22788844621513943</v>
      </c>
      <c r="P31" s="93">
        <f t="shared" si="5"/>
        <v>0.25454545454545452</v>
      </c>
      <c r="Q31" s="93">
        <f t="shared" si="5"/>
        <v>0.21073170731707316</v>
      </c>
      <c r="R31" s="93">
        <f t="shared" si="5"/>
        <v>0.22069943289224953</v>
      </c>
      <c r="S31" s="93">
        <f t="shared" si="5"/>
        <v>0.17767441860465116</v>
      </c>
      <c r="T31" s="93">
        <f t="shared" si="5"/>
        <v>0.20172201722017219</v>
      </c>
      <c r="U31" s="93">
        <f t="shared" si="5"/>
        <v>0.23239856801909309</v>
      </c>
      <c r="V31" s="93">
        <f t="shared" si="5"/>
        <v>0.24699759807846278</v>
      </c>
      <c r="W31" s="93">
        <f t="shared" si="5"/>
        <v>0.24312896405919662</v>
      </c>
      <c r="X31" s="93">
        <f t="shared" si="5"/>
        <v>0.24297438448147227</v>
      </c>
    </row>
    <row r="32" spans="1:24">
      <c r="A32" s="86" t="s">
        <v>346</v>
      </c>
      <c r="B32" s="92">
        <f t="shared" si="4"/>
        <v>0.10596583598899467</v>
      </c>
      <c r="C32" s="203">
        <f t="shared" si="4"/>
        <v>0.11584885856730517</v>
      </c>
      <c r="D32" s="203">
        <f t="shared" si="4"/>
        <v>0.11540714704159344</v>
      </c>
      <c r="E32" s="203">
        <f t="shared" si="4"/>
        <v>9.7946500945690351E-2</v>
      </c>
      <c r="F32" s="203">
        <f t="shared" si="4"/>
        <v>0.10250380412228524</v>
      </c>
      <c r="G32" s="203">
        <f t="shared" si="4"/>
        <v>0.12880526235276121</v>
      </c>
      <c r="H32" s="203">
        <f t="shared" si="4"/>
        <v>9.6025325360534652E-2</v>
      </c>
      <c r="I32" s="203">
        <f t="shared" si="4"/>
        <v>8.4022957821676458E-2</v>
      </c>
      <c r="J32" s="203">
        <f t="shared" si="4"/>
        <v>9.982808022922636E-2</v>
      </c>
      <c r="K32" s="203">
        <f t="shared" si="4"/>
        <v>0.10628452007762353</v>
      </c>
      <c r="L32" s="203">
        <f t="shared" si="4"/>
        <v>0.10224626763457061</v>
      </c>
      <c r="M32" s="204"/>
      <c r="N32" s="205">
        <f t="shared" ref="N32:X32" si="6">N21/N$27</f>
        <v>0.13898650946604693</v>
      </c>
      <c r="O32" s="93">
        <f t="shared" si="6"/>
        <v>0.14714475431606905</v>
      </c>
      <c r="P32" s="93">
        <f t="shared" si="6"/>
        <v>0.12258064516129032</v>
      </c>
      <c r="Q32" s="93">
        <f t="shared" si="6"/>
        <v>0.14601626016260164</v>
      </c>
      <c r="R32" s="93">
        <f t="shared" si="6"/>
        <v>0.11294896030245746</v>
      </c>
      <c r="S32" s="93">
        <f t="shared" si="6"/>
        <v>0.15131782945736433</v>
      </c>
      <c r="T32" s="93">
        <f t="shared" si="6"/>
        <v>0.17835178351783518</v>
      </c>
      <c r="U32" s="93">
        <f t="shared" si="6"/>
        <v>0.12261336515513127</v>
      </c>
      <c r="V32" s="93">
        <f t="shared" si="6"/>
        <v>0.15692554043234588</v>
      </c>
      <c r="W32" s="93">
        <f t="shared" si="6"/>
        <v>0.16279069767441862</v>
      </c>
      <c r="X32" s="93">
        <f t="shared" si="6"/>
        <v>0.12011937329022632</v>
      </c>
    </row>
    <row r="33" spans="1:25" ht="24">
      <c r="A33" s="86" t="s">
        <v>347</v>
      </c>
      <c r="B33" s="92">
        <f t="shared" si="4"/>
        <v>0.1043823360582728</v>
      </c>
      <c r="C33" s="203">
        <f t="shared" si="4"/>
        <v>9.0921018105484128E-2</v>
      </c>
      <c r="D33" s="203">
        <f t="shared" si="4"/>
        <v>0.1012497559070494</v>
      </c>
      <c r="E33" s="203">
        <f t="shared" si="4"/>
        <v>9.7946500945690351E-2</v>
      </c>
      <c r="F33" s="203">
        <f t="shared" si="4"/>
        <v>9.6278876746437952E-2</v>
      </c>
      <c r="G33" s="203">
        <f t="shared" si="4"/>
        <v>0.13087042986079242</v>
      </c>
      <c r="H33" s="203">
        <f t="shared" si="4"/>
        <v>0.1062258177981006</v>
      </c>
      <c r="I33" s="203">
        <f t="shared" si="4"/>
        <v>8.6158569140416447E-2</v>
      </c>
      <c r="J33" s="203">
        <f t="shared" si="4"/>
        <v>0.11014326647564469</v>
      </c>
      <c r="K33" s="203">
        <f t="shared" si="4"/>
        <v>0.10628452007762353</v>
      </c>
      <c r="L33" s="203">
        <f t="shared" si="4"/>
        <v>0.11820298589234352</v>
      </c>
      <c r="M33" s="204"/>
      <c r="N33" s="205">
        <f t="shared" ref="N33:X33" si="7">N22/N$27</f>
        <v>0.1113252465706836</v>
      </c>
      <c r="O33" s="93">
        <f t="shared" si="7"/>
        <v>0.1248339973439575</v>
      </c>
      <c r="P33" s="93">
        <f t="shared" si="7"/>
        <v>0.11378299120234604</v>
      </c>
      <c r="Q33" s="93">
        <f t="shared" si="7"/>
        <v>0.14048780487804879</v>
      </c>
      <c r="R33" s="93">
        <f t="shared" si="7"/>
        <v>7.7504725897920609E-2</v>
      </c>
      <c r="S33" s="93">
        <f t="shared" si="7"/>
        <v>0.11131782945736435</v>
      </c>
      <c r="T33" s="93">
        <f t="shared" si="7"/>
        <v>0.13038130381303814</v>
      </c>
      <c r="U33" s="93">
        <f t="shared" si="7"/>
        <v>8.08472553699284E-2</v>
      </c>
      <c r="V33" s="93">
        <f t="shared" si="7"/>
        <v>9.0072057646116893E-2</v>
      </c>
      <c r="W33" s="93">
        <f t="shared" si="7"/>
        <v>0.14270613107822411</v>
      </c>
      <c r="X33" s="93">
        <f t="shared" si="7"/>
        <v>0.11240984829644367</v>
      </c>
    </row>
    <row r="34" spans="1:25">
      <c r="A34" s="86" t="s">
        <v>348</v>
      </c>
      <c r="B34" s="92">
        <f t="shared" si="4"/>
        <v>7.7294590368361671E-2</v>
      </c>
      <c r="C34" s="203">
        <f t="shared" si="4"/>
        <v>9.2692206769876676E-2</v>
      </c>
      <c r="D34" s="203">
        <f t="shared" si="4"/>
        <v>9.3145869947275917E-2</v>
      </c>
      <c r="E34" s="203">
        <f t="shared" si="4"/>
        <v>6.3766549581194265E-2</v>
      </c>
      <c r="F34" s="203">
        <f t="shared" si="4"/>
        <v>7.5805782265873561E-2</v>
      </c>
      <c r="G34" s="203">
        <f t="shared" si="4"/>
        <v>6.9527306103717296E-2</v>
      </c>
      <c r="H34" s="203">
        <f t="shared" si="4"/>
        <v>4.8188533239535702E-2</v>
      </c>
      <c r="I34" s="203">
        <f t="shared" si="4"/>
        <v>7.5613988254137746E-2</v>
      </c>
      <c r="J34" s="203">
        <f t="shared" si="4"/>
        <v>7.4842406876790835E-2</v>
      </c>
      <c r="K34" s="203">
        <f t="shared" si="4"/>
        <v>8.8968502761606214E-2</v>
      </c>
      <c r="L34" s="203">
        <f t="shared" si="4"/>
        <v>6.820983426927818E-2</v>
      </c>
      <c r="M34" s="204"/>
      <c r="N34" s="205">
        <f t="shared" ref="N34:X34" si="8">N23/N$27</f>
        <v>8.407965839096096E-2</v>
      </c>
      <c r="O34" s="93">
        <f t="shared" si="8"/>
        <v>8.8711819389110227E-2</v>
      </c>
      <c r="P34" s="93">
        <f t="shared" si="8"/>
        <v>6.7448680351906154E-2</v>
      </c>
      <c r="Q34" s="93">
        <f t="shared" si="8"/>
        <v>0.10016260162601626</v>
      </c>
      <c r="R34" s="93">
        <f t="shared" si="8"/>
        <v>0.11294896030245746</v>
      </c>
      <c r="S34" s="93">
        <f t="shared" si="8"/>
        <v>9.0232558139534888E-2</v>
      </c>
      <c r="T34" s="93">
        <f t="shared" si="8"/>
        <v>7.8720787207872081E-2</v>
      </c>
      <c r="U34" s="93">
        <f t="shared" si="8"/>
        <v>8.3532219570405727E-2</v>
      </c>
      <c r="V34" s="93">
        <f t="shared" si="8"/>
        <v>8.1265012009607687E-2</v>
      </c>
      <c r="W34" s="93">
        <f t="shared" si="8"/>
        <v>6.5539112050739964E-2</v>
      </c>
      <c r="X34" s="93">
        <f t="shared" si="8"/>
        <v>6.6401392688385977E-2</v>
      </c>
    </row>
    <row r="35" spans="1:25">
      <c r="A35" s="86" t="s">
        <v>349</v>
      </c>
      <c r="B35" s="92">
        <f t="shared" si="4"/>
        <v>2.7612280041962749E-2</v>
      </c>
      <c r="C35" s="203">
        <f t="shared" si="4"/>
        <v>2.8535817370768827E-2</v>
      </c>
      <c r="D35" s="203">
        <f t="shared" si="4"/>
        <v>3.6418668228861549E-2</v>
      </c>
      <c r="E35" s="203">
        <f t="shared" si="4"/>
        <v>3.6476627938395026E-2</v>
      </c>
      <c r="F35" s="203">
        <f t="shared" si="4"/>
        <v>2.2548070272513487E-2</v>
      </c>
      <c r="G35" s="203">
        <f t="shared" si="4"/>
        <v>2.0422212023864159E-2</v>
      </c>
      <c r="H35" s="203">
        <f t="shared" si="4"/>
        <v>5.31129088990503E-2</v>
      </c>
      <c r="I35" s="203">
        <f t="shared" si="4"/>
        <v>1.6817939135077415E-2</v>
      </c>
      <c r="J35" s="203">
        <f t="shared" si="4"/>
        <v>3.5300859598853866E-2</v>
      </c>
      <c r="K35" s="203">
        <f t="shared" si="4"/>
        <v>4.5529183460217941E-2</v>
      </c>
      <c r="L35" s="203">
        <f t="shared" si="4"/>
        <v>1.8148198876866181E-2</v>
      </c>
      <c r="M35" s="204"/>
      <c r="N35" s="205">
        <f t="shared" ref="N35:X35" si="9">N24/N$27</f>
        <v>1.6891508899217776E-2</v>
      </c>
      <c r="O35" s="93">
        <f t="shared" si="9"/>
        <v>4.037184594953519E-2</v>
      </c>
      <c r="P35" s="93">
        <f t="shared" si="9"/>
        <v>2.3460410557184751E-2</v>
      </c>
      <c r="Q35" s="93">
        <f t="shared" si="9"/>
        <v>1.8861788617886181E-2</v>
      </c>
      <c r="R35" s="93">
        <f t="shared" si="9"/>
        <v>3.2608695652173912E-2</v>
      </c>
      <c r="S35" s="93">
        <f t="shared" si="9"/>
        <v>1.0542635658914728E-2</v>
      </c>
      <c r="T35" s="93">
        <f t="shared" si="9"/>
        <v>3.6900369003690036E-3</v>
      </c>
      <c r="U35" s="93">
        <f t="shared" si="9"/>
        <v>1.5811455847255369E-2</v>
      </c>
      <c r="V35" s="93">
        <f t="shared" si="9"/>
        <v>2.8022417934347476E-3</v>
      </c>
      <c r="W35" s="93">
        <f t="shared" si="9"/>
        <v>5.8139534883720929E-3</v>
      </c>
      <c r="X35" s="93">
        <f t="shared" si="9"/>
        <v>5.2225814474011444E-3</v>
      </c>
    </row>
    <row r="36" spans="1:25">
      <c r="A36" s="86" t="s">
        <v>350</v>
      </c>
      <c r="B36" s="92">
        <f t="shared" si="4"/>
        <v>7.4919340472278856E-2</v>
      </c>
      <c r="C36" s="203">
        <f t="shared" si="4"/>
        <v>8.914982944109158E-2</v>
      </c>
      <c r="D36" s="203">
        <f t="shared" si="4"/>
        <v>8.904510837727006E-2</v>
      </c>
      <c r="E36" s="203">
        <f t="shared" si="4"/>
        <v>4.5528235611996759E-2</v>
      </c>
      <c r="F36" s="203">
        <f t="shared" si="4"/>
        <v>8.8117305298104853E-2</v>
      </c>
      <c r="G36" s="203">
        <f t="shared" si="4"/>
        <v>8.3830503288970473E-2</v>
      </c>
      <c r="H36" s="203">
        <f t="shared" si="4"/>
        <v>4.57263454097784E-2</v>
      </c>
      <c r="I36" s="203">
        <f t="shared" si="4"/>
        <v>6.3000533902829683E-2</v>
      </c>
      <c r="J36" s="203">
        <f t="shared" si="4"/>
        <v>6.8653295128939834E-2</v>
      </c>
      <c r="K36" s="203">
        <f t="shared" si="4"/>
        <v>7.3742349604418569E-2</v>
      </c>
      <c r="L36" s="203">
        <f t="shared" si="4"/>
        <v>7.2729763046158066E-2</v>
      </c>
      <c r="M36" s="204"/>
      <c r="N36" s="205">
        <f t="shared" ref="N36:X36" si="10">N25/N$27</f>
        <v>9.299777047197974E-2</v>
      </c>
      <c r="O36" s="93">
        <f t="shared" si="10"/>
        <v>8.074369189907038E-2</v>
      </c>
      <c r="P36" s="93">
        <f t="shared" si="10"/>
        <v>6.1583577712609971E-2</v>
      </c>
      <c r="Q36" s="93">
        <f t="shared" si="10"/>
        <v>0.10796747967479675</v>
      </c>
      <c r="R36" s="93">
        <f t="shared" si="10"/>
        <v>0.15028355387523629</v>
      </c>
      <c r="S36" s="93">
        <f t="shared" si="10"/>
        <v>9.550387596899225E-2</v>
      </c>
      <c r="T36" s="93">
        <f t="shared" si="10"/>
        <v>5.9040590405904057E-2</v>
      </c>
      <c r="U36" s="93">
        <f t="shared" si="10"/>
        <v>9.6658711217183765E-2</v>
      </c>
      <c r="V36" s="93">
        <f t="shared" si="10"/>
        <v>8.4467574059247402E-2</v>
      </c>
      <c r="W36" s="93">
        <f t="shared" si="10"/>
        <v>7.980972515856237E-2</v>
      </c>
      <c r="X36" s="93">
        <f t="shared" si="10"/>
        <v>8.9529967669733895E-2</v>
      </c>
    </row>
    <row r="37" spans="1:25">
      <c r="A37" s="86" t="s">
        <v>317</v>
      </c>
      <c r="B37" s="92">
        <f t="shared" si="4"/>
        <v>1.0985530769383029E-3</v>
      </c>
      <c r="C37" s="203">
        <f t="shared" si="4"/>
        <v>0</v>
      </c>
      <c r="D37" s="203">
        <f t="shared" si="4"/>
        <v>0</v>
      </c>
      <c r="E37" s="203">
        <f t="shared" si="4"/>
        <v>4.5933531477978925E-3</v>
      </c>
      <c r="F37" s="203">
        <f t="shared" si="4"/>
        <v>2.0749757919490937E-3</v>
      </c>
      <c r="G37" s="203">
        <f t="shared" si="4"/>
        <v>0</v>
      </c>
      <c r="H37" s="203">
        <f t="shared" si="4"/>
        <v>0</v>
      </c>
      <c r="I37" s="203">
        <f t="shared" si="4"/>
        <v>4.2044847837693538E-3</v>
      </c>
      <c r="J37" s="203">
        <f t="shared" si="4"/>
        <v>0</v>
      </c>
      <c r="K37" s="203">
        <f t="shared" si="4"/>
        <v>0</v>
      </c>
      <c r="L37" s="203">
        <f t="shared" si="4"/>
        <v>0</v>
      </c>
      <c r="M37" s="204"/>
      <c r="N37" s="205">
        <f t="shared" ref="N37:X37" si="11">N26/N$27</f>
        <v>3.0608774515361072E-3</v>
      </c>
      <c r="O37" s="93">
        <f t="shared" si="11"/>
        <v>0</v>
      </c>
      <c r="P37" s="93">
        <f t="shared" si="11"/>
        <v>0</v>
      </c>
      <c r="Q37" s="93">
        <f t="shared" si="11"/>
        <v>0</v>
      </c>
      <c r="R37" s="93">
        <f t="shared" si="11"/>
        <v>0</v>
      </c>
      <c r="S37" s="93">
        <f t="shared" si="11"/>
        <v>1.3333333333333334E-2</v>
      </c>
      <c r="T37" s="93">
        <f t="shared" si="11"/>
        <v>3.6900369003690036E-3</v>
      </c>
      <c r="U37" s="93">
        <f t="shared" si="11"/>
        <v>0</v>
      </c>
      <c r="V37" s="93">
        <f t="shared" si="11"/>
        <v>6.0048038430744596E-3</v>
      </c>
      <c r="W37" s="93">
        <f t="shared" si="11"/>
        <v>0</v>
      </c>
      <c r="X37" s="93">
        <f t="shared" si="11"/>
        <v>5.2225814474011444E-3</v>
      </c>
    </row>
    <row r="38" spans="1:25">
      <c r="A38" s="90" t="s">
        <v>351</v>
      </c>
      <c r="B38" s="99">
        <f t="shared" ref="B38:L38" si="12">SUM(B30:B37)</f>
        <v>1.0000000000000002</v>
      </c>
      <c r="C38" s="99">
        <f t="shared" si="12"/>
        <v>1</v>
      </c>
      <c r="D38" s="99">
        <f t="shared" si="12"/>
        <v>1</v>
      </c>
      <c r="E38" s="99">
        <f t="shared" si="12"/>
        <v>1.0000000000000002</v>
      </c>
      <c r="F38" s="99">
        <f t="shared" si="12"/>
        <v>0.99999999999999989</v>
      </c>
      <c r="G38" s="99">
        <f t="shared" si="12"/>
        <v>1</v>
      </c>
      <c r="H38" s="99">
        <f t="shared" si="12"/>
        <v>0.99999999999999989</v>
      </c>
      <c r="I38" s="99">
        <f t="shared" si="12"/>
        <v>1</v>
      </c>
      <c r="J38" s="99">
        <f t="shared" si="12"/>
        <v>0.99999999999999989</v>
      </c>
      <c r="K38" s="99">
        <f t="shared" si="12"/>
        <v>1</v>
      </c>
      <c r="L38" s="99">
        <f t="shared" si="12"/>
        <v>0.99999999999999989</v>
      </c>
      <c r="M38" s="204"/>
      <c r="N38" s="206">
        <f t="shared" ref="N38:X38" si="13">SUM(N30:N37)</f>
        <v>1</v>
      </c>
      <c r="O38" s="206">
        <f t="shared" si="13"/>
        <v>1</v>
      </c>
      <c r="P38" s="206">
        <f t="shared" si="13"/>
        <v>0.99999999999999978</v>
      </c>
      <c r="Q38" s="206">
        <f t="shared" si="13"/>
        <v>1</v>
      </c>
      <c r="R38" s="206">
        <f t="shared" si="13"/>
        <v>1</v>
      </c>
      <c r="S38" s="206">
        <f t="shared" si="13"/>
        <v>1</v>
      </c>
      <c r="T38" s="206">
        <f t="shared" si="13"/>
        <v>0.99999999999999989</v>
      </c>
      <c r="U38" s="206">
        <f t="shared" si="13"/>
        <v>1</v>
      </c>
      <c r="V38" s="206">
        <f t="shared" si="13"/>
        <v>1</v>
      </c>
      <c r="W38" s="206">
        <f t="shared" si="13"/>
        <v>0.99999999999999989</v>
      </c>
      <c r="X38" s="206">
        <f t="shared" si="13"/>
        <v>0.99999999999999989</v>
      </c>
    </row>
    <row r="39" spans="1:25" s="67" customFormat="1" ht="5.25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</row>
    <row r="40" spans="1:25" ht="13.5" customHeight="1">
      <c r="A40" s="39" t="s">
        <v>279</v>
      </c>
      <c r="B40" s="40"/>
      <c r="C40" s="40"/>
      <c r="D40" s="40"/>
      <c r="E40" s="40"/>
      <c r="F40" s="40"/>
      <c r="G40" s="40"/>
      <c r="H40" s="40"/>
      <c r="I40" s="4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>
      <c r="A41" s="101" t="s">
        <v>353</v>
      </c>
      <c r="B41" s="9"/>
      <c r="H41" s="9"/>
    </row>
    <row r="42" spans="1:25">
      <c r="A42" s="95"/>
      <c r="B42" s="9"/>
      <c r="H42" s="9"/>
    </row>
  </sheetData>
  <sheetProtection selectLockedCells="1" selectUnlockedCells="1"/>
  <mergeCells count="15">
    <mergeCell ref="B29:L29"/>
    <mergeCell ref="N29:X29"/>
    <mergeCell ref="B7:L7"/>
    <mergeCell ref="N7:X7"/>
    <mergeCell ref="B12:L12"/>
    <mergeCell ref="N12:X12"/>
    <mergeCell ref="B17:L17"/>
    <mergeCell ref="N17:X17"/>
    <mergeCell ref="B3:L3"/>
    <mergeCell ref="N3:X3"/>
    <mergeCell ref="A4:A5"/>
    <mergeCell ref="B4:B5"/>
    <mergeCell ref="C4:L4"/>
    <mergeCell ref="N4:N5"/>
    <mergeCell ref="O4:X4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zoomScaleNormal="85" workbookViewId="0">
      <selection activeCell="A2" sqref="A2"/>
    </sheetView>
  </sheetViews>
  <sheetFormatPr defaultColWidth="8.7109375" defaultRowHeight="12"/>
  <cols>
    <col min="1" max="1" width="14.5703125" style="20" customWidth="1"/>
    <col min="2" max="2" width="7.28515625" style="67" customWidth="1"/>
    <col min="3" max="3" width="11.5703125" style="9" customWidth="1"/>
    <col min="4" max="4" width="7.28515625" style="9" customWidth="1"/>
    <col min="5" max="5" width="9.28515625" style="9" customWidth="1"/>
    <col min="6" max="7" width="7.28515625" style="9" customWidth="1"/>
    <col min="8" max="8" width="7.28515625" style="68" customWidth="1"/>
    <col min="9" max="12" width="7.28515625" style="9" customWidth="1"/>
    <col min="13" max="16384" width="8.7109375" style="9"/>
  </cols>
  <sheetData>
    <row r="1" spans="1:12" s="70" customFormat="1" ht="12.75">
      <c r="A1" s="83" t="s">
        <v>29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2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2" s="86" customFormat="1" ht="36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2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4" customHeight="1">
      <c r="B6" s="248" t="s">
        <v>354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>
      <c r="A7" s="24"/>
      <c r="C7" s="24"/>
      <c r="D7" s="23"/>
      <c r="E7" s="24"/>
      <c r="F7" s="24"/>
      <c r="G7" s="24"/>
      <c r="H7" s="24"/>
      <c r="I7" s="24"/>
      <c r="J7" s="24"/>
      <c r="K7" s="24"/>
      <c r="L7" s="24"/>
    </row>
    <row r="8" spans="1:12">
      <c r="A8" s="25" t="s">
        <v>272</v>
      </c>
      <c r="B8" s="24">
        <v>55594</v>
      </c>
      <c r="C8" s="27">
        <v>8158</v>
      </c>
      <c r="D8" s="27">
        <v>5007</v>
      </c>
      <c r="E8" s="27">
        <v>4342</v>
      </c>
      <c r="F8" s="27">
        <v>4264</v>
      </c>
      <c r="G8" s="27">
        <v>6645</v>
      </c>
      <c r="H8" s="27">
        <v>1707</v>
      </c>
      <c r="I8" s="27">
        <v>8921</v>
      </c>
      <c r="J8" s="27">
        <v>4416</v>
      </c>
      <c r="K8" s="27">
        <v>3384</v>
      </c>
      <c r="L8" s="27">
        <v>8751</v>
      </c>
    </row>
    <row r="9" spans="1:12">
      <c r="A9" s="25" t="s">
        <v>273</v>
      </c>
      <c r="B9" s="24">
        <v>18686</v>
      </c>
      <c r="C9" s="27">
        <v>2860</v>
      </c>
      <c r="D9" s="27">
        <v>1727</v>
      </c>
      <c r="E9" s="27">
        <v>1785</v>
      </c>
      <c r="F9" s="27">
        <v>1069</v>
      </c>
      <c r="G9" s="27">
        <v>2803</v>
      </c>
      <c r="H9" s="27">
        <v>500</v>
      </c>
      <c r="I9" s="27">
        <v>1606</v>
      </c>
      <c r="J9" s="27">
        <v>2210</v>
      </c>
      <c r="K9" s="27">
        <v>1442</v>
      </c>
      <c r="L9" s="27">
        <v>2683</v>
      </c>
    </row>
    <row r="10" spans="1:12" s="67" customFormat="1">
      <c r="A10" s="36" t="s">
        <v>254</v>
      </c>
      <c r="B10" s="26">
        <v>74280</v>
      </c>
      <c r="C10" s="26">
        <v>11018</v>
      </c>
      <c r="D10" s="26">
        <v>6734</v>
      </c>
      <c r="E10" s="26">
        <v>6127</v>
      </c>
      <c r="F10" s="26">
        <v>5333</v>
      </c>
      <c r="G10" s="26">
        <v>9448</v>
      </c>
      <c r="H10" s="26">
        <v>2207</v>
      </c>
      <c r="I10" s="26">
        <v>10527</v>
      </c>
      <c r="J10" s="26">
        <v>6626</v>
      </c>
      <c r="K10" s="26">
        <v>4826</v>
      </c>
      <c r="L10" s="26">
        <v>11434</v>
      </c>
    </row>
    <row r="11" spans="1:12">
      <c r="A11" s="9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2" customHeight="1">
      <c r="B12" s="248" t="s">
        <v>274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1: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>
      <c r="A14" s="25" t="s">
        <v>272</v>
      </c>
      <c r="B14" s="34">
        <v>0.748</v>
      </c>
      <c r="C14" s="35">
        <v>0.74</v>
      </c>
      <c r="D14" s="35">
        <v>0.74399999999999999</v>
      </c>
      <c r="E14" s="35">
        <v>0.70899999999999996</v>
      </c>
      <c r="F14" s="35">
        <v>0.79900000000000004</v>
      </c>
      <c r="G14" s="35">
        <v>0.70299999999999996</v>
      </c>
      <c r="H14" s="35">
        <v>0.77300000000000002</v>
      </c>
      <c r="I14" s="35">
        <v>0.84699999999999998</v>
      </c>
      <c r="J14" s="35">
        <v>0.66600000000000004</v>
      </c>
      <c r="K14" s="35">
        <v>0.70099999999999996</v>
      </c>
      <c r="L14" s="35">
        <v>0.76500000000000001</v>
      </c>
    </row>
    <row r="15" spans="1:12">
      <c r="A15" s="25" t="s">
        <v>273</v>
      </c>
      <c r="B15" s="34">
        <v>0.252</v>
      </c>
      <c r="C15" s="35">
        <v>0.26</v>
      </c>
      <c r="D15" s="35">
        <v>0.25600000000000001</v>
      </c>
      <c r="E15" s="35">
        <v>0.29099999999999998</v>
      </c>
      <c r="F15" s="35">
        <v>0.20100000000000001</v>
      </c>
      <c r="G15" s="35">
        <v>0.29699999999999999</v>
      </c>
      <c r="H15" s="35">
        <v>0.22700000000000001</v>
      </c>
      <c r="I15" s="35">
        <v>0.153</v>
      </c>
      <c r="J15" s="35">
        <v>0.33400000000000002</v>
      </c>
      <c r="K15" s="35">
        <v>0.29899999999999999</v>
      </c>
      <c r="L15" s="35">
        <v>0.23499999999999999</v>
      </c>
    </row>
    <row r="16" spans="1:12" s="67" customFormat="1">
      <c r="A16" s="36" t="s">
        <v>254</v>
      </c>
      <c r="B16" s="34">
        <v>1</v>
      </c>
      <c r="C16" s="34">
        <v>1</v>
      </c>
      <c r="D16" s="34">
        <v>1</v>
      </c>
      <c r="E16" s="34">
        <v>1</v>
      </c>
      <c r="F16" s="34">
        <v>1</v>
      </c>
      <c r="G16" s="34">
        <v>1</v>
      </c>
      <c r="H16" s="34">
        <v>1</v>
      </c>
      <c r="I16" s="34">
        <v>1</v>
      </c>
      <c r="J16" s="34">
        <v>1</v>
      </c>
      <c r="K16" s="34">
        <v>1</v>
      </c>
      <c r="L16" s="34">
        <v>1</v>
      </c>
    </row>
    <row r="17" spans="1:34" ht="4.5" customHeight="1">
      <c r="A17" s="79"/>
      <c r="B17" s="80"/>
      <c r="C17" s="80"/>
      <c r="D17" s="80"/>
      <c r="E17" s="81"/>
      <c r="F17" s="81"/>
      <c r="G17" s="81"/>
      <c r="H17" s="81"/>
      <c r="I17" s="81"/>
      <c r="J17" s="81"/>
      <c r="K17" s="81"/>
      <c r="L17" s="81"/>
    </row>
    <row r="18" spans="1:34" ht="13.5" customHeight="1">
      <c r="A18" s="39" t="s">
        <v>279</v>
      </c>
      <c r="B18" s="40"/>
      <c r="C18" s="40"/>
      <c r="D18" s="40"/>
      <c r="E18" s="40"/>
      <c r="F18" s="40"/>
      <c r="G18" s="40"/>
      <c r="H18" s="40"/>
      <c r="I18" s="4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2.75">
      <c r="A19" s="95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34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</sheetData>
  <sheetProtection selectLockedCells="1" selectUnlockedCells="1"/>
  <mergeCells count="5">
    <mergeCell ref="B12:L12"/>
    <mergeCell ref="A3:A4"/>
    <mergeCell ref="B3:B4"/>
    <mergeCell ref="C3:L3"/>
    <mergeCell ref="B6:L6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Normal="85" workbookViewId="0">
      <selection activeCell="K34" sqref="K34"/>
    </sheetView>
  </sheetViews>
  <sheetFormatPr defaultColWidth="8.7109375" defaultRowHeight="12"/>
  <cols>
    <col min="1" max="1" width="20.7109375" style="20" customWidth="1"/>
    <col min="2" max="2" width="7.28515625" style="67" customWidth="1"/>
    <col min="3" max="4" width="7.28515625" style="9" customWidth="1"/>
    <col min="5" max="5" width="9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1.5703125" style="9" customWidth="1"/>
    <col min="14" max="14" width="7.28515625" style="67" customWidth="1"/>
    <col min="15" max="16" width="7.28515625" style="9" customWidth="1"/>
    <col min="17" max="17" width="9.28515625" style="9" customWidth="1"/>
    <col min="18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30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85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ht="15">
      <c r="A3" s="84"/>
      <c r="B3" s="254" t="s">
        <v>280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7"/>
      <c r="N3" s="254" t="s">
        <v>281</v>
      </c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ht="12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  <c r="N4" s="250" t="s">
        <v>254</v>
      </c>
      <c r="O4" s="251" t="s">
        <v>255</v>
      </c>
      <c r="P4" s="251"/>
      <c r="Q4" s="251"/>
      <c r="R4" s="251"/>
      <c r="S4" s="251"/>
      <c r="T4" s="251"/>
      <c r="U4" s="251"/>
      <c r="V4" s="251"/>
      <c r="W4" s="251"/>
      <c r="X4" s="251"/>
    </row>
    <row r="5" spans="1:24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50"/>
      <c r="O5" s="17" t="s">
        <v>261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4" customHeight="1">
      <c r="B7" s="248" t="s">
        <v>354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N7" s="248" t="s">
        <v>354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>
      <c r="A8" s="24"/>
      <c r="C8" s="24"/>
      <c r="D8" s="23"/>
      <c r="E8" s="24"/>
      <c r="F8" s="24"/>
      <c r="G8" s="24"/>
      <c r="H8" s="24"/>
      <c r="I8" s="24"/>
      <c r="J8" s="24"/>
      <c r="K8" s="24"/>
      <c r="L8" s="24"/>
      <c r="O8" s="24"/>
      <c r="P8" s="23"/>
      <c r="Q8" s="24"/>
      <c r="R8" s="24"/>
      <c r="S8" s="24"/>
      <c r="T8" s="24"/>
      <c r="U8" s="24"/>
      <c r="V8" s="24"/>
      <c r="W8" s="24"/>
      <c r="X8" s="24"/>
    </row>
    <row r="9" spans="1:24">
      <c r="A9" s="25" t="s">
        <v>272</v>
      </c>
      <c r="B9" s="24">
        <v>44078</v>
      </c>
      <c r="C9" s="27">
        <v>6412</v>
      </c>
      <c r="D9" s="27">
        <v>4229</v>
      </c>
      <c r="E9" s="27">
        <v>3170</v>
      </c>
      <c r="F9" s="27">
        <v>3436</v>
      </c>
      <c r="G9" s="27">
        <v>5267</v>
      </c>
      <c r="H9" s="27">
        <v>1324</v>
      </c>
      <c r="I9" s="27">
        <v>7398</v>
      </c>
      <c r="J9" s="27">
        <v>3355</v>
      </c>
      <c r="K9" s="27">
        <v>2616</v>
      </c>
      <c r="L9" s="27">
        <v>6870</v>
      </c>
      <c r="N9" s="24">
        <v>11516</v>
      </c>
      <c r="O9" s="27">
        <v>1745</v>
      </c>
      <c r="P9" s="27">
        <v>778</v>
      </c>
      <c r="Q9" s="27">
        <v>1172</v>
      </c>
      <c r="R9" s="27">
        <v>827</v>
      </c>
      <c r="S9" s="27">
        <v>1378</v>
      </c>
      <c r="T9" s="27">
        <v>383</v>
      </c>
      <c r="U9" s="27">
        <v>1523</v>
      </c>
      <c r="V9" s="27">
        <v>1061</v>
      </c>
      <c r="W9" s="27">
        <v>768</v>
      </c>
      <c r="X9" s="27">
        <v>1882</v>
      </c>
    </row>
    <row r="10" spans="1:24">
      <c r="A10" s="25" t="s">
        <v>273</v>
      </c>
      <c r="B10" s="24">
        <v>13730</v>
      </c>
      <c r="C10" s="27">
        <v>2337</v>
      </c>
      <c r="D10" s="27">
        <v>1493</v>
      </c>
      <c r="E10" s="27">
        <v>1062</v>
      </c>
      <c r="F10" s="27">
        <v>667</v>
      </c>
      <c r="G10" s="27">
        <v>2059</v>
      </c>
      <c r="H10" s="27">
        <v>317</v>
      </c>
      <c r="I10" s="27">
        <v>1133</v>
      </c>
      <c r="J10" s="27">
        <v>1651</v>
      </c>
      <c r="K10" s="27">
        <v>988</v>
      </c>
      <c r="L10" s="27">
        <v>2024</v>
      </c>
      <c r="N10" s="24">
        <v>4956</v>
      </c>
      <c r="O10" s="27">
        <v>524</v>
      </c>
      <c r="P10" s="27">
        <v>234</v>
      </c>
      <c r="Q10" s="27">
        <v>723</v>
      </c>
      <c r="R10" s="27">
        <v>403</v>
      </c>
      <c r="S10" s="27">
        <v>744</v>
      </c>
      <c r="T10" s="27">
        <v>183</v>
      </c>
      <c r="U10" s="27">
        <v>473</v>
      </c>
      <c r="V10" s="27">
        <v>559</v>
      </c>
      <c r="W10" s="27">
        <v>454</v>
      </c>
      <c r="X10" s="27">
        <v>658</v>
      </c>
    </row>
    <row r="11" spans="1:24" s="67" customFormat="1">
      <c r="A11" s="36" t="s">
        <v>254</v>
      </c>
      <c r="B11" s="26">
        <v>57808</v>
      </c>
      <c r="C11" s="26">
        <v>8749</v>
      </c>
      <c r="D11" s="26">
        <v>5722</v>
      </c>
      <c r="E11" s="26">
        <v>4232</v>
      </c>
      <c r="F11" s="26">
        <v>4103</v>
      </c>
      <c r="G11" s="26">
        <v>7326</v>
      </c>
      <c r="H11" s="26">
        <v>1641</v>
      </c>
      <c r="I11" s="26">
        <v>8531</v>
      </c>
      <c r="J11" s="26">
        <v>5006</v>
      </c>
      <c r="K11" s="26">
        <v>3604</v>
      </c>
      <c r="L11" s="26">
        <v>8894</v>
      </c>
      <c r="N11" s="26">
        <v>16472</v>
      </c>
      <c r="O11" s="26">
        <v>2269</v>
      </c>
      <c r="P11" s="26">
        <v>1012</v>
      </c>
      <c r="Q11" s="26">
        <v>1895</v>
      </c>
      <c r="R11" s="26">
        <v>1230</v>
      </c>
      <c r="S11" s="26">
        <v>2122</v>
      </c>
      <c r="T11" s="26">
        <v>566</v>
      </c>
      <c r="U11" s="26">
        <v>1996</v>
      </c>
      <c r="V11" s="26">
        <v>1620</v>
      </c>
      <c r="W11" s="26">
        <v>1222</v>
      </c>
      <c r="X11" s="26">
        <v>2540</v>
      </c>
    </row>
    <row r="12" spans="1:24">
      <c r="A12" s="9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" customHeight="1">
      <c r="B13" s="248" t="s">
        <v>274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N13" s="248" t="s">
        <v>274</v>
      </c>
      <c r="O13" s="248"/>
      <c r="P13" s="248"/>
      <c r="Q13" s="248"/>
      <c r="R13" s="248"/>
      <c r="S13" s="248"/>
      <c r="T13" s="248"/>
      <c r="U13" s="248"/>
      <c r="V13" s="248"/>
      <c r="W13" s="248"/>
      <c r="X13" s="248"/>
    </row>
    <row r="14" spans="1:24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>
      <c r="A15" s="25" t="s">
        <v>272</v>
      </c>
      <c r="B15" s="34">
        <v>0.76200000000000001</v>
      </c>
      <c r="C15" s="35">
        <v>0.73299999999999998</v>
      </c>
      <c r="D15" s="35">
        <v>0.73899999999999999</v>
      </c>
      <c r="E15" s="35">
        <v>0.749</v>
      </c>
      <c r="F15" s="35">
        <v>0.83799999999999997</v>
      </c>
      <c r="G15" s="35">
        <v>0.71899999999999997</v>
      </c>
      <c r="H15" s="35">
        <v>0.80700000000000005</v>
      </c>
      <c r="I15" s="35">
        <v>0.86699999999999999</v>
      </c>
      <c r="J15" s="35">
        <v>0.67</v>
      </c>
      <c r="K15" s="35">
        <v>0.72599999999999998</v>
      </c>
      <c r="L15" s="35">
        <v>0.77200000000000002</v>
      </c>
      <c r="N15" s="34">
        <v>0.69899999999999995</v>
      </c>
      <c r="O15" s="35">
        <v>0.76900000000000002</v>
      </c>
      <c r="P15" s="35">
        <v>0.76800000000000002</v>
      </c>
      <c r="Q15" s="35">
        <v>0.61799999999999999</v>
      </c>
      <c r="R15" s="35">
        <v>0.67200000000000004</v>
      </c>
      <c r="S15" s="35">
        <v>0.64900000000000002</v>
      </c>
      <c r="T15" s="35">
        <v>0.67600000000000005</v>
      </c>
      <c r="U15" s="35">
        <v>0.76300000000000001</v>
      </c>
      <c r="V15" s="35">
        <v>0.65500000000000003</v>
      </c>
      <c r="W15" s="35">
        <v>0.628</v>
      </c>
      <c r="X15" s="35">
        <v>0.74099999999999999</v>
      </c>
    </row>
    <row r="16" spans="1:24">
      <c r="A16" s="25" t="s">
        <v>273</v>
      </c>
      <c r="B16" s="34">
        <v>0.23799999999999999</v>
      </c>
      <c r="C16" s="35">
        <v>0.26700000000000002</v>
      </c>
      <c r="D16" s="35">
        <v>0.26100000000000001</v>
      </c>
      <c r="E16" s="35">
        <v>0.251</v>
      </c>
      <c r="F16" s="35">
        <v>0.16200000000000001</v>
      </c>
      <c r="G16" s="35">
        <v>0.28100000000000003</v>
      </c>
      <c r="H16" s="35">
        <v>0.193</v>
      </c>
      <c r="I16" s="35">
        <v>0.13300000000000001</v>
      </c>
      <c r="J16" s="35">
        <v>0.33</v>
      </c>
      <c r="K16" s="35">
        <v>0.27400000000000002</v>
      </c>
      <c r="L16" s="35">
        <v>0.22800000000000001</v>
      </c>
      <c r="N16" s="34">
        <v>0.30099999999999999</v>
      </c>
      <c r="O16" s="35">
        <v>0.23100000000000001</v>
      </c>
      <c r="P16" s="35">
        <v>0.23200000000000001</v>
      </c>
      <c r="Q16" s="35">
        <v>0.38200000000000001</v>
      </c>
      <c r="R16" s="35">
        <v>0.32800000000000001</v>
      </c>
      <c r="S16" s="35">
        <v>0.35099999999999998</v>
      </c>
      <c r="T16" s="35">
        <v>0.32400000000000001</v>
      </c>
      <c r="U16" s="35">
        <v>0.23699999999999999</v>
      </c>
      <c r="V16" s="35">
        <v>0.34499999999999997</v>
      </c>
      <c r="W16" s="35">
        <v>0.372</v>
      </c>
      <c r="X16" s="35">
        <v>0.25900000000000001</v>
      </c>
    </row>
    <row r="17" spans="1:34" s="67" customFormat="1">
      <c r="A17" s="36" t="s">
        <v>254</v>
      </c>
      <c r="B17" s="34">
        <v>1</v>
      </c>
      <c r="C17" s="34">
        <v>1</v>
      </c>
      <c r="D17" s="34">
        <v>1</v>
      </c>
      <c r="E17" s="34">
        <v>1</v>
      </c>
      <c r="F17" s="34">
        <v>1</v>
      </c>
      <c r="G17" s="34">
        <v>1</v>
      </c>
      <c r="H17" s="34">
        <v>1</v>
      </c>
      <c r="I17" s="34">
        <v>1</v>
      </c>
      <c r="J17" s="34">
        <v>1</v>
      </c>
      <c r="K17" s="34">
        <v>1</v>
      </c>
      <c r="L17" s="34">
        <v>1</v>
      </c>
      <c r="N17" s="34">
        <v>1</v>
      </c>
      <c r="O17" s="34">
        <v>1</v>
      </c>
      <c r="P17" s="34">
        <v>1</v>
      </c>
      <c r="Q17" s="34">
        <v>1</v>
      </c>
      <c r="R17" s="34">
        <v>1</v>
      </c>
      <c r="S17" s="34">
        <v>1</v>
      </c>
      <c r="T17" s="34">
        <v>1</v>
      </c>
      <c r="U17" s="34">
        <v>1</v>
      </c>
      <c r="V17" s="34">
        <v>1</v>
      </c>
      <c r="W17" s="34">
        <v>1</v>
      </c>
      <c r="X17" s="34">
        <v>1</v>
      </c>
    </row>
    <row r="18" spans="1:34" ht="6" customHeight="1">
      <c r="A18" s="79"/>
      <c r="B18" s="80"/>
      <c r="C18" s="80"/>
      <c r="D18" s="80"/>
      <c r="E18" s="81"/>
      <c r="F18" s="81"/>
      <c r="G18" s="81"/>
      <c r="H18" s="81"/>
      <c r="I18" s="81"/>
      <c r="J18" s="81"/>
      <c r="K18" s="81"/>
      <c r="L18" s="81"/>
      <c r="N18" s="80"/>
      <c r="O18" s="80"/>
      <c r="P18" s="80"/>
      <c r="Q18" s="81"/>
      <c r="R18" s="81"/>
      <c r="S18" s="81"/>
      <c r="T18" s="81"/>
      <c r="U18" s="81"/>
      <c r="V18" s="81"/>
      <c r="W18" s="81"/>
      <c r="X18" s="81"/>
    </row>
    <row r="19" spans="1:34" ht="13.5" customHeight="1">
      <c r="A19" s="39" t="s">
        <v>279</v>
      </c>
      <c r="B19" s="40"/>
      <c r="C19" s="40"/>
      <c r="D19" s="40"/>
      <c r="E19" s="40"/>
      <c r="F19" s="40"/>
      <c r="G19" s="40"/>
      <c r="H19" s="40"/>
      <c r="I19" s="40"/>
      <c r="J19" s="6"/>
      <c r="K19" s="6"/>
      <c r="L19" s="6"/>
      <c r="M19" s="6"/>
      <c r="N19" s="40"/>
      <c r="O19" s="40"/>
      <c r="P19" s="40"/>
      <c r="Q19" s="40"/>
      <c r="R19" s="40"/>
      <c r="S19" s="40"/>
      <c r="T19" s="40"/>
      <c r="U19" s="40"/>
      <c r="V19" s="6"/>
      <c r="W19" s="6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2.75">
      <c r="A20" s="95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34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electLockedCells="1" selectUnlockedCells="1"/>
  <mergeCells count="11">
    <mergeCell ref="B3:L3"/>
    <mergeCell ref="N3:X3"/>
    <mergeCell ref="O4:X4"/>
    <mergeCell ref="B7:L7"/>
    <mergeCell ref="N7:X7"/>
    <mergeCell ref="A4:A5"/>
    <mergeCell ref="B4:B5"/>
    <mergeCell ref="C4:L4"/>
    <mergeCell ref="N4:N5"/>
    <mergeCell ref="B13:L13"/>
    <mergeCell ref="N13:X13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Normal="85" workbookViewId="0">
      <selection activeCell="N50" sqref="N50"/>
    </sheetView>
  </sheetViews>
  <sheetFormatPr defaultColWidth="8.7109375" defaultRowHeight="12"/>
  <cols>
    <col min="1" max="1" width="45.28515625" style="20" customWidth="1"/>
    <col min="2" max="2" width="7.28515625" style="6" customWidth="1"/>
    <col min="3" max="3" width="11.5703125" style="9" customWidth="1"/>
    <col min="4" max="4" width="7.28515625" style="9" customWidth="1"/>
    <col min="5" max="5" width="8.5703125" style="9" customWidth="1"/>
    <col min="6" max="7" width="7.28515625" style="9" customWidth="1"/>
    <col min="8" max="8" width="7.28515625" style="68" customWidth="1"/>
    <col min="9" max="12" width="7.28515625" style="9" customWidth="1"/>
    <col min="13" max="16384" width="8.7109375" style="9"/>
  </cols>
  <sheetData>
    <row r="1" spans="1:14" s="70" customFormat="1" ht="12.75">
      <c r="A1" s="83" t="s">
        <v>31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4" ht="12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4" s="86" customFormat="1" ht="36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4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24" customHeight="1">
      <c r="B6" s="248" t="s">
        <v>355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4">
      <c r="A7" s="25" t="s">
        <v>356</v>
      </c>
      <c r="B7" s="24">
        <v>28447</v>
      </c>
      <c r="C7" s="23">
        <v>3835</v>
      </c>
      <c r="D7" s="23">
        <v>2248</v>
      </c>
      <c r="E7" s="23">
        <v>2406</v>
      </c>
      <c r="F7" s="23">
        <v>2352</v>
      </c>
      <c r="G7" s="23">
        <v>3489</v>
      </c>
      <c r="H7" s="23">
        <v>964</v>
      </c>
      <c r="I7" s="23">
        <v>4544</v>
      </c>
      <c r="J7" s="23">
        <v>2377</v>
      </c>
      <c r="K7" s="23">
        <v>1778</v>
      </c>
      <c r="L7" s="23">
        <v>4454</v>
      </c>
    </row>
    <row r="8" spans="1:14">
      <c r="A8" s="25" t="s">
        <v>357</v>
      </c>
      <c r="B8" s="24">
        <v>14342</v>
      </c>
      <c r="C8" s="23">
        <v>2003</v>
      </c>
      <c r="D8" s="23">
        <v>1120</v>
      </c>
      <c r="E8" s="23">
        <v>1132</v>
      </c>
      <c r="F8" s="23">
        <v>795</v>
      </c>
      <c r="G8" s="23">
        <v>2268</v>
      </c>
      <c r="H8" s="23">
        <v>303</v>
      </c>
      <c r="I8" s="23">
        <v>2136</v>
      </c>
      <c r="J8" s="23">
        <v>1237</v>
      </c>
      <c r="K8" s="23">
        <v>1126</v>
      </c>
      <c r="L8" s="23">
        <v>2223</v>
      </c>
      <c r="N8" s="9" t="s">
        <v>358</v>
      </c>
    </row>
    <row r="9" spans="1:14">
      <c r="A9" s="25" t="s">
        <v>359</v>
      </c>
      <c r="B9" s="24">
        <v>15420</v>
      </c>
      <c r="C9" s="23">
        <v>2888</v>
      </c>
      <c r="D9" s="23">
        <v>1704</v>
      </c>
      <c r="E9" s="23">
        <v>1181</v>
      </c>
      <c r="F9" s="23">
        <v>1027</v>
      </c>
      <c r="G9" s="23">
        <v>1798</v>
      </c>
      <c r="H9" s="23">
        <v>419</v>
      </c>
      <c r="I9" s="23">
        <v>1832</v>
      </c>
      <c r="J9" s="23">
        <v>1550</v>
      </c>
      <c r="K9" s="23">
        <v>942</v>
      </c>
      <c r="L9" s="23">
        <v>2080</v>
      </c>
    </row>
    <row r="10" spans="1:14">
      <c r="A10" s="25" t="s">
        <v>360</v>
      </c>
      <c r="B10" s="24">
        <v>3972</v>
      </c>
      <c r="C10" s="23">
        <v>583</v>
      </c>
      <c r="D10" s="23">
        <v>479</v>
      </c>
      <c r="E10" s="23">
        <v>277</v>
      </c>
      <c r="F10" s="23">
        <v>238</v>
      </c>
      <c r="G10" s="23">
        <v>496</v>
      </c>
      <c r="H10" s="23">
        <v>119</v>
      </c>
      <c r="I10" s="23">
        <v>656</v>
      </c>
      <c r="J10" s="23">
        <v>319</v>
      </c>
      <c r="K10" s="23">
        <v>299</v>
      </c>
      <c r="L10" s="23">
        <v>504</v>
      </c>
    </row>
    <row r="11" spans="1:14">
      <c r="A11" s="25" t="s">
        <v>361</v>
      </c>
      <c r="B11" s="24">
        <v>7916</v>
      </c>
      <c r="C11" s="23">
        <v>1133</v>
      </c>
      <c r="D11" s="23">
        <v>749</v>
      </c>
      <c r="E11" s="23">
        <v>729</v>
      </c>
      <c r="F11" s="23">
        <v>667</v>
      </c>
      <c r="G11" s="23">
        <v>1076</v>
      </c>
      <c r="H11" s="23">
        <v>261</v>
      </c>
      <c r="I11" s="23">
        <v>975</v>
      </c>
      <c r="J11" s="23">
        <v>526</v>
      </c>
      <c r="K11" s="23">
        <v>455</v>
      </c>
      <c r="L11" s="23">
        <v>1345</v>
      </c>
    </row>
    <row r="12" spans="1:14">
      <c r="A12" s="25" t="s">
        <v>362</v>
      </c>
      <c r="B12" s="24">
        <v>1868</v>
      </c>
      <c r="C12" s="23">
        <v>245</v>
      </c>
      <c r="D12" s="23">
        <v>162</v>
      </c>
      <c r="E12" s="23">
        <v>184</v>
      </c>
      <c r="F12" s="23">
        <v>107</v>
      </c>
      <c r="G12" s="23">
        <v>174</v>
      </c>
      <c r="H12" s="23">
        <v>72</v>
      </c>
      <c r="I12" s="23">
        <v>231</v>
      </c>
      <c r="J12" s="23">
        <v>298</v>
      </c>
      <c r="K12" s="23">
        <v>136</v>
      </c>
      <c r="L12" s="23">
        <v>258</v>
      </c>
    </row>
    <row r="13" spans="1:14">
      <c r="A13" s="25" t="s">
        <v>317</v>
      </c>
      <c r="B13" s="24">
        <v>2316</v>
      </c>
      <c r="C13" s="23">
        <v>330</v>
      </c>
      <c r="D13" s="23">
        <v>271</v>
      </c>
      <c r="E13" s="23">
        <v>218</v>
      </c>
      <c r="F13" s="23">
        <v>146</v>
      </c>
      <c r="G13" s="23">
        <v>147</v>
      </c>
      <c r="H13" s="23">
        <v>70</v>
      </c>
      <c r="I13" s="23">
        <v>154</v>
      </c>
      <c r="J13" s="23">
        <v>319</v>
      </c>
      <c r="K13" s="23">
        <v>91</v>
      </c>
      <c r="L13" s="23">
        <v>570</v>
      </c>
    </row>
    <row r="14" spans="1:14" s="67" customFormat="1">
      <c r="A14" s="36" t="s">
        <v>254</v>
      </c>
      <c r="B14" s="26">
        <v>74280</v>
      </c>
      <c r="C14" s="26">
        <v>11018</v>
      </c>
      <c r="D14" s="26">
        <v>6734</v>
      </c>
      <c r="E14" s="26">
        <v>6127</v>
      </c>
      <c r="F14" s="26">
        <v>5333</v>
      </c>
      <c r="G14" s="26">
        <v>9448</v>
      </c>
      <c r="H14" s="26">
        <v>2207</v>
      </c>
      <c r="I14" s="26">
        <v>10527</v>
      </c>
      <c r="J14" s="26">
        <v>6626</v>
      </c>
      <c r="K14" s="26">
        <v>4826</v>
      </c>
      <c r="L14" s="26">
        <v>11434</v>
      </c>
    </row>
    <row r="15" spans="1:14">
      <c r="A15" s="9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4" ht="12" customHeight="1">
      <c r="B16" s="248" t="s">
        <v>274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</row>
    <row r="17" spans="1:34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34">
      <c r="A18" s="25" t="s">
        <v>356</v>
      </c>
      <c r="B18" s="92">
        <v>0.38300000000000001</v>
      </c>
      <c r="C18" s="93">
        <v>0.34799999999999998</v>
      </c>
      <c r="D18" s="93">
        <v>0.33400000000000002</v>
      </c>
      <c r="E18" s="93">
        <v>0.39300000000000002</v>
      </c>
      <c r="F18" s="93">
        <v>0.441</v>
      </c>
      <c r="G18" s="93">
        <v>0.36899999999999999</v>
      </c>
      <c r="H18" s="93">
        <v>0.437</v>
      </c>
      <c r="I18" s="93">
        <v>0.432</v>
      </c>
      <c r="J18" s="93">
        <v>0.35899999999999999</v>
      </c>
      <c r="K18" s="93">
        <v>0.36799999999999999</v>
      </c>
      <c r="L18" s="93">
        <v>0.39</v>
      </c>
    </row>
    <row r="19" spans="1:34">
      <c r="A19" s="25" t="s">
        <v>357</v>
      </c>
      <c r="B19" s="92">
        <v>0.193</v>
      </c>
      <c r="C19" s="93">
        <v>0.182</v>
      </c>
      <c r="D19" s="93">
        <v>0.16600000000000001</v>
      </c>
      <c r="E19" s="93">
        <v>0.185</v>
      </c>
      <c r="F19" s="93">
        <v>0.14899999999999999</v>
      </c>
      <c r="G19" s="93">
        <v>0.24</v>
      </c>
      <c r="H19" s="93">
        <v>0.13700000000000001</v>
      </c>
      <c r="I19" s="93">
        <v>0.20300000000000001</v>
      </c>
      <c r="J19" s="93">
        <v>0.187</v>
      </c>
      <c r="K19" s="93">
        <v>0.23300000000000001</v>
      </c>
      <c r="L19" s="93">
        <v>0.19400000000000001</v>
      </c>
    </row>
    <row r="20" spans="1:34">
      <c r="A20" s="25" t="s">
        <v>359</v>
      </c>
      <c r="B20" s="92">
        <v>0.20799999999999999</v>
      </c>
      <c r="C20" s="93">
        <v>0.26200000000000001</v>
      </c>
      <c r="D20" s="93">
        <v>0.253</v>
      </c>
      <c r="E20" s="93">
        <v>0.193</v>
      </c>
      <c r="F20" s="93">
        <v>0.193</v>
      </c>
      <c r="G20" s="93">
        <v>0.19</v>
      </c>
      <c r="H20" s="93">
        <v>0.19</v>
      </c>
      <c r="I20" s="93">
        <v>0.17399999999999999</v>
      </c>
      <c r="J20" s="93">
        <v>0.23400000000000001</v>
      </c>
      <c r="K20" s="93">
        <v>0.19500000000000001</v>
      </c>
      <c r="L20" s="93">
        <v>0.182</v>
      </c>
    </row>
    <row r="21" spans="1:34">
      <c r="A21" s="25" t="s">
        <v>360</v>
      </c>
      <c r="B21" s="92">
        <v>5.2999999999999999E-2</v>
      </c>
      <c r="C21" s="93">
        <v>5.2999999999999999E-2</v>
      </c>
      <c r="D21" s="93">
        <v>7.0999999999999994E-2</v>
      </c>
      <c r="E21" s="93">
        <v>4.4999999999999998E-2</v>
      </c>
      <c r="F21" s="93">
        <v>4.4999999999999998E-2</v>
      </c>
      <c r="G21" s="93">
        <v>5.2999999999999999E-2</v>
      </c>
      <c r="H21" s="93">
        <v>5.3999999999999999E-2</v>
      </c>
      <c r="I21" s="93">
        <v>6.2E-2</v>
      </c>
      <c r="J21" s="93">
        <v>4.8000000000000001E-2</v>
      </c>
      <c r="K21" s="93">
        <v>6.2E-2</v>
      </c>
      <c r="L21" s="93">
        <v>4.3999999999999997E-2</v>
      </c>
    </row>
    <row r="22" spans="1:34">
      <c r="A22" s="25" t="s">
        <v>361</v>
      </c>
      <c r="B22" s="92">
        <v>0.107</v>
      </c>
      <c r="C22" s="93">
        <v>0.10299999999999999</v>
      </c>
      <c r="D22" s="93">
        <v>0.111</v>
      </c>
      <c r="E22" s="93">
        <v>0.11899999999999999</v>
      </c>
      <c r="F22" s="93">
        <v>0.125</v>
      </c>
      <c r="G22" s="93">
        <v>0.114</v>
      </c>
      <c r="H22" s="93">
        <v>0.11799999999999999</v>
      </c>
      <c r="I22" s="93">
        <v>9.2999999999999999E-2</v>
      </c>
      <c r="J22" s="93">
        <v>7.9000000000000001E-2</v>
      </c>
      <c r="K22" s="93">
        <v>9.4E-2</v>
      </c>
      <c r="L22" s="93">
        <v>0.11799999999999999</v>
      </c>
    </row>
    <row r="23" spans="1:34">
      <c r="A23" s="25" t="s">
        <v>362</v>
      </c>
      <c r="B23" s="92">
        <v>2.5000000000000001E-2</v>
      </c>
      <c r="C23" s="93">
        <v>2.1999999999999999E-2</v>
      </c>
      <c r="D23" s="93">
        <v>2.4E-2</v>
      </c>
      <c r="E23" s="93">
        <v>0.03</v>
      </c>
      <c r="F23" s="93">
        <v>0.02</v>
      </c>
      <c r="G23" s="93">
        <v>1.7999999999999999E-2</v>
      </c>
      <c r="H23" s="93">
        <v>3.3000000000000002E-2</v>
      </c>
      <c r="I23" s="93">
        <v>2.1999999999999999E-2</v>
      </c>
      <c r="J23" s="93">
        <v>4.4999999999999998E-2</v>
      </c>
      <c r="K23" s="93">
        <v>2.8000000000000001E-2</v>
      </c>
      <c r="L23" s="93">
        <v>2.3E-2</v>
      </c>
    </row>
    <row r="24" spans="1:34">
      <c r="A24" s="25" t="s">
        <v>317</v>
      </c>
      <c r="B24" s="92">
        <v>3.1E-2</v>
      </c>
      <c r="C24" s="93">
        <v>0.03</v>
      </c>
      <c r="D24" s="93">
        <v>0.04</v>
      </c>
      <c r="E24" s="93">
        <v>3.5999999999999997E-2</v>
      </c>
      <c r="F24" s="93">
        <v>2.7E-2</v>
      </c>
      <c r="G24" s="93">
        <v>1.6E-2</v>
      </c>
      <c r="H24" s="93">
        <v>3.2000000000000001E-2</v>
      </c>
      <c r="I24" s="93">
        <v>1.4999999999999999E-2</v>
      </c>
      <c r="J24" s="93">
        <v>4.8000000000000001E-2</v>
      </c>
      <c r="K24" s="93">
        <v>1.9E-2</v>
      </c>
      <c r="L24" s="93">
        <v>0.05</v>
      </c>
    </row>
    <row r="25" spans="1:34" s="67" customFormat="1">
      <c r="A25" s="36" t="s">
        <v>254</v>
      </c>
      <c r="B25" s="92">
        <v>1</v>
      </c>
      <c r="C25" s="92">
        <v>1</v>
      </c>
      <c r="D25" s="92">
        <v>1</v>
      </c>
      <c r="E25" s="92">
        <v>1</v>
      </c>
      <c r="F25" s="92">
        <v>1</v>
      </c>
      <c r="G25" s="92">
        <v>1</v>
      </c>
      <c r="H25" s="92">
        <v>1</v>
      </c>
      <c r="I25" s="92">
        <v>1</v>
      </c>
      <c r="J25" s="92">
        <v>1</v>
      </c>
      <c r="K25" s="92">
        <v>1</v>
      </c>
      <c r="L25" s="92">
        <v>1</v>
      </c>
    </row>
    <row r="26" spans="1:34" ht="4.5" customHeight="1">
      <c r="A26" s="79"/>
      <c r="B26" s="103"/>
      <c r="C26" s="80"/>
      <c r="D26" s="80"/>
      <c r="E26" s="81"/>
      <c r="F26" s="81"/>
      <c r="G26" s="81"/>
      <c r="H26" s="81"/>
      <c r="I26" s="81"/>
      <c r="J26" s="81"/>
      <c r="K26" s="81"/>
      <c r="L26" s="81"/>
    </row>
    <row r="27" spans="1:34" ht="13.5" customHeight="1">
      <c r="A27" s="39" t="s">
        <v>279</v>
      </c>
      <c r="B27" s="40"/>
      <c r="C27" s="40"/>
      <c r="D27" s="40"/>
      <c r="E27" s="40"/>
      <c r="F27" s="40"/>
      <c r="G27" s="40"/>
      <c r="H27" s="40"/>
      <c r="I27" s="40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>
      <c r="A28" s="95"/>
      <c r="B28" s="9"/>
      <c r="H28" s="9"/>
    </row>
    <row r="29" spans="1:34">
      <c r="B29" s="9"/>
      <c r="H29" s="9"/>
    </row>
  </sheetData>
  <sheetProtection selectLockedCells="1" selectUnlockedCells="1"/>
  <mergeCells count="5">
    <mergeCell ref="B16:L16"/>
    <mergeCell ref="A3:A4"/>
    <mergeCell ref="B3:B4"/>
    <mergeCell ref="C3:L3"/>
    <mergeCell ref="B6:L6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Normal="85" workbookViewId="0"/>
  </sheetViews>
  <sheetFormatPr defaultColWidth="8.7109375" defaultRowHeight="12"/>
  <cols>
    <col min="1" max="1" width="45.28515625" style="20" customWidth="1"/>
    <col min="2" max="2" width="7.28515625" style="6" customWidth="1"/>
    <col min="3" max="4" width="7.28515625" style="9" customWidth="1"/>
    <col min="5" max="5" width="8.5703125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1.28515625" style="9" customWidth="1"/>
    <col min="14" max="16" width="7.28515625" style="9" customWidth="1"/>
    <col min="17" max="17" width="8.5703125" style="9" customWidth="1"/>
    <col min="18" max="24" width="7.28515625" style="9" customWidth="1"/>
    <col min="25" max="16384" width="8.7109375" style="9"/>
  </cols>
  <sheetData>
    <row r="1" spans="1:24" s="70" customFormat="1" ht="12.75">
      <c r="A1" s="83" t="s">
        <v>32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4" ht="15">
      <c r="A3" s="84"/>
      <c r="B3" s="254" t="s">
        <v>280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7"/>
      <c r="N3" s="254" t="s">
        <v>281</v>
      </c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ht="12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  <c r="N4" s="250" t="s">
        <v>254</v>
      </c>
      <c r="O4" s="251" t="s">
        <v>255</v>
      </c>
      <c r="P4" s="251"/>
      <c r="Q4" s="251"/>
      <c r="R4" s="251"/>
      <c r="S4" s="251"/>
      <c r="T4" s="251"/>
      <c r="U4" s="251"/>
      <c r="V4" s="251"/>
      <c r="W4" s="251"/>
      <c r="X4" s="251"/>
    </row>
    <row r="5" spans="1:24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50"/>
      <c r="O5" s="17" t="s">
        <v>261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4" customHeight="1">
      <c r="B7" s="248" t="s">
        <v>355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N7" s="248" t="s">
        <v>355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>
      <c r="A8" s="25" t="s">
        <v>356</v>
      </c>
      <c r="B8" s="24">
        <v>24759</v>
      </c>
      <c r="C8" s="23">
        <v>3342</v>
      </c>
      <c r="D8" s="23">
        <v>2094</v>
      </c>
      <c r="E8" s="23">
        <v>2057</v>
      </c>
      <c r="F8" s="23">
        <v>2177</v>
      </c>
      <c r="G8" s="23">
        <v>2941</v>
      </c>
      <c r="H8" s="23">
        <v>777</v>
      </c>
      <c r="I8" s="23">
        <v>4124</v>
      </c>
      <c r="J8" s="23">
        <v>1977</v>
      </c>
      <c r="K8" s="23">
        <v>1453</v>
      </c>
      <c r="L8" s="23">
        <v>3816</v>
      </c>
      <c r="N8" s="24">
        <v>3688</v>
      </c>
      <c r="O8" s="23">
        <v>493</v>
      </c>
      <c r="P8" s="23">
        <v>155</v>
      </c>
      <c r="Q8" s="23">
        <v>349</v>
      </c>
      <c r="R8" s="23">
        <v>175</v>
      </c>
      <c r="S8" s="23">
        <v>548</v>
      </c>
      <c r="T8" s="23">
        <v>187</v>
      </c>
      <c r="U8" s="23">
        <v>420</v>
      </c>
      <c r="V8" s="23">
        <v>400</v>
      </c>
      <c r="W8" s="23">
        <v>324</v>
      </c>
      <c r="X8" s="23">
        <v>638</v>
      </c>
    </row>
    <row r="9" spans="1:24">
      <c r="A9" s="25" t="s">
        <v>357</v>
      </c>
      <c r="B9" s="24">
        <v>11629</v>
      </c>
      <c r="C9" s="23">
        <v>1685</v>
      </c>
      <c r="D9" s="23">
        <v>995</v>
      </c>
      <c r="E9" s="23">
        <v>691</v>
      </c>
      <c r="F9" s="23">
        <v>578</v>
      </c>
      <c r="G9" s="23">
        <v>1952</v>
      </c>
      <c r="H9" s="23">
        <v>245</v>
      </c>
      <c r="I9" s="23">
        <v>1952</v>
      </c>
      <c r="J9" s="23">
        <v>1034</v>
      </c>
      <c r="K9" s="23">
        <v>872</v>
      </c>
      <c r="L9" s="23">
        <v>1626</v>
      </c>
      <c r="N9" s="24">
        <v>2714</v>
      </c>
      <c r="O9" s="23">
        <v>319</v>
      </c>
      <c r="P9" s="23">
        <v>125</v>
      </c>
      <c r="Q9" s="23">
        <v>441</v>
      </c>
      <c r="R9" s="23">
        <v>217</v>
      </c>
      <c r="S9" s="23">
        <v>317</v>
      </c>
      <c r="T9" s="23">
        <v>58</v>
      </c>
      <c r="U9" s="23">
        <v>184</v>
      </c>
      <c r="V9" s="23">
        <v>203</v>
      </c>
      <c r="W9" s="23">
        <v>254</v>
      </c>
      <c r="X9" s="23">
        <v>596</v>
      </c>
    </row>
    <row r="10" spans="1:24">
      <c r="A10" s="25" t="s">
        <v>359</v>
      </c>
      <c r="B10" s="24">
        <v>10700</v>
      </c>
      <c r="C10" s="23">
        <v>2228</v>
      </c>
      <c r="D10" s="23">
        <v>1410</v>
      </c>
      <c r="E10" s="23">
        <v>624</v>
      </c>
      <c r="F10" s="23">
        <v>667</v>
      </c>
      <c r="G10" s="23">
        <v>1096</v>
      </c>
      <c r="H10" s="23">
        <v>252</v>
      </c>
      <c r="I10" s="23">
        <v>1228</v>
      </c>
      <c r="J10" s="23">
        <v>1106</v>
      </c>
      <c r="K10" s="23">
        <v>596</v>
      </c>
      <c r="L10" s="23">
        <v>1493</v>
      </c>
      <c r="N10" s="24">
        <v>4720</v>
      </c>
      <c r="O10" s="23">
        <v>660</v>
      </c>
      <c r="P10" s="23">
        <v>294</v>
      </c>
      <c r="Q10" s="23">
        <v>557</v>
      </c>
      <c r="R10" s="23">
        <v>361</v>
      </c>
      <c r="S10" s="23">
        <v>702</v>
      </c>
      <c r="T10" s="23">
        <v>167</v>
      </c>
      <c r="U10" s="23">
        <v>604</v>
      </c>
      <c r="V10" s="23">
        <v>443</v>
      </c>
      <c r="W10" s="23">
        <v>346</v>
      </c>
      <c r="X10" s="23">
        <v>586</v>
      </c>
    </row>
    <row r="11" spans="1:24">
      <c r="A11" s="25" t="s">
        <v>360</v>
      </c>
      <c r="B11" s="24">
        <v>2958</v>
      </c>
      <c r="C11" s="23">
        <v>462</v>
      </c>
      <c r="D11" s="23">
        <v>415</v>
      </c>
      <c r="E11" s="23">
        <v>169</v>
      </c>
      <c r="F11" s="23">
        <v>148</v>
      </c>
      <c r="G11" s="23">
        <v>428</v>
      </c>
      <c r="H11" s="23">
        <v>86</v>
      </c>
      <c r="I11" s="23">
        <v>472</v>
      </c>
      <c r="J11" s="23">
        <v>218</v>
      </c>
      <c r="K11" s="23">
        <v>262</v>
      </c>
      <c r="L11" s="23">
        <v>299</v>
      </c>
      <c r="N11" s="24">
        <v>1014</v>
      </c>
      <c r="O11" s="23">
        <v>121</v>
      </c>
      <c r="P11" s="23">
        <v>65</v>
      </c>
      <c r="Q11" s="23">
        <v>108</v>
      </c>
      <c r="R11" s="23">
        <v>90</v>
      </c>
      <c r="S11" s="23">
        <v>68</v>
      </c>
      <c r="T11" s="23">
        <v>32</v>
      </c>
      <c r="U11" s="23">
        <v>184</v>
      </c>
      <c r="V11" s="23">
        <v>102</v>
      </c>
      <c r="W11" s="23">
        <v>38</v>
      </c>
      <c r="X11" s="23">
        <v>206</v>
      </c>
    </row>
    <row r="12" spans="1:24">
      <c r="A12" s="25" t="s">
        <v>361</v>
      </c>
      <c r="B12" s="24">
        <v>5297</v>
      </c>
      <c r="C12" s="23">
        <v>761</v>
      </c>
      <c r="D12" s="23">
        <v>560</v>
      </c>
      <c r="E12" s="23">
        <v>438</v>
      </c>
      <c r="F12" s="23">
        <v>370</v>
      </c>
      <c r="G12" s="23">
        <v>802</v>
      </c>
      <c r="H12" s="23">
        <v>187</v>
      </c>
      <c r="I12" s="23">
        <v>598</v>
      </c>
      <c r="J12" s="23">
        <v>308</v>
      </c>
      <c r="K12" s="23">
        <v>276</v>
      </c>
      <c r="L12" s="23">
        <v>996</v>
      </c>
      <c r="N12" s="24">
        <v>2619</v>
      </c>
      <c r="O12" s="23">
        <v>372</v>
      </c>
      <c r="P12" s="23">
        <v>189</v>
      </c>
      <c r="Q12" s="23">
        <v>291</v>
      </c>
      <c r="R12" s="23">
        <v>297</v>
      </c>
      <c r="S12" s="23">
        <v>274</v>
      </c>
      <c r="T12" s="23">
        <v>74</v>
      </c>
      <c r="U12" s="23">
        <v>376</v>
      </c>
      <c r="V12" s="23">
        <v>218</v>
      </c>
      <c r="W12" s="23">
        <v>178</v>
      </c>
      <c r="X12" s="23">
        <v>350</v>
      </c>
    </row>
    <row r="13" spans="1:24">
      <c r="A13" s="25" t="s">
        <v>362</v>
      </c>
      <c r="B13" s="24">
        <v>1015</v>
      </c>
      <c r="C13" s="23">
        <v>109</v>
      </c>
      <c r="D13" s="23">
        <v>62</v>
      </c>
      <c r="E13" s="23">
        <v>101</v>
      </c>
      <c r="F13" s="23">
        <v>59</v>
      </c>
      <c r="G13" s="23">
        <v>80</v>
      </c>
      <c r="H13" s="23">
        <v>43</v>
      </c>
      <c r="I13" s="23">
        <v>126</v>
      </c>
      <c r="J13" s="23">
        <v>181</v>
      </c>
      <c r="K13" s="23">
        <v>87</v>
      </c>
      <c r="L13" s="23">
        <v>166</v>
      </c>
      <c r="N13" s="24">
        <v>853</v>
      </c>
      <c r="O13" s="23">
        <v>137</v>
      </c>
      <c r="P13" s="23">
        <v>100</v>
      </c>
      <c r="Q13" s="23">
        <v>83</v>
      </c>
      <c r="R13" s="23">
        <v>48</v>
      </c>
      <c r="S13" s="23">
        <v>94</v>
      </c>
      <c r="T13" s="23">
        <v>29</v>
      </c>
      <c r="U13" s="23">
        <v>105</v>
      </c>
      <c r="V13" s="23">
        <v>116</v>
      </c>
      <c r="W13" s="23">
        <v>49</v>
      </c>
      <c r="X13" s="23">
        <v>93</v>
      </c>
    </row>
    <row r="14" spans="1:24">
      <c r="A14" s="25" t="s">
        <v>317</v>
      </c>
      <c r="B14" s="24">
        <v>1451</v>
      </c>
      <c r="C14" s="23">
        <v>163</v>
      </c>
      <c r="D14" s="23">
        <v>187</v>
      </c>
      <c r="E14" s="23">
        <v>152</v>
      </c>
      <c r="F14" s="23">
        <v>104</v>
      </c>
      <c r="G14" s="23">
        <v>27</v>
      </c>
      <c r="H14" s="23">
        <v>50</v>
      </c>
      <c r="I14" s="23">
        <v>31</v>
      </c>
      <c r="J14" s="23">
        <v>181</v>
      </c>
      <c r="K14" s="23">
        <v>58</v>
      </c>
      <c r="L14" s="23">
        <v>498</v>
      </c>
      <c r="N14" s="24">
        <v>865</v>
      </c>
      <c r="O14" s="23">
        <v>167</v>
      </c>
      <c r="P14" s="23">
        <v>85</v>
      </c>
      <c r="Q14" s="23">
        <v>66</v>
      </c>
      <c r="R14" s="23">
        <v>42</v>
      </c>
      <c r="S14" s="23">
        <v>120</v>
      </c>
      <c r="T14" s="23">
        <v>19</v>
      </c>
      <c r="U14" s="23">
        <v>123</v>
      </c>
      <c r="V14" s="23">
        <v>138</v>
      </c>
      <c r="W14" s="23">
        <v>32</v>
      </c>
      <c r="X14" s="23">
        <v>72</v>
      </c>
    </row>
    <row r="15" spans="1:24" s="67" customFormat="1">
      <c r="A15" s="36" t="s">
        <v>254</v>
      </c>
      <c r="B15" s="26">
        <v>57808</v>
      </c>
      <c r="C15" s="26">
        <v>8749</v>
      </c>
      <c r="D15" s="26">
        <v>5722</v>
      </c>
      <c r="E15" s="26">
        <v>4232</v>
      </c>
      <c r="F15" s="26">
        <v>4103</v>
      </c>
      <c r="G15" s="26">
        <v>7326</v>
      </c>
      <c r="H15" s="26">
        <v>1641</v>
      </c>
      <c r="I15" s="26">
        <v>8531</v>
      </c>
      <c r="J15" s="26">
        <v>5006</v>
      </c>
      <c r="K15" s="26">
        <v>3604</v>
      </c>
      <c r="L15" s="26">
        <v>8894</v>
      </c>
      <c r="N15" s="26">
        <v>16472</v>
      </c>
      <c r="O15" s="26">
        <v>2269</v>
      </c>
      <c r="P15" s="26">
        <v>1012</v>
      </c>
      <c r="Q15" s="26">
        <v>1895</v>
      </c>
      <c r="R15" s="26">
        <v>1230</v>
      </c>
      <c r="S15" s="26">
        <v>2122</v>
      </c>
      <c r="T15" s="26">
        <v>566</v>
      </c>
      <c r="U15" s="26">
        <v>1996</v>
      </c>
      <c r="V15" s="26">
        <v>1620</v>
      </c>
      <c r="W15" s="26">
        <v>1222</v>
      </c>
      <c r="X15" s="26">
        <v>2540</v>
      </c>
    </row>
    <row r="16" spans="1:24">
      <c r="A16" s="9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34" ht="12" customHeight="1">
      <c r="B17" s="248" t="s">
        <v>274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N17" s="248" t="s">
        <v>274</v>
      </c>
      <c r="O17" s="248"/>
      <c r="P17" s="248"/>
      <c r="Q17" s="248"/>
      <c r="R17" s="248"/>
      <c r="S17" s="248"/>
      <c r="T17" s="248"/>
      <c r="U17" s="248"/>
      <c r="V17" s="248"/>
      <c r="W17" s="248"/>
      <c r="X17" s="248"/>
    </row>
    <row r="18" spans="1:34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34">
      <c r="A19" s="25" t="s">
        <v>356</v>
      </c>
      <c r="B19" s="92">
        <v>0.42799999999999999</v>
      </c>
      <c r="C19" s="93">
        <v>0.38200000000000001</v>
      </c>
      <c r="D19" s="93">
        <v>0.36599999999999999</v>
      </c>
      <c r="E19" s="93">
        <v>0.48599999999999999</v>
      </c>
      <c r="F19" s="93">
        <v>0.53100000000000003</v>
      </c>
      <c r="G19" s="93">
        <v>0.40100000000000002</v>
      </c>
      <c r="H19" s="93">
        <v>0.47399999999999998</v>
      </c>
      <c r="I19" s="93">
        <v>0.48299999999999998</v>
      </c>
      <c r="J19" s="93">
        <v>0.39500000000000002</v>
      </c>
      <c r="K19" s="93">
        <v>0.40300000000000002</v>
      </c>
      <c r="L19" s="93">
        <v>0.42899999999999999</v>
      </c>
      <c r="N19" s="92">
        <v>0.224</v>
      </c>
      <c r="O19" s="93">
        <v>0.217</v>
      </c>
      <c r="P19" s="93">
        <v>0.153</v>
      </c>
      <c r="Q19" s="93">
        <v>0.184</v>
      </c>
      <c r="R19" s="93">
        <v>0.14199999999999999</v>
      </c>
      <c r="S19" s="93">
        <v>0.25800000000000001</v>
      </c>
      <c r="T19" s="93">
        <v>0.33</v>
      </c>
      <c r="U19" s="93">
        <v>0.21099999999999999</v>
      </c>
      <c r="V19" s="93">
        <v>0.247</v>
      </c>
      <c r="W19" s="93">
        <v>0.26500000000000001</v>
      </c>
      <c r="X19" s="93">
        <v>0.251</v>
      </c>
    </row>
    <row r="20" spans="1:34">
      <c r="A20" s="25" t="s">
        <v>357</v>
      </c>
      <c r="B20" s="92">
        <v>0.20100000000000001</v>
      </c>
      <c r="C20" s="93">
        <v>0.193</v>
      </c>
      <c r="D20" s="93">
        <v>0.17399999999999999</v>
      </c>
      <c r="E20" s="93">
        <v>0.16300000000000001</v>
      </c>
      <c r="F20" s="93">
        <v>0.14099999999999999</v>
      </c>
      <c r="G20" s="93">
        <v>0.26600000000000001</v>
      </c>
      <c r="H20" s="93">
        <v>0.14899999999999999</v>
      </c>
      <c r="I20" s="93">
        <v>0.22900000000000001</v>
      </c>
      <c r="J20" s="93">
        <v>0.20699999999999999</v>
      </c>
      <c r="K20" s="93">
        <v>0.24199999999999999</v>
      </c>
      <c r="L20" s="93">
        <v>0.183</v>
      </c>
      <c r="N20" s="92">
        <v>0.16500000000000001</v>
      </c>
      <c r="O20" s="93">
        <v>0.14000000000000001</v>
      </c>
      <c r="P20" s="93">
        <v>0.123</v>
      </c>
      <c r="Q20" s="93">
        <v>0.23200000000000001</v>
      </c>
      <c r="R20" s="93">
        <v>0.17699999999999999</v>
      </c>
      <c r="S20" s="93">
        <v>0.14899999999999999</v>
      </c>
      <c r="T20" s="93">
        <v>0.10199999999999999</v>
      </c>
      <c r="U20" s="93">
        <v>9.1999999999999998E-2</v>
      </c>
      <c r="V20" s="93">
        <v>0.126</v>
      </c>
      <c r="W20" s="93">
        <v>0.20799999999999999</v>
      </c>
      <c r="X20" s="93">
        <v>0.23499999999999999</v>
      </c>
    </row>
    <row r="21" spans="1:34">
      <c r="A21" s="25" t="s">
        <v>359</v>
      </c>
      <c r="B21" s="92">
        <v>0.185</v>
      </c>
      <c r="C21" s="93">
        <v>0.255</v>
      </c>
      <c r="D21" s="93">
        <v>0.246</v>
      </c>
      <c r="E21" s="93">
        <v>0.14699999999999999</v>
      </c>
      <c r="F21" s="93">
        <v>0.16200000000000001</v>
      </c>
      <c r="G21" s="93">
        <v>0.15</v>
      </c>
      <c r="H21" s="93">
        <v>0.154</v>
      </c>
      <c r="I21" s="93">
        <v>0.14399999999999999</v>
      </c>
      <c r="J21" s="93">
        <v>0.221</v>
      </c>
      <c r="K21" s="93">
        <v>0.16500000000000001</v>
      </c>
      <c r="L21" s="93">
        <v>0.16800000000000001</v>
      </c>
      <c r="N21" s="92">
        <v>0.28699999999999998</v>
      </c>
      <c r="O21" s="93">
        <v>0.29099999999999998</v>
      </c>
      <c r="P21" s="93">
        <v>0.29099999999999998</v>
      </c>
      <c r="Q21" s="93">
        <v>0.29399999999999998</v>
      </c>
      <c r="R21" s="93">
        <v>0.29299999999999998</v>
      </c>
      <c r="S21" s="93">
        <v>0.33100000000000002</v>
      </c>
      <c r="T21" s="93">
        <v>0.29499999999999998</v>
      </c>
      <c r="U21" s="93">
        <v>0.30299999999999999</v>
      </c>
      <c r="V21" s="93">
        <v>0.27400000000000002</v>
      </c>
      <c r="W21" s="93">
        <v>0.28299999999999997</v>
      </c>
      <c r="X21" s="93">
        <v>0.23100000000000001</v>
      </c>
    </row>
    <row r="22" spans="1:34">
      <c r="A22" s="25" t="s">
        <v>360</v>
      </c>
      <c r="B22" s="92">
        <v>5.0999999999999997E-2</v>
      </c>
      <c r="C22" s="93">
        <v>5.2999999999999999E-2</v>
      </c>
      <c r="D22" s="93">
        <v>7.1999999999999995E-2</v>
      </c>
      <c r="E22" s="93">
        <v>0.04</v>
      </c>
      <c r="F22" s="93">
        <v>3.5999999999999997E-2</v>
      </c>
      <c r="G22" s="93">
        <v>5.8000000000000003E-2</v>
      </c>
      <c r="H22" s="93">
        <v>5.2999999999999999E-2</v>
      </c>
      <c r="I22" s="93">
        <v>5.5E-2</v>
      </c>
      <c r="J22" s="93">
        <v>4.2999999999999997E-2</v>
      </c>
      <c r="K22" s="93">
        <v>7.2999999999999995E-2</v>
      </c>
      <c r="L22" s="93">
        <v>3.4000000000000002E-2</v>
      </c>
      <c r="N22" s="92">
        <v>6.2E-2</v>
      </c>
      <c r="O22" s="93">
        <v>5.3999999999999999E-2</v>
      </c>
      <c r="P22" s="93">
        <v>6.4000000000000001E-2</v>
      </c>
      <c r="Q22" s="93">
        <v>5.7000000000000002E-2</v>
      </c>
      <c r="R22" s="93">
        <v>7.2999999999999995E-2</v>
      </c>
      <c r="S22" s="93">
        <v>3.2000000000000001E-2</v>
      </c>
      <c r="T22" s="93">
        <v>5.7000000000000002E-2</v>
      </c>
      <c r="U22" s="93">
        <v>9.1999999999999998E-2</v>
      </c>
      <c r="V22" s="93">
        <v>6.3E-2</v>
      </c>
      <c r="W22" s="93">
        <v>3.1E-2</v>
      </c>
      <c r="X22" s="93">
        <v>8.1000000000000003E-2</v>
      </c>
    </row>
    <row r="23" spans="1:34">
      <c r="A23" s="25" t="s">
        <v>361</v>
      </c>
      <c r="B23" s="92">
        <v>9.1999999999999998E-2</v>
      </c>
      <c r="C23" s="93">
        <v>8.6999999999999994E-2</v>
      </c>
      <c r="D23" s="93">
        <v>9.8000000000000004E-2</v>
      </c>
      <c r="E23" s="93">
        <v>0.104</v>
      </c>
      <c r="F23" s="93">
        <v>0.09</v>
      </c>
      <c r="G23" s="93">
        <v>0.109</v>
      </c>
      <c r="H23" s="93">
        <v>0.114</v>
      </c>
      <c r="I23" s="93">
        <v>7.0000000000000007E-2</v>
      </c>
      <c r="J23" s="93">
        <v>6.2E-2</v>
      </c>
      <c r="K23" s="93">
        <v>7.6999999999999999E-2</v>
      </c>
      <c r="L23" s="93">
        <v>0.112</v>
      </c>
      <c r="N23" s="92">
        <v>0.159</v>
      </c>
      <c r="O23" s="93">
        <v>0.16400000000000001</v>
      </c>
      <c r="P23" s="93">
        <v>0.187</v>
      </c>
      <c r="Q23" s="93">
        <v>0.154</v>
      </c>
      <c r="R23" s="93">
        <v>0.24099999999999999</v>
      </c>
      <c r="S23" s="93">
        <v>0.129</v>
      </c>
      <c r="T23" s="93">
        <v>0.13100000000000001</v>
      </c>
      <c r="U23" s="93">
        <v>0.189</v>
      </c>
      <c r="V23" s="93">
        <v>0.13500000000000001</v>
      </c>
      <c r="W23" s="93">
        <v>0.14599999999999999</v>
      </c>
      <c r="X23" s="93">
        <v>0.13800000000000001</v>
      </c>
    </row>
    <row r="24" spans="1:34">
      <c r="A24" s="25" t="s">
        <v>362</v>
      </c>
      <c r="B24" s="92">
        <v>1.7999999999999999E-2</v>
      </c>
      <c r="C24" s="93">
        <v>1.2E-2</v>
      </c>
      <c r="D24" s="93">
        <v>1.0999999999999999E-2</v>
      </c>
      <c r="E24" s="93">
        <v>2.4E-2</v>
      </c>
      <c r="F24" s="93">
        <v>1.4E-2</v>
      </c>
      <c r="G24" s="93">
        <v>1.0999999999999999E-2</v>
      </c>
      <c r="H24" s="93">
        <v>2.5999999999999999E-2</v>
      </c>
      <c r="I24" s="93">
        <v>1.4999999999999999E-2</v>
      </c>
      <c r="J24" s="93">
        <v>3.5999999999999997E-2</v>
      </c>
      <c r="K24" s="93">
        <v>2.4E-2</v>
      </c>
      <c r="L24" s="93">
        <v>1.9E-2</v>
      </c>
      <c r="N24" s="92">
        <v>5.1999999999999998E-2</v>
      </c>
      <c r="O24" s="93">
        <v>0.06</v>
      </c>
      <c r="P24" s="93">
        <v>9.9000000000000005E-2</v>
      </c>
      <c r="Q24" s="93">
        <v>4.3999999999999997E-2</v>
      </c>
      <c r="R24" s="93">
        <v>3.9E-2</v>
      </c>
      <c r="S24" s="93">
        <v>4.3999999999999997E-2</v>
      </c>
      <c r="T24" s="93">
        <v>5.0999999999999997E-2</v>
      </c>
      <c r="U24" s="93">
        <v>5.2999999999999999E-2</v>
      </c>
      <c r="V24" s="93">
        <v>7.1999999999999995E-2</v>
      </c>
      <c r="W24" s="93">
        <v>0.04</v>
      </c>
      <c r="X24" s="93">
        <v>3.5999999999999997E-2</v>
      </c>
    </row>
    <row r="25" spans="1:34">
      <c r="A25" s="25" t="s">
        <v>317</v>
      </c>
      <c r="B25" s="92">
        <v>2.5000000000000001E-2</v>
      </c>
      <c r="C25" s="93">
        <v>1.9E-2</v>
      </c>
      <c r="D25" s="93">
        <v>3.3000000000000002E-2</v>
      </c>
      <c r="E25" s="93">
        <v>3.5999999999999997E-2</v>
      </c>
      <c r="F25" s="93">
        <v>2.5000000000000001E-2</v>
      </c>
      <c r="G25" s="93">
        <v>4.0000000000000001E-3</v>
      </c>
      <c r="H25" s="93">
        <v>3.1E-2</v>
      </c>
      <c r="I25" s="93">
        <v>4.0000000000000001E-3</v>
      </c>
      <c r="J25" s="93">
        <v>3.5999999999999997E-2</v>
      </c>
      <c r="K25" s="93">
        <v>1.6E-2</v>
      </c>
      <c r="L25" s="93">
        <v>5.6000000000000001E-2</v>
      </c>
      <c r="N25" s="92">
        <v>5.1999999999999998E-2</v>
      </c>
      <c r="O25" s="93">
        <v>7.3999999999999996E-2</v>
      </c>
      <c r="P25" s="93">
        <v>8.4000000000000005E-2</v>
      </c>
      <c r="Q25" s="93">
        <v>3.5000000000000003E-2</v>
      </c>
      <c r="R25" s="93">
        <v>3.4000000000000002E-2</v>
      </c>
      <c r="S25" s="93">
        <v>5.6000000000000001E-2</v>
      </c>
      <c r="T25" s="93">
        <v>3.4000000000000002E-2</v>
      </c>
      <c r="U25" s="93">
        <v>6.0999999999999999E-2</v>
      </c>
      <c r="V25" s="93">
        <v>8.5000000000000006E-2</v>
      </c>
      <c r="W25" s="93">
        <v>2.7E-2</v>
      </c>
      <c r="X25" s="93">
        <v>2.8000000000000001E-2</v>
      </c>
    </row>
    <row r="26" spans="1:34" s="67" customFormat="1">
      <c r="A26" s="36" t="s">
        <v>254</v>
      </c>
      <c r="B26" s="92">
        <v>1</v>
      </c>
      <c r="C26" s="92">
        <v>1</v>
      </c>
      <c r="D26" s="92">
        <v>1</v>
      </c>
      <c r="E26" s="92">
        <v>1</v>
      </c>
      <c r="F26" s="92">
        <v>1</v>
      </c>
      <c r="G26" s="92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  <c r="N26" s="92">
        <v>1</v>
      </c>
      <c r="O26" s="92">
        <v>1</v>
      </c>
      <c r="P26" s="92">
        <v>1</v>
      </c>
      <c r="Q26" s="92">
        <v>1</v>
      </c>
      <c r="R26" s="92">
        <v>1</v>
      </c>
      <c r="S26" s="92">
        <v>1</v>
      </c>
      <c r="T26" s="92">
        <v>1</v>
      </c>
      <c r="U26" s="92">
        <v>1</v>
      </c>
      <c r="V26" s="92">
        <v>1</v>
      </c>
      <c r="W26" s="92">
        <v>1</v>
      </c>
      <c r="X26" s="92">
        <v>1</v>
      </c>
    </row>
    <row r="27" spans="1:34" ht="4.5" customHeight="1">
      <c r="A27" s="79"/>
      <c r="B27" s="103"/>
      <c r="C27" s="80"/>
      <c r="D27" s="80"/>
      <c r="E27" s="81"/>
      <c r="F27" s="81"/>
      <c r="G27" s="81"/>
      <c r="H27" s="81"/>
      <c r="I27" s="81"/>
      <c r="J27" s="81"/>
      <c r="K27" s="81"/>
      <c r="L27" s="81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34" ht="13.5" customHeight="1">
      <c r="A28" s="39" t="s">
        <v>279</v>
      </c>
      <c r="B28" s="40"/>
      <c r="C28" s="40"/>
      <c r="D28" s="40"/>
      <c r="E28" s="40"/>
      <c r="F28" s="40"/>
      <c r="G28" s="40"/>
      <c r="H28" s="40"/>
      <c r="I28" s="40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>
      <c r="A29" s="95"/>
      <c r="B29" s="9"/>
      <c r="H29" s="9"/>
    </row>
    <row r="30" spans="1:34">
      <c r="B30" s="9"/>
      <c r="H30" s="9"/>
    </row>
  </sheetData>
  <sheetProtection selectLockedCells="1" selectUnlockedCells="1"/>
  <mergeCells count="11">
    <mergeCell ref="B3:L3"/>
    <mergeCell ref="N3:X3"/>
    <mergeCell ref="O4:X4"/>
    <mergeCell ref="B7:L7"/>
    <mergeCell ref="N7:X7"/>
    <mergeCell ref="A4:A5"/>
    <mergeCell ref="B4:B5"/>
    <mergeCell ref="C4:L4"/>
    <mergeCell ref="N4:N5"/>
    <mergeCell ref="B17:L17"/>
    <mergeCell ref="N17:X17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zoomScaleNormal="85" workbookViewId="0">
      <selection activeCell="A33" sqref="A33"/>
    </sheetView>
  </sheetViews>
  <sheetFormatPr defaultColWidth="8.7109375" defaultRowHeight="12"/>
  <cols>
    <col min="1" max="1" width="36.7109375" style="20" customWidth="1"/>
    <col min="2" max="2" width="11" style="67" customWidth="1"/>
    <col min="3" max="3" width="11.5703125" style="9" customWidth="1"/>
    <col min="4" max="7" width="7.28515625" style="9" customWidth="1"/>
    <col min="8" max="8" width="7.28515625" style="68" customWidth="1"/>
    <col min="9" max="12" width="7.28515625" style="9" customWidth="1"/>
    <col min="13" max="13" width="8.7109375" style="9"/>
    <col min="14" max="14" width="10.42578125" style="9" customWidth="1"/>
    <col min="15" max="16384" width="8.7109375" style="9"/>
  </cols>
  <sheetData>
    <row r="1" spans="1:14" s="70" customFormat="1" ht="12.75">
      <c r="A1" s="83" t="s">
        <v>394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4" ht="12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4" s="86" customFormat="1" ht="36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4" s="86" customFormat="1">
      <c r="A5" s="21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24" customHeight="1">
      <c r="B6" s="248" t="s">
        <v>389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N6" s="104"/>
    </row>
    <row r="7" spans="1:14">
      <c r="A7" s="24"/>
      <c r="B7" s="24"/>
      <c r="C7" s="24"/>
      <c r="D7" s="200"/>
      <c r="E7" s="33"/>
      <c r="F7" s="33"/>
      <c r="G7" s="33"/>
      <c r="H7" s="33"/>
      <c r="I7" s="33"/>
      <c r="J7" s="33"/>
      <c r="K7" s="33"/>
      <c r="L7" s="33"/>
    </row>
    <row r="8" spans="1:14">
      <c r="A8" s="25" t="s">
        <v>130</v>
      </c>
      <c r="B8" s="201">
        <v>41103</v>
      </c>
      <c r="C8" s="27">
        <v>5949</v>
      </c>
      <c r="D8" s="27">
        <v>3713</v>
      </c>
      <c r="E8" s="27">
        <v>3441</v>
      </c>
      <c r="F8" s="27">
        <v>3052</v>
      </c>
      <c r="G8" s="27">
        <v>5031</v>
      </c>
      <c r="H8" s="27">
        <v>1176</v>
      </c>
      <c r="I8" s="27">
        <v>5400</v>
      </c>
      <c r="J8" s="27">
        <v>3930</v>
      </c>
      <c r="K8" s="27">
        <v>2898</v>
      </c>
      <c r="L8" s="27">
        <v>6514</v>
      </c>
      <c r="N8" s="104"/>
    </row>
    <row r="9" spans="1:14">
      <c r="A9" s="25" t="s">
        <v>131</v>
      </c>
      <c r="B9" s="26">
        <v>11298</v>
      </c>
      <c r="C9" s="202">
        <v>1504</v>
      </c>
      <c r="D9" s="202">
        <v>614</v>
      </c>
      <c r="E9" s="202">
        <v>913</v>
      </c>
      <c r="F9" s="202">
        <v>629</v>
      </c>
      <c r="G9" s="202">
        <v>1975</v>
      </c>
      <c r="H9" s="202">
        <v>421</v>
      </c>
      <c r="I9" s="202">
        <v>1641</v>
      </c>
      <c r="J9" s="202">
        <v>1056</v>
      </c>
      <c r="K9" s="202">
        <v>555</v>
      </c>
      <c r="L9" s="202">
        <v>1989</v>
      </c>
    </row>
    <row r="10" spans="1:14">
      <c r="A10" s="25" t="s">
        <v>132</v>
      </c>
      <c r="B10" s="201">
        <v>8346</v>
      </c>
      <c r="C10" s="27">
        <v>420</v>
      </c>
      <c r="D10" s="27">
        <v>954</v>
      </c>
      <c r="E10" s="27">
        <v>673</v>
      </c>
      <c r="F10" s="27">
        <v>678</v>
      </c>
      <c r="G10" s="27">
        <v>932</v>
      </c>
      <c r="H10" s="27">
        <v>298</v>
      </c>
      <c r="I10" s="27">
        <v>1775</v>
      </c>
      <c r="J10" s="27">
        <v>1009</v>
      </c>
      <c r="K10" s="27">
        <v>276</v>
      </c>
      <c r="L10" s="27">
        <v>1332</v>
      </c>
      <c r="N10" s="25"/>
    </row>
    <row r="11" spans="1:14">
      <c r="A11" s="25" t="s">
        <v>133</v>
      </c>
      <c r="B11" s="26">
        <v>70</v>
      </c>
      <c r="C11" s="202">
        <v>8</v>
      </c>
      <c r="D11" s="202">
        <v>21</v>
      </c>
      <c r="E11" s="202">
        <v>0</v>
      </c>
      <c r="F11" s="202">
        <v>0</v>
      </c>
      <c r="G11" s="202">
        <v>27</v>
      </c>
      <c r="H11" s="202">
        <v>0</v>
      </c>
      <c r="I11" s="202">
        <v>0</v>
      </c>
      <c r="J11" s="202">
        <v>15</v>
      </c>
      <c r="K11" s="202">
        <v>0</v>
      </c>
      <c r="L11" s="202">
        <v>0</v>
      </c>
      <c r="N11" s="25"/>
    </row>
    <row r="12" spans="1:14">
      <c r="A12" s="25" t="s">
        <v>136</v>
      </c>
      <c r="B12" s="201">
        <v>9462</v>
      </c>
      <c r="C12" s="27">
        <v>2568</v>
      </c>
      <c r="D12" s="27">
        <v>830</v>
      </c>
      <c r="E12" s="27">
        <v>823</v>
      </c>
      <c r="F12" s="27">
        <v>642</v>
      </c>
      <c r="G12" s="27">
        <v>996</v>
      </c>
      <c r="H12" s="27">
        <v>242</v>
      </c>
      <c r="I12" s="27">
        <v>1219</v>
      </c>
      <c r="J12" s="27">
        <v>435</v>
      </c>
      <c r="K12" s="27">
        <v>706</v>
      </c>
      <c r="L12" s="27">
        <v>1002</v>
      </c>
      <c r="N12" s="25"/>
    </row>
    <row r="13" spans="1:14">
      <c r="A13" s="155" t="s">
        <v>137</v>
      </c>
      <c r="B13" s="26">
        <v>1260</v>
      </c>
      <c r="C13" s="202">
        <v>119</v>
      </c>
      <c r="D13" s="202">
        <v>180</v>
      </c>
      <c r="E13" s="202">
        <v>168</v>
      </c>
      <c r="F13" s="202">
        <v>115</v>
      </c>
      <c r="G13" s="202">
        <v>9</v>
      </c>
      <c r="H13" s="202">
        <v>18</v>
      </c>
      <c r="I13" s="202">
        <v>89</v>
      </c>
      <c r="J13" s="202">
        <v>69</v>
      </c>
      <c r="K13" s="202">
        <v>209</v>
      </c>
      <c r="L13" s="202">
        <v>285</v>
      </c>
      <c r="N13" s="25"/>
    </row>
    <row r="14" spans="1:14">
      <c r="A14" s="25" t="s">
        <v>134</v>
      </c>
      <c r="B14" s="201">
        <v>632</v>
      </c>
      <c r="C14" s="27">
        <v>89</v>
      </c>
      <c r="D14" s="27">
        <v>66</v>
      </c>
      <c r="E14" s="27">
        <v>17</v>
      </c>
      <c r="F14" s="27">
        <v>31</v>
      </c>
      <c r="G14" s="27">
        <v>142</v>
      </c>
      <c r="H14" s="27">
        <v>7</v>
      </c>
      <c r="I14" s="27">
        <v>98</v>
      </c>
      <c r="J14" s="27">
        <v>36</v>
      </c>
      <c r="K14" s="27">
        <v>83</v>
      </c>
      <c r="L14" s="27">
        <v>62</v>
      </c>
      <c r="N14" s="25"/>
    </row>
    <row r="15" spans="1:14">
      <c r="A15" s="25" t="s">
        <v>135</v>
      </c>
      <c r="B15" s="26">
        <v>2081</v>
      </c>
      <c r="C15" s="202">
        <v>360</v>
      </c>
      <c r="D15" s="202">
        <v>357</v>
      </c>
      <c r="E15" s="202">
        <v>93</v>
      </c>
      <c r="F15" s="202">
        <v>185</v>
      </c>
      <c r="G15" s="202">
        <v>310</v>
      </c>
      <c r="H15" s="202">
        <v>46</v>
      </c>
      <c r="I15" s="202">
        <v>304</v>
      </c>
      <c r="J15" s="202">
        <v>76</v>
      </c>
      <c r="K15" s="202">
        <v>100</v>
      </c>
      <c r="L15" s="202">
        <v>251</v>
      </c>
      <c r="N15" s="25"/>
    </row>
    <row r="16" spans="1:14">
      <c r="A16" s="25" t="s">
        <v>363</v>
      </c>
      <c r="B16" s="201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27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N16" s="25"/>
    </row>
    <row r="17" spans="1:34" s="158" customFormat="1">
      <c r="A17" s="156" t="s">
        <v>254</v>
      </c>
      <c r="B17" s="26">
        <v>74280</v>
      </c>
      <c r="C17" s="26">
        <v>11018</v>
      </c>
      <c r="D17" s="26">
        <v>6734</v>
      </c>
      <c r="E17" s="26">
        <v>6127</v>
      </c>
      <c r="F17" s="26">
        <v>5333</v>
      </c>
      <c r="G17" s="26">
        <v>9448</v>
      </c>
      <c r="H17" s="26">
        <v>2207</v>
      </c>
      <c r="I17" s="26">
        <v>10527</v>
      </c>
      <c r="J17" s="26">
        <v>6626</v>
      </c>
      <c r="K17" s="26">
        <v>4826</v>
      </c>
      <c r="L17" s="26">
        <v>11434</v>
      </c>
      <c r="N17" s="160"/>
    </row>
    <row r="18" spans="1:34">
      <c r="A18" s="105"/>
      <c r="B18" s="98"/>
      <c r="C18" s="106"/>
      <c r="D18" s="106"/>
      <c r="E18" s="98"/>
      <c r="F18" s="106"/>
      <c r="G18" s="98"/>
      <c r="H18" s="98"/>
      <c r="I18" s="98"/>
      <c r="J18" s="98"/>
      <c r="K18" s="98"/>
      <c r="L18" s="27"/>
    </row>
    <row r="19" spans="1:34" s="162" customFormat="1" ht="12" customHeight="1">
      <c r="A19" s="163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164"/>
    </row>
    <row r="20" spans="1:34" s="162" customFormat="1" ht="6" customHeight="1">
      <c r="A20" s="161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34">
      <c r="A21" s="25" t="s">
        <v>130</v>
      </c>
      <c r="B21" s="92">
        <v>0.55300000000000005</v>
      </c>
      <c r="C21" s="93">
        <v>0.54</v>
      </c>
      <c r="D21" s="93">
        <v>0.55100000000000005</v>
      </c>
      <c r="E21" s="93">
        <v>0.56200000000000006</v>
      </c>
      <c r="F21" s="93">
        <v>0.57199999999999995</v>
      </c>
      <c r="G21" s="93">
        <v>0.53200000000000003</v>
      </c>
      <c r="H21" s="93">
        <v>0.53300000000000003</v>
      </c>
      <c r="I21" s="93">
        <v>0.51300000000000001</v>
      </c>
      <c r="J21" s="93">
        <v>0.59299999999999997</v>
      </c>
      <c r="K21" s="93">
        <v>0.60099999999999998</v>
      </c>
      <c r="L21" s="93">
        <v>0.56999999999999995</v>
      </c>
      <c r="O21" s="68"/>
      <c r="P21" s="68"/>
      <c r="Q21" s="68"/>
      <c r="R21" s="68"/>
      <c r="S21" s="68"/>
    </row>
    <row r="22" spans="1:34">
      <c r="A22" s="25" t="s">
        <v>131</v>
      </c>
      <c r="B22" s="92">
        <v>0.152</v>
      </c>
      <c r="C22" s="93">
        <v>0.13700000000000001</v>
      </c>
      <c r="D22" s="93">
        <v>9.0999999999999998E-2</v>
      </c>
      <c r="E22" s="93">
        <v>0.14899999999999999</v>
      </c>
      <c r="F22" s="93">
        <v>0.11799999999999999</v>
      </c>
      <c r="G22" s="93">
        <v>0.20899999999999999</v>
      </c>
      <c r="H22" s="93">
        <v>0.191</v>
      </c>
      <c r="I22" s="93">
        <v>0.156</v>
      </c>
      <c r="J22" s="93">
        <v>0.159</v>
      </c>
      <c r="K22" s="93">
        <v>0.115</v>
      </c>
      <c r="L22" s="93">
        <v>0.17399999999999999</v>
      </c>
    </row>
    <row r="23" spans="1:34">
      <c r="A23" s="25" t="s">
        <v>132</v>
      </c>
      <c r="B23" s="92">
        <v>0.112</v>
      </c>
      <c r="C23" s="93">
        <v>3.7999999999999999E-2</v>
      </c>
      <c r="D23" s="93">
        <v>0.14199999999999999</v>
      </c>
      <c r="E23" s="93">
        <v>0.11</v>
      </c>
      <c r="F23" s="93">
        <v>0.127</v>
      </c>
      <c r="G23" s="93">
        <v>9.9000000000000005E-2</v>
      </c>
      <c r="H23" s="93">
        <v>0.13500000000000001</v>
      </c>
      <c r="I23" s="93">
        <v>0.16900000000000001</v>
      </c>
      <c r="J23" s="93">
        <v>0.152</v>
      </c>
      <c r="K23" s="93">
        <v>5.7000000000000002E-2</v>
      </c>
      <c r="L23" s="93">
        <v>0.11600000000000001</v>
      </c>
    </row>
    <row r="24" spans="1:34">
      <c r="A24" s="25" t="s">
        <v>133</v>
      </c>
      <c r="B24" s="92">
        <v>1E-3</v>
      </c>
      <c r="C24" s="93">
        <v>1E-3</v>
      </c>
      <c r="D24" s="93">
        <v>3.0000000000000001E-3</v>
      </c>
      <c r="E24" s="93">
        <v>0</v>
      </c>
      <c r="F24" s="93">
        <v>0</v>
      </c>
      <c r="G24" s="93">
        <v>3.0000000000000001E-3</v>
      </c>
      <c r="H24" s="93">
        <v>0</v>
      </c>
      <c r="I24" s="93">
        <v>0</v>
      </c>
      <c r="J24" s="93">
        <v>2E-3</v>
      </c>
      <c r="K24" s="93">
        <v>0</v>
      </c>
      <c r="L24" s="93">
        <v>0</v>
      </c>
    </row>
    <row r="25" spans="1:34">
      <c r="A25" s="25" t="s">
        <v>136</v>
      </c>
      <c r="B25" s="92">
        <v>0.127</v>
      </c>
      <c r="C25" s="93">
        <v>0.23300000000000001</v>
      </c>
      <c r="D25" s="93">
        <v>0.123</v>
      </c>
      <c r="E25" s="93">
        <v>0.13400000000000001</v>
      </c>
      <c r="F25" s="93">
        <v>0.12</v>
      </c>
      <c r="G25" s="93">
        <v>0.105</v>
      </c>
      <c r="H25" s="93">
        <v>0.109</v>
      </c>
      <c r="I25" s="93">
        <v>0.11600000000000001</v>
      </c>
      <c r="J25" s="93">
        <v>6.6000000000000003E-2</v>
      </c>
      <c r="K25" s="93">
        <v>0.14599999999999999</v>
      </c>
      <c r="L25" s="93">
        <v>8.7999999999999995E-2</v>
      </c>
    </row>
    <row r="26" spans="1:34">
      <c r="A26" s="155" t="s">
        <v>137</v>
      </c>
      <c r="B26" s="92">
        <v>1.7000000000000001E-2</v>
      </c>
      <c r="C26" s="93">
        <v>1.0999999999999999E-2</v>
      </c>
      <c r="D26" s="93">
        <v>2.7E-2</v>
      </c>
      <c r="E26" s="93">
        <v>2.7E-2</v>
      </c>
      <c r="F26" s="93">
        <v>2.1999999999999999E-2</v>
      </c>
      <c r="G26" s="93">
        <v>1E-3</v>
      </c>
      <c r="H26" s="93">
        <v>8.0000000000000002E-3</v>
      </c>
      <c r="I26" s="93">
        <v>8.0000000000000002E-3</v>
      </c>
      <c r="J26" s="93">
        <v>0.01</v>
      </c>
      <c r="K26" s="93">
        <v>4.2999999999999997E-2</v>
      </c>
      <c r="L26" s="93">
        <v>2.5000000000000001E-2</v>
      </c>
    </row>
    <row r="27" spans="1:34">
      <c r="A27" s="25" t="s">
        <v>134</v>
      </c>
      <c r="B27" s="92">
        <v>8.9999999999999993E-3</v>
      </c>
      <c r="C27" s="93">
        <v>8.0000000000000002E-3</v>
      </c>
      <c r="D27" s="93">
        <v>0.01</v>
      </c>
      <c r="E27" s="93">
        <v>3.0000000000000001E-3</v>
      </c>
      <c r="F27" s="93">
        <v>6.0000000000000001E-3</v>
      </c>
      <c r="G27" s="93">
        <v>1.4999999999999999E-2</v>
      </c>
      <c r="H27" s="93">
        <v>3.0000000000000001E-3</v>
      </c>
      <c r="I27" s="93">
        <v>8.9999999999999993E-3</v>
      </c>
      <c r="J27" s="93">
        <v>5.0000000000000001E-3</v>
      </c>
      <c r="K27" s="93">
        <v>1.7000000000000001E-2</v>
      </c>
      <c r="L27" s="93">
        <v>5.0000000000000001E-3</v>
      </c>
    </row>
    <row r="28" spans="1:34">
      <c r="A28" s="25" t="s">
        <v>135</v>
      </c>
      <c r="B28" s="92">
        <v>2.8000000000000001E-2</v>
      </c>
      <c r="C28" s="93">
        <v>3.3000000000000002E-2</v>
      </c>
      <c r="D28" s="93">
        <v>5.2999999999999999E-2</v>
      </c>
      <c r="E28" s="93">
        <v>1.4999999999999999E-2</v>
      </c>
      <c r="F28" s="93">
        <v>3.5000000000000003E-2</v>
      </c>
      <c r="G28" s="93">
        <v>3.3000000000000002E-2</v>
      </c>
      <c r="H28" s="93">
        <v>2.1000000000000001E-2</v>
      </c>
      <c r="I28" s="93">
        <v>2.9000000000000001E-2</v>
      </c>
      <c r="J28" s="93">
        <v>1.2E-2</v>
      </c>
      <c r="K28" s="93">
        <v>2.1000000000000001E-2</v>
      </c>
      <c r="L28" s="93">
        <v>2.1999999999999999E-2</v>
      </c>
    </row>
    <row r="29" spans="1:34">
      <c r="A29" s="25" t="s">
        <v>363</v>
      </c>
      <c r="B29" s="92">
        <v>0</v>
      </c>
      <c r="C29" s="93">
        <v>0</v>
      </c>
      <c r="D29" s="93">
        <v>0</v>
      </c>
      <c r="E29" s="93">
        <v>0</v>
      </c>
      <c r="F29" s="93">
        <v>0</v>
      </c>
      <c r="G29" s="93">
        <v>3.0000000000000001E-3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</row>
    <row r="30" spans="1:34" s="158" customFormat="1">
      <c r="A30" s="156" t="s">
        <v>254</v>
      </c>
      <c r="B30" s="157">
        <v>1</v>
      </c>
      <c r="C30" s="157">
        <v>1</v>
      </c>
      <c r="D30" s="157">
        <v>1</v>
      </c>
      <c r="E30" s="157">
        <v>1</v>
      </c>
      <c r="F30" s="157">
        <v>1</v>
      </c>
      <c r="G30" s="157">
        <v>1</v>
      </c>
      <c r="H30" s="157">
        <v>1</v>
      </c>
      <c r="I30" s="157">
        <v>1</v>
      </c>
      <c r="J30" s="157">
        <v>1</v>
      </c>
      <c r="K30" s="157">
        <v>1</v>
      </c>
      <c r="L30" s="157">
        <v>1</v>
      </c>
    </row>
    <row r="31" spans="1:34" ht="5.25" customHeight="1">
      <c r="A31" s="3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34" ht="13.5" customHeight="1">
      <c r="A32" s="39" t="s">
        <v>279</v>
      </c>
      <c r="B32" s="40"/>
      <c r="C32" s="40"/>
      <c r="D32" s="40"/>
      <c r="E32" s="40"/>
      <c r="F32" s="40"/>
      <c r="G32" s="40"/>
      <c r="H32" s="40"/>
      <c r="I32" s="40"/>
      <c r="J32" s="6"/>
      <c r="K32" s="6"/>
      <c r="L32" s="6"/>
      <c r="M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14">
      <c r="A33" s="101"/>
      <c r="B33" s="9"/>
      <c r="H33" s="9"/>
      <c r="N33" s="36"/>
    </row>
    <row r="34" spans="1:14">
      <c r="B34" s="9"/>
      <c r="H34" s="9"/>
    </row>
    <row r="35" spans="1:14">
      <c r="B35" s="9"/>
      <c r="H35" s="9"/>
    </row>
  </sheetData>
  <sheetProtection selectLockedCells="1" selectUnlockedCells="1"/>
  <mergeCells count="5">
    <mergeCell ref="B19:L19"/>
    <mergeCell ref="A3:A4"/>
    <mergeCell ref="B3:B4"/>
    <mergeCell ref="C3:L3"/>
    <mergeCell ref="B6:L6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Normal="85" workbookViewId="0">
      <selection activeCell="V39" sqref="V39"/>
    </sheetView>
  </sheetViews>
  <sheetFormatPr defaultColWidth="8.7109375" defaultRowHeight="12"/>
  <cols>
    <col min="1" max="1" width="36.7109375" style="20" customWidth="1"/>
    <col min="2" max="2" width="7.28515625" style="67" customWidth="1"/>
    <col min="3" max="4" width="7.28515625" style="9" customWidth="1"/>
    <col min="5" max="5" width="8.5703125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1.5703125" style="9" customWidth="1"/>
    <col min="14" max="16" width="7.28515625" style="9" customWidth="1"/>
    <col min="17" max="17" width="8.7109375" style="9"/>
    <col min="18" max="24" width="7.28515625" style="9" customWidth="1"/>
    <col min="25" max="16384" width="8.7109375" style="9"/>
  </cols>
  <sheetData>
    <row r="1" spans="1:24" s="70" customFormat="1" ht="12.75">
      <c r="A1" s="83" t="s">
        <v>33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4" ht="15">
      <c r="A3" s="84"/>
      <c r="B3" s="254" t="s">
        <v>280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7"/>
      <c r="N3" s="254" t="s">
        <v>281</v>
      </c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ht="12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  <c r="N4" s="250" t="s">
        <v>254</v>
      </c>
      <c r="O4" s="251" t="s">
        <v>255</v>
      </c>
      <c r="P4" s="251"/>
      <c r="Q4" s="251"/>
      <c r="R4" s="251"/>
      <c r="S4" s="251"/>
      <c r="T4" s="251"/>
      <c r="U4" s="251"/>
      <c r="V4" s="251"/>
      <c r="W4" s="251"/>
      <c r="X4" s="251"/>
    </row>
    <row r="5" spans="1:24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50"/>
      <c r="O5" s="17" t="s">
        <v>261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24"/>
      <c r="C6" s="23"/>
      <c r="D6" s="23"/>
      <c r="E6" s="23"/>
      <c r="F6" s="23"/>
      <c r="G6" s="23"/>
      <c r="H6" s="23"/>
      <c r="I6" s="23"/>
      <c r="J6" s="23"/>
      <c r="K6" s="23"/>
      <c r="L6" s="23"/>
      <c r="N6" s="24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4" customHeight="1">
      <c r="B7" s="248" t="s">
        <v>389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04"/>
      <c r="N7" s="256" t="s">
        <v>389</v>
      </c>
      <c r="O7" s="256"/>
      <c r="P7" s="256"/>
      <c r="Q7" s="256"/>
      <c r="R7" s="256"/>
      <c r="S7" s="256"/>
      <c r="T7" s="256"/>
      <c r="U7" s="256"/>
      <c r="V7" s="256"/>
      <c r="W7" s="256"/>
      <c r="X7" s="256"/>
    </row>
    <row r="8" spans="1:24">
      <c r="A8" s="24"/>
      <c r="B8" s="33"/>
      <c r="C8" s="33"/>
      <c r="D8" s="23"/>
      <c r="E8" s="24"/>
      <c r="F8" s="24"/>
      <c r="G8" s="24"/>
      <c r="H8" s="24"/>
      <c r="I8" s="24"/>
      <c r="J8" s="24"/>
      <c r="K8" s="24"/>
      <c r="L8" s="24"/>
      <c r="M8" s="204"/>
      <c r="N8" s="33"/>
      <c r="O8" s="33"/>
      <c r="P8" s="23"/>
      <c r="Q8" s="24"/>
      <c r="R8" s="24"/>
      <c r="S8" s="24"/>
      <c r="T8" s="24"/>
      <c r="U8" s="24"/>
      <c r="V8" s="24"/>
      <c r="W8" s="24"/>
      <c r="X8" s="24"/>
    </row>
    <row r="9" spans="1:24">
      <c r="A9" s="25" t="s">
        <v>130</v>
      </c>
      <c r="B9" s="26">
        <v>32444</v>
      </c>
      <c r="C9" s="202">
        <v>4728</v>
      </c>
      <c r="D9" s="202">
        <v>3234</v>
      </c>
      <c r="E9" s="202">
        <v>2360</v>
      </c>
      <c r="F9" s="202">
        <v>2326</v>
      </c>
      <c r="G9" s="202">
        <v>4064</v>
      </c>
      <c r="H9" s="202">
        <v>864</v>
      </c>
      <c r="I9" s="202">
        <v>4533</v>
      </c>
      <c r="J9" s="202">
        <v>3065</v>
      </c>
      <c r="K9" s="202">
        <v>2093</v>
      </c>
      <c r="L9" s="202">
        <v>5177</v>
      </c>
      <c r="M9" s="204"/>
      <c r="N9" s="201">
        <v>8660</v>
      </c>
      <c r="O9" s="27">
        <v>1222</v>
      </c>
      <c r="P9" s="27">
        <v>479</v>
      </c>
      <c r="Q9" s="27">
        <v>1080</v>
      </c>
      <c r="R9" s="27">
        <v>726</v>
      </c>
      <c r="S9" s="27">
        <v>967</v>
      </c>
      <c r="T9" s="27">
        <v>312</v>
      </c>
      <c r="U9" s="27">
        <v>867</v>
      </c>
      <c r="V9" s="27">
        <v>864</v>
      </c>
      <c r="W9" s="27">
        <v>806</v>
      </c>
      <c r="X9" s="27">
        <v>1337</v>
      </c>
    </row>
    <row r="10" spans="1:24">
      <c r="A10" s="25" t="s">
        <v>131</v>
      </c>
      <c r="B10" s="26">
        <v>7416</v>
      </c>
      <c r="C10" s="202">
        <v>1087</v>
      </c>
      <c r="D10" s="202">
        <v>415</v>
      </c>
      <c r="E10" s="202">
        <v>506</v>
      </c>
      <c r="F10" s="202">
        <v>385</v>
      </c>
      <c r="G10" s="202">
        <v>1257</v>
      </c>
      <c r="H10" s="202">
        <v>273</v>
      </c>
      <c r="I10" s="202">
        <v>976</v>
      </c>
      <c r="J10" s="202">
        <v>599</v>
      </c>
      <c r="K10" s="202">
        <v>392</v>
      </c>
      <c r="L10" s="202">
        <v>1527</v>
      </c>
      <c r="M10" s="204"/>
      <c r="N10" s="201">
        <v>3883</v>
      </c>
      <c r="O10" s="27">
        <v>417</v>
      </c>
      <c r="P10" s="27">
        <v>199</v>
      </c>
      <c r="Q10" s="27">
        <v>407</v>
      </c>
      <c r="R10" s="27">
        <v>244</v>
      </c>
      <c r="S10" s="27">
        <v>719</v>
      </c>
      <c r="T10" s="27">
        <v>148</v>
      </c>
      <c r="U10" s="27">
        <v>665</v>
      </c>
      <c r="V10" s="27">
        <v>458</v>
      </c>
      <c r="W10" s="27">
        <v>162</v>
      </c>
      <c r="X10" s="27">
        <v>463</v>
      </c>
    </row>
    <row r="11" spans="1:24">
      <c r="A11" s="25" t="s">
        <v>132</v>
      </c>
      <c r="B11" s="26">
        <v>6860</v>
      </c>
      <c r="C11" s="202">
        <v>299</v>
      </c>
      <c r="D11" s="202">
        <v>829</v>
      </c>
      <c r="E11" s="202">
        <v>573</v>
      </c>
      <c r="F11" s="202">
        <v>578</v>
      </c>
      <c r="G11" s="202">
        <v>615</v>
      </c>
      <c r="H11" s="202">
        <v>230</v>
      </c>
      <c r="I11" s="202">
        <v>1574</v>
      </c>
      <c r="J11" s="202">
        <v>834</v>
      </c>
      <c r="K11" s="202">
        <v>233</v>
      </c>
      <c r="L11" s="202">
        <v>1095</v>
      </c>
      <c r="M11" s="204"/>
      <c r="N11" s="201">
        <v>1486</v>
      </c>
      <c r="O11" s="27">
        <v>121</v>
      </c>
      <c r="P11" s="27">
        <v>125</v>
      </c>
      <c r="Q11" s="27">
        <v>100</v>
      </c>
      <c r="R11" s="27">
        <v>101</v>
      </c>
      <c r="S11" s="27">
        <v>317</v>
      </c>
      <c r="T11" s="27">
        <v>68</v>
      </c>
      <c r="U11" s="27">
        <v>201</v>
      </c>
      <c r="V11" s="27">
        <v>174</v>
      </c>
      <c r="W11" s="27">
        <v>43</v>
      </c>
      <c r="X11" s="27">
        <v>237</v>
      </c>
    </row>
    <row r="12" spans="1:24">
      <c r="A12" s="25" t="s">
        <v>133</v>
      </c>
      <c r="B12" s="26">
        <v>47</v>
      </c>
      <c r="C12" s="202">
        <v>0</v>
      </c>
      <c r="D12" s="202">
        <v>21</v>
      </c>
      <c r="E12" s="202">
        <v>0</v>
      </c>
      <c r="F12" s="202">
        <v>0</v>
      </c>
      <c r="G12" s="202">
        <v>27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4"/>
      <c r="N12" s="201">
        <v>22</v>
      </c>
      <c r="O12" s="27">
        <v>8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15</v>
      </c>
      <c r="W12" s="27">
        <v>0</v>
      </c>
      <c r="X12" s="27">
        <v>0</v>
      </c>
    </row>
    <row r="13" spans="1:24">
      <c r="A13" s="25" t="s">
        <v>136</v>
      </c>
      <c r="B13" s="26">
        <v>7977</v>
      </c>
      <c r="C13" s="202">
        <v>2174</v>
      </c>
      <c r="D13" s="202">
        <v>705</v>
      </c>
      <c r="E13" s="202">
        <v>573</v>
      </c>
      <c r="F13" s="202">
        <v>563</v>
      </c>
      <c r="G13" s="202">
        <v>936</v>
      </c>
      <c r="H13" s="202">
        <v>216</v>
      </c>
      <c r="I13" s="202">
        <v>1070</v>
      </c>
      <c r="J13" s="202">
        <v>363</v>
      </c>
      <c r="K13" s="202">
        <v>581</v>
      </c>
      <c r="L13" s="202">
        <v>796</v>
      </c>
      <c r="M13" s="204"/>
      <c r="N13" s="201">
        <v>1485</v>
      </c>
      <c r="O13" s="27">
        <v>395</v>
      </c>
      <c r="P13" s="27">
        <v>125</v>
      </c>
      <c r="Q13" s="27">
        <v>249</v>
      </c>
      <c r="R13" s="27">
        <v>80</v>
      </c>
      <c r="S13" s="27">
        <v>60</v>
      </c>
      <c r="T13" s="27">
        <v>26</v>
      </c>
      <c r="U13" s="27">
        <v>149</v>
      </c>
      <c r="V13" s="27">
        <v>73</v>
      </c>
      <c r="W13" s="27">
        <v>124</v>
      </c>
      <c r="X13" s="27">
        <v>206</v>
      </c>
    </row>
    <row r="14" spans="1:24">
      <c r="A14" s="155" t="s">
        <v>137</v>
      </c>
      <c r="B14" s="26">
        <v>825</v>
      </c>
      <c r="C14" s="202">
        <v>82</v>
      </c>
      <c r="D14" s="202">
        <v>145</v>
      </c>
      <c r="E14" s="202">
        <v>118</v>
      </c>
      <c r="F14" s="202">
        <v>89</v>
      </c>
      <c r="G14" s="202">
        <v>0</v>
      </c>
      <c r="H14" s="202">
        <v>14</v>
      </c>
      <c r="I14" s="202">
        <v>63</v>
      </c>
      <c r="J14" s="202">
        <v>54</v>
      </c>
      <c r="K14" s="202">
        <v>160</v>
      </c>
      <c r="L14" s="202">
        <v>100</v>
      </c>
      <c r="M14" s="204"/>
      <c r="N14" s="201">
        <v>436</v>
      </c>
      <c r="O14" s="27">
        <v>38</v>
      </c>
      <c r="P14" s="27">
        <v>35</v>
      </c>
      <c r="Q14" s="27">
        <v>50</v>
      </c>
      <c r="R14" s="27">
        <v>27</v>
      </c>
      <c r="S14" s="27">
        <v>9</v>
      </c>
      <c r="T14" s="27">
        <v>3</v>
      </c>
      <c r="U14" s="27">
        <v>26</v>
      </c>
      <c r="V14" s="27">
        <v>15</v>
      </c>
      <c r="W14" s="27">
        <v>49</v>
      </c>
      <c r="X14" s="27">
        <v>185</v>
      </c>
    </row>
    <row r="15" spans="1:24">
      <c r="A15" s="25" t="s">
        <v>134</v>
      </c>
      <c r="B15" s="26">
        <v>467</v>
      </c>
      <c r="C15" s="202">
        <v>82</v>
      </c>
      <c r="D15" s="202">
        <v>41</v>
      </c>
      <c r="E15" s="202">
        <v>17</v>
      </c>
      <c r="F15" s="202">
        <v>15</v>
      </c>
      <c r="G15" s="202">
        <v>134</v>
      </c>
      <c r="H15" s="202">
        <v>7</v>
      </c>
      <c r="I15" s="202">
        <v>63</v>
      </c>
      <c r="J15" s="202">
        <v>36</v>
      </c>
      <c r="K15" s="202">
        <v>73</v>
      </c>
      <c r="L15" s="202">
        <v>0</v>
      </c>
      <c r="M15" s="204"/>
      <c r="N15" s="201">
        <v>165</v>
      </c>
      <c r="O15" s="27">
        <v>8</v>
      </c>
      <c r="P15" s="27">
        <v>25</v>
      </c>
      <c r="Q15" s="27">
        <v>0</v>
      </c>
      <c r="R15" s="27">
        <v>16</v>
      </c>
      <c r="S15" s="27">
        <v>9</v>
      </c>
      <c r="T15" s="27">
        <v>0</v>
      </c>
      <c r="U15" s="27">
        <v>35</v>
      </c>
      <c r="V15" s="27">
        <v>0</v>
      </c>
      <c r="W15" s="27">
        <v>11</v>
      </c>
      <c r="X15" s="27">
        <v>62</v>
      </c>
    </row>
    <row r="16" spans="1:24">
      <c r="A16" s="25" t="s">
        <v>135</v>
      </c>
      <c r="B16" s="26">
        <v>1744</v>
      </c>
      <c r="C16" s="202">
        <v>299</v>
      </c>
      <c r="D16" s="202">
        <v>332</v>
      </c>
      <c r="E16" s="202">
        <v>84</v>
      </c>
      <c r="F16" s="202">
        <v>148</v>
      </c>
      <c r="G16" s="202">
        <v>267</v>
      </c>
      <c r="H16" s="202">
        <v>36</v>
      </c>
      <c r="I16" s="202">
        <v>252</v>
      </c>
      <c r="J16" s="202">
        <v>54</v>
      </c>
      <c r="K16" s="202">
        <v>73</v>
      </c>
      <c r="L16" s="202">
        <v>199</v>
      </c>
      <c r="M16" s="204"/>
      <c r="N16" s="201">
        <v>336</v>
      </c>
      <c r="O16" s="27">
        <v>61</v>
      </c>
      <c r="P16" s="27">
        <v>25</v>
      </c>
      <c r="Q16" s="27">
        <v>8</v>
      </c>
      <c r="R16" s="27">
        <v>37</v>
      </c>
      <c r="S16" s="27">
        <v>43</v>
      </c>
      <c r="T16" s="27">
        <v>10</v>
      </c>
      <c r="U16" s="27">
        <v>53</v>
      </c>
      <c r="V16" s="27">
        <v>22</v>
      </c>
      <c r="W16" s="27">
        <v>27</v>
      </c>
      <c r="X16" s="27">
        <v>51</v>
      </c>
    </row>
    <row r="17" spans="1:24">
      <c r="A17" s="25" t="s">
        <v>363</v>
      </c>
      <c r="B17" s="26">
        <v>27</v>
      </c>
      <c r="C17" s="202">
        <v>0</v>
      </c>
      <c r="D17" s="202">
        <v>0</v>
      </c>
      <c r="E17" s="202">
        <v>0</v>
      </c>
      <c r="F17" s="202">
        <v>0</v>
      </c>
      <c r="G17" s="202">
        <v>27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4"/>
      <c r="N17" s="201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</row>
    <row r="18" spans="1:24">
      <c r="A18" s="156" t="s">
        <v>254</v>
      </c>
      <c r="B18" s="26">
        <v>57808</v>
      </c>
      <c r="C18" s="26">
        <v>8749</v>
      </c>
      <c r="D18" s="26">
        <v>5722</v>
      </c>
      <c r="E18" s="26">
        <v>4232</v>
      </c>
      <c r="F18" s="26">
        <v>4103</v>
      </c>
      <c r="G18" s="26">
        <v>7326</v>
      </c>
      <c r="H18" s="26">
        <v>1641</v>
      </c>
      <c r="I18" s="26">
        <v>8531</v>
      </c>
      <c r="J18" s="26">
        <v>5006</v>
      </c>
      <c r="K18" s="26">
        <v>3604</v>
      </c>
      <c r="L18" s="26">
        <v>8894</v>
      </c>
      <c r="M18" s="67"/>
      <c r="N18" s="26">
        <v>16472</v>
      </c>
      <c r="O18" s="26">
        <v>2269</v>
      </c>
      <c r="P18" s="26">
        <v>1012</v>
      </c>
      <c r="Q18" s="26">
        <v>1895</v>
      </c>
      <c r="R18" s="26">
        <v>1230</v>
      </c>
      <c r="S18" s="26">
        <v>2122</v>
      </c>
      <c r="T18" s="26">
        <v>566</v>
      </c>
      <c r="U18" s="26">
        <v>1996</v>
      </c>
      <c r="V18" s="26">
        <v>1620</v>
      </c>
      <c r="W18" s="26">
        <v>1222</v>
      </c>
      <c r="X18" s="26">
        <v>2540</v>
      </c>
    </row>
    <row r="19" spans="1:24">
      <c r="A19" s="105"/>
      <c r="B19" s="98"/>
      <c r="C19" s="106"/>
      <c r="D19" s="106"/>
      <c r="E19" s="98"/>
      <c r="F19" s="106"/>
      <c r="G19" s="98"/>
      <c r="H19" s="98"/>
      <c r="I19" s="98"/>
      <c r="J19" s="98"/>
      <c r="K19" s="98"/>
      <c r="L19" s="27"/>
      <c r="N19" s="98"/>
      <c r="O19" s="106"/>
      <c r="P19" s="106"/>
      <c r="Q19" s="98"/>
      <c r="R19" s="106"/>
      <c r="S19" s="98"/>
      <c r="T19" s="98"/>
      <c r="U19" s="98"/>
      <c r="V19" s="98"/>
      <c r="W19" s="98"/>
      <c r="X19" s="27"/>
    </row>
    <row r="20" spans="1:24" ht="12" customHeight="1">
      <c r="B20" s="248" t="s">
        <v>274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04"/>
      <c r="N20" s="256" t="s">
        <v>274</v>
      </c>
      <c r="O20" s="256"/>
      <c r="P20" s="256"/>
      <c r="Q20" s="256"/>
      <c r="R20" s="256"/>
      <c r="S20" s="256"/>
      <c r="T20" s="256"/>
      <c r="U20" s="256"/>
      <c r="V20" s="256"/>
      <c r="W20" s="256"/>
      <c r="X20" s="256"/>
    </row>
    <row r="21" spans="1:24">
      <c r="A21" s="2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>
      <c r="A22" s="25" t="s">
        <v>130</v>
      </c>
      <c r="B22" s="92">
        <v>0.56100000000000005</v>
      </c>
      <c r="C22" s="93">
        <v>0.54</v>
      </c>
      <c r="D22" s="93">
        <v>0.56499999999999995</v>
      </c>
      <c r="E22" s="93">
        <v>0.55800000000000005</v>
      </c>
      <c r="F22" s="93">
        <v>0.56699999999999995</v>
      </c>
      <c r="G22" s="93">
        <v>0.55500000000000005</v>
      </c>
      <c r="H22" s="93">
        <v>0.52600000000000002</v>
      </c>
      <c r="I22" s="93">
        <v>0.53100000000000003</v>
      </c>
      <c r="J22" s="93">
        <v>0.61199999999999999</v>
      </c>
      <c r="K22" s="93">
        <v>0.58099999999999996</v>
      </c>
      <c r="L22" s="93">
        <v>0.58199999999999996</v>
      </c>
      <c r="N22" s="92">
        <v>0.52600000000000002</v>
      </c>
      <c r="O22" s="93">
        <v>0.53800000000000003</v>
      </c>
      <c r="P22" s="93">
        <v>0.47299999999999998</v>
      </c>
      <c r="Q22" s="93">
        <v>0.56999999999999995</v>
      </c>
      <c r="R22" s="93">
        <v>0.59099999999999997</v>
      </c>
      <c r="S22" s="93">
        <v>0.45600000000000002</v>
      </c>
      <c r="T22" s="93">
        <v>0.55100000000000005</v>
      </c>
      <c r="U22" s="93">
        <v>0.434</v>
      </c>
      <c r="V22" s="93">
        <v>0.53400000000000003</v>
      </c>
      <c r="W22" s="93">
        <v>0.65900000000000003</v>
      </c>
      <c r="X22" s="93">
        <v>0.52600000000000002</v>
      </c>
    </row>
    <row r="23" spans="1:24">
      <c r="A23" s="25" t="s">
        <v>131</v>
      </c>
      <c r="B23" s="92">
        <v>0.128</v>
      </c>
      <c r="C23" s="93">
        <v>0.124</v>
      </c>
      <c r="D23" s="93">
        <v>7.1999999999999995E-2</v>
      </c>
      <c r="E23" s="93">
        <v>0.12</v>
      </c>
      <c r="F23" s="93">
        <v>9.4E-2</v>
      </c>
      <c r="G23" s="93">
        <v>0.17199999999999999</v>
      </c>
      <c r="H23" s="93">
        <v>0.16700000000000001</v>
      </c>
      <c r="I23" s="93">
        <v>0.114</v>
      </c>
      <c r="J23" s="93">
        <v>0.12</v>
      </c>
      <c r="K23" s="93">
        <v>0.109</v>
      </c>
      <c r="L23" s="93">
        <v>0.17199999999999999</v>
      </c>
      <c r="N23" s="92">
        <v>0.23599999999999999</v>
      </c>
      <c r="O23" s="93">
        <v>0.184</v>
      </c>
      <c r="P23" s="93">
        <v>0.19700000000000001</v>
      </c>
      <c r="Q23" s="93">
        <v>0.215</v>
      </c>
      <c r="R23" s="93">
        <v>0.19800000000000001</v>
      </c>
      <c r="S23" s="93">
        <v>0.33900000000000002</v>
      </c>
      <c r="T23" s="93">
        <v>0.26100000000000001</v>
      </c>
      <c r="U23" s="93">
        <v>0.33300000000000002</v>
      </c>
      <c r="V23" s="93">
        <v>0.28299999999999997</v>
      </c>
      <c r="W23" s="93">
        <v>0.13300000000000001</v>
      </c>
      <c r="X23" s="93">
        <v>0.182</v>
      </c>
    </row>
    <row r="24" spans="1:24">
      <c r="A24" s="25" t="s">
        <v>132</v>
      </c>
      <c r="B24" s="92">
        <v>0.11899999999999999</v>
      </c>
      <c r="C24" s="93">
        <v>3.4000000000000002E-2</v>
      </c>
      <c r="D24" s="93">
        <v>0.14499999999999999</v>
      </c>
      <c r="E24" s="93">
        <v>0.13500000000000001</v>
      </c>
      <c r="F24" s="93">
        <v>0.14099999999999999</v>
      </c>
      <c r="G24" s="93">
        <v>8.4000000000000005E-2</v>
      </c>
      <c r="H24" s="93">
        <v>0.14000000000000001</v>
      </c>
      <c r="I24" s="93">
        <v>0.185</v>
      </c>
      <c r="J24" s="93">
        <v>0.16700000000000001</v>
      </c>
      <c r="K24" s="93">
        <v>6.5000000000000002E-2</v>
      </c>
      <c r="L24" s="93">
        <v>0.123</v>
      </c>
      <c r="N24" s="92">
        <v>0.09</v>
      </c>
      <c r="O24" s="93">
        <v>5.3999999999999999E-2</v>
      </c>
      <c r="P24" s="93">
        <v>0.123</v>
      </c>
      <c r="Q24" s="93">
        <v>5.2999999999999999E-2</v>
      </c>
      <c r="R24" s="93">
        <v>8.2000000000000003E-2</v>
      </c>
      <c r="S24" s="93">
        <v>0.14899999999999999</v>
      </c>
      <c r="T24" s="93">
        <v>0.11899999999999999</v>
      </c>
      <c r="U24" s="93">
        <v>0.10100000000000001</v>
      </c>
      <c r="V24" s="93">
        <v>0.108</v>
      </c>
      <c r="W24" s="93">
        <v>3.5000000000000003E-2</v>
      </c>
      <c r="X24" s="93">
        <v>9.2999999999999999E-2</v>
      </c>
    </row>
    <row r="25" spans="1:24">
      <c r="A25" s="25" t="s">
        <v>133</v>
      </c>
      <c r="B25" s="92">
        <v>1E-3</v>
      </c>
      <c r="C25" s="93">
        <v>0</v>
      </c>
      <c r="D25" s="93">
        <v>4.0000000000000001E-3</v>
      </c>
      <c r="E25" s="93">
        <v>0</v>
      </c>
      <c r="F25" s="93">
        <v>0</v>
      </c>
      <c r="G25" s="93">
        <v>4.0000000000000001E-3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N25" s="92">
        <v>1E-3</v>
      </c>
      <c r="O25" s="93">
        <v>3.0000000000000001E-3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8.9999999999999993E-3</v>
      </c>
      <c r="W25" s="93">
        <v>0</v>
      </c>
      <c r="X25" s="93">
        <v>0</v>
      </c>
    </row>
    <row r="26" spans="1:24">
      <c r="A26" s="25" t="s">
        <v>136</v>
      </c>
      <c r="B26" s="92">
        <v>0.13800000000000001</v>
      </c>
      <c r="C26" s="93">
        <v>0.248</v>
      </c>
      <c r="D26" s="93">
        <v>0.123</v>
      </c>
      <c r="E26" s="93">
        <v>0.13500000000000001</v>
      </c>
      <c r="F26" s="93">
        <v>0.13700000000000001</v>
      </c>
      <c r="G26" s="93">
        <v>0.128</v>
      </c>
      <c r="H26" s="93">
        <v>0.13200000000000001</v>
      </c>
      <c r="I26" s="93">
        <v>0.125</v>
      </c>
      <c r="J26" s="93">
        <v>7.1999999999999995E-2</v>
      </c>
      <c r="K26" s="93">
        <v>0.161</v>
      </c>
      <c r="L26" s="93">
        <v>0.09</v>
      </c>
      <c r="N26" s="92">
        <v>0.09</v>
      </c>
      <c r="O26" s="93">
        <v>0.17399999999999999</v>
      </c>
      <c r="P26" s="93">
        <v>0.123</v>
      </c>
      <c r="Q26" s="93">
        <v>0.13200000000000001</v>
      </c>
      <c r="R26" s="93">
        <v>6.5000000000000002E-2</v>
      </c>
      <c r="S26" s="93">
        <v>2.8000000000000001E-2</v>
      </c>
      <c r="T26" s="93">
        <v>4.4999999999999998E-2</v>
      </c>
      <c r="U26" s="93">
        <v>7.4999999999999997E-2</v>
      </c>
      <c r="V26" s="93">
        <v>4.4999999999999998E-2</v>
      </c>
      <c r="W26" s="93">
        <v>0.10199999999999999</v>
      </c>
      <c r="X26" s="93">
        <v>8.1000000000000003E-2</v>
      </c>
    </row>
    <row r="27" spans="1:24">
      <c r="A27" s="155" t="s">
        <v>137</v>
      </c>
      <c r="B27" s="92">
        <v>1.4E-2</v>
      </c>
      <c r="C27" s="93">
        <v>8.9999999999999993E-3</v>
      </c>
      <c r="D27" s="93">
        <v>2.5000000000000001E-2</v>
      </c>
      <c r="E27" s="93">
        <v>2.8000000000000001E-2</v>
      </c>
      <c r="F27" s="93">
        <v>2.1999999999999999E-2</v>
      </c>
      <c r="G27" s="93">
        <v>0</v>
      </c>
      <c r="H27" s="93">
        <v>8.9999999999999993E-3</v>
      </c>
      <c r="I27" s="93">
        <v>7.0000000000000001E-3</v>
      </c>
      <c r="J27" s="93">
        <v>1.0999999999999999E-2</v>
      </c>
      <c r="K27" s="93">
        <v>4.3999999999999997E-2</v>
      </c>
      <c r="L27" s="93">
        <v>1.0999999999999999E-2</v>
      </c>
      <c r="N27" s="92">
        <v>2.5999999999999999E-2</v>
      </c>
      <c r="O27" s="93">
        <v>1.7000000000000001E-2</v>
      </c>
      <c r="P27" s="93">
        <v>3.4000000000000002E-2</v>
      </c>
      <c r="Q27" s="93">
        <v>2.5999999999999999E-2</v>
      </c>
      <c r="R27" s="93">
        <v>2.1999999999999999E-2</v>
      </c>
      <c r="S27" s="93">
        <v>4.0000000000000001E-3</v>
      </c>
      <c r="T27" s="93">
        <v>6.0000000000000001E-3</v>
      </c>
      <c r="U27" s="93">
        <v>1.2999999999999999E-2</v>
      </c>
      <c r="V27" s="93">
        <v>8.9999999999999993E-3</v>
      </c>
      <c r="W27" s="93">
        <v>0.04</v>
      </c>
      <c r="X27" s="93">
        <v>7.2999999999999995E-2</v>
      </c>
    </row>
    <row r="28" spans="1:24">
      <c r="A28" s="25" t="s">
        <v>134</v>
      </c>
      <c r="B28" s="92">
        <v>8.0000000000000002E-3</v>
      </c>
      <c r="C28" s="93">
        <v>8.9999999999999993E-3</v>
      </c>
      <c r="D28" s="93">
        <v>7.0000000000000001E-3</v>
      </c>
      <c r="E28" s="93">
        <v>4.0000000000000001E-3</v>
      </c>
      <c r="F28" s="93">
        <v>4.0000000000000001E-3</v>
      </c>
      <c r="G28" s="93">
        <v>1.7999999999999999E-2</v>
      </c>
      <c r="H28" s="93">
        <v>4.0000000000000001E-3</v>
      </c>
      <c r="I28" s="93">
        <v>7.0000000000000001E-3</v>
      </c>
      <c r="J28" s="93">
        <v>7.0000000000000001E-3</v>
      </c>
      <c r="K28" s="93">
        <v>0.02</v>
      </c>
      <c r="L28" s="93">
        <v>0</v>
      </c>
      <c r="N28" s="92">
        <v>0.01</v>
      </c>
      <c r="O28" s="93">
        <v>3.0000000000000001E-3</v>
      </c>
      <c r="P28" s="93">
        <v>2.5000000000000001E-2</v>
      </c>
      <c r="Q28" s="93">
        <v>0</v>
      </c>
      <c r="R28" s="93">
        <v>1.2999999999999999E-2</v>
      </c>
      <c r="S28" s="93">
        <v>4.0000000000000001E-3</v>
      </c>
      <c r="T28" s="93">
        <v>0</v>
      </c>
      <c r="U28" s="93">
        <v>1.7999999999999999E-2</v>
      </c>
      <c r="V28" s="93">
        <v>0</v>
      </c>
      <c r="W28" s="93">
        <v>8.9999999999999993E-3</v>
      </c>
      <c r="X28" s="93">
        <v>2.4E-2</v>
      </c>
    </row>
    <row r="29" spans="1:24">
      <c r="A29" s="25" t="s">
        <v>135</v>
      </c>
      <c r="B29" s="92">
        <v>0.03</v>
      </c>
      <c r="C29" s="93">
        <v>3.4000000000000002E-2</v>
      </c>
      <c r="D29" s="93">
        <v>5.8000000000000003E-2</v>
      </c>
      <c r="E29" s="93">
        <v>0.02</v>
      </c>
      <c r="F29" s="93">
        <v>3.5999999999999997E-2</v>
      </c>
      <c r="G29" s="93">
        <v>3.5999999999999997E-2</v>
      </c>
      <c r="H29" s="93">
        <v>2.1999999999999999E-2</v>
      </c>
      <c r="I29" s="93">
        <v>0.03</v>
      </c>
      <c r="J29" s="93">
        <v>1.0999999999999999E-2</v>
      </c>
      <c r="K29" s="93">
        <v>0.02</v>
      </c>
      <c r="L29" s="93">
        <v>2.1999999999999999E-2</v>
      </c>
      <c r="N29" s="92">
        <v>0.02</v>
      </c>
      <c r="O29" s="93">
        <v>2.7E-2</v>
      </c>
      <c r="P29" s="93">
        <v>2.5000000000000001E-2</v>
      </c>
      <c r="Q29" s="93">
        <v>4.0000000000000001E-3</v>
      </c>
      <c r="R29" s="93">
        <v>0.03</v>
      </c>
      <c r="S29" s="93">
        <v>0.02</v>
      </c>
      <c r="T29" s="93">
        <v>1.7000000000000001E-2</v>
      </c>
      <c r="U29" s="93">
        <v>2.5999999999999999E-2</v>
      </c>
      <c r="V29" s="93">
        <v>1.2999999999999999E-2</v>
      </c>
      <c r="W29" s="93">
        <v>2.1999999999999999E-2</v>
      </c>
      <c r="X29" s="93">
        <v>0.02</v>
      </c>
    </row>
    <row r="30" spans="1:24">
      <c r="A30" s="25" t="s">
        <v>363</v>
      </c>
      <c r="B30" s="92">
        <v>0</v>
      </c>
      <c r="C30" s="93">
        <v>0</v>
      </c>
      <c r="D30" s="93">
        <v>0</v>
      </c>
      <c r="E30" s="93">
        <v>0</v>
      </c>
      <c r="F30" s="93">
        <v>0</v>
      </c>
      <c r="G30" s="93">
        <v>4.0000000000000001E-3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N30" s="92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</row>
    <row r="31" spans="1:24" s="67" customFormat="1">
      <c r="A31" s="156" t="s">
        <v>254</v>
      </c>
      <c r="B31" s="92">
        <v>1</v>
      </c>
      <c r="C31" s="92">
        <v>1</v>
      </c>
      <c r="D31" s="92">
        <v>1</v>
      </c>
      <c r="E31" s="92">
        <v>1</v>
      </c>
      <c r="F31" s="92">
        <v>1</v>
      </c>
      <c r="G31" s="92">
        <v>1</v>
      </c>
      <c r="H31" s="92">
        <v>1</v>
      </c>
      <c r="I31" s="92">
        <v>1</v>
      </c>
      <c r="J31" s="92">
        <v>1</v>
      </c>
      <c r="K31" s="92">
        <v>1</v>
      </c>
      <c r="L31" s="92">
        <v>1</v>
      </c>
      <c r="N31" s="92">
        <v>1</v>
      </c>
      <c r="O31" s="92">
        <v>1</v>
      </c>
      <c r="P31" s="92">
        <v>1</v>
      </c>
      <c r="Q31" s="92">
        <v>1</v>
      </c>
      <c r="R31" s="92">
        <v>1</v>
      </c>
      <c r="S31" s="92">
        <v>1</v>
      </c>
      <c r="T31" s="92">
        <v>1</v>
      </c>
      <c r="U31" s="92">
        <v>1</v>
      </c>
      <c r="V31" s="92">
        <v>1</v>
      </c>
      <c r="W31" s="92">
        <v>1</v>
      </c>
      <c r="X31" s="92">
        <v>1</v>
      </c>
    </row>
    <row r="32" spans="1:24" ht="6.75" customHeight="1">
      <c r="A32" s="3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</row>
    <row r="33" spans="1:26" ht="13.5" customHeight="1">
      <c r="A33" s="39" t="s">
        <v>279</v>
      </c>
      <c r="B33" s="40"/>
      <c r="C33" s="40"/>
      <c r="D33" s="40"/>
      <c r="E33" s="40"/>
      <c r="F33" s="40"/>
      <c r="G33" s="40"/>
      <c r="H33" s="40"/>
      <c r="I33" s="4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7"/>
      <c r="Z33" s="7"/>
    </row>
    <row r="34" spans="1:26">
      <c r="A34" s="101"/>
      <c r="B34" s="9"/>
      <c r="H34" s="9"/>
    </row>
    <row r="35" spans="1:26">
      <c r="B35" s="9"/>
      <c r="H35" s="9"/>
    </row>
    <row r="36" spans="1:26">
      <c r="B36" s="9"/>
      <c r="H36" s="9"/>
    </row>
  </sheetData>
  <sheetProtection selectLockedCells="1" selectUnlockedCells="1"/>
  <mergeCells count="11">
    <mergeCell ref="B3:L3"/>
    <mergeCell ref="N3:X3"/>
    <mergeCell ref="O4:X4"/>
    <mergeCell ref="B7:L7"/>
    <mergeCell ref="N7:X7"/>
    <mergeCell ref="A4:A5"/>
    <mergeCell ref="B4:B5"/>
    <mergeCell ref="C4:L4"/>
    <mergeCell ref="N4:N5"/>
    <mergeCell ref="B20:L20"/>
    <mergeCell ref="N20:X20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zoomScaleNormal="85" workbookViewId="0">
      <selection activeCell="A2" sqref="A2"/>
    </sheetView>
  </sheetViews>
  <sheetFormatPr defaultColWidth="8.7109375" defaultRowHeight="12"/>
  <cols>
    <col min="1" max="1" width="30.28515625" style="20" customWidth="1"/>
    <col min="2" max="2" width="8.42578125" style="67" customWidth="1"/>
    <col min="3" max="4" width="7.28515625" style="9" customWidth="1"/>
    <col min="5" max="5" width="8.7109375" style="9" customWidth="1"/>
    <col min="6" max="7" width="7.28515625" style="9" customWidth="1"/>
    <col min="8" max="8" width="7.28515625" style="68" customWidth="1"/>
    <col min="9" max="12" width="7.28515625" style="9" customWidth="1"/>
    <col min="13" max="16384" width="8.7109375" style="9"/>
  </cols>
  <sheetData>
    <row r="1" spans="1:14" s="70" customFormat="1" ht="12.75">
      <c r="A1" s="83" t="s">
        <v>34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4" ht="12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4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4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24" customHeight="1">
      <c r="B6" s="248" t="s">
        <v>390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N6" s="104"/>
    </row>
    <row r="7" spans="1:14" ht="11.25" customHeight="1">
      <c r="A7" s="24"/>
      <c r="B7" s="24"/>
      <c r="C7" s="24"/>
      <c r="D7" s="23"/>
      <c r="E7" s="24"/>
      <c r="F7" s="24"/>
      <c r="G7" s="24"/>
      <c r="H7" s="24"/>
      <c r="I7" s="24"/>
      <c r="J7" s="24"/>
      <c r="K7" s="24"/>
      <c r="L7" s="24"/>
    </row>
    <row r="8" spans="1:14">
      <c r="A8" s="25" t="s">
        <v>130</v>
      </c>
      <c r="B8" s="26">
        <v>49409</v>
      </c>
      <c r="C8" s="27">
        <v>6917</v>
      </c>
      <c r="D8" s="27">
        <v>4300</v>
      </c>
      <c r="E8" s="27">
        <v>4055</v>
      </c>
      <c r="F8" s="27">
        <v>3420</v>
      </c>
      <c r="G8" s="27">
        <v>6582</v>
      </c>
      <c r="H8" s="27">
        <v>1549</v>
      </c>
      <c r="I8" s="27">
        <v>7499</v>
      </c>
      <c r="J8" s="27">
        <v>4507</v>
      </c>
      <c r="K8" s="27">
        <v>2978</v>
      </c>
      <c r="L8" s="27">
        <v>7603</v>
      </c>
      <c r="N8" s="25"/>
    </row>
    <row r="9" spans="1:14">
      <c r="A9" s="25" t="s">
        <v>131</v>
      </c>
      <c r="B9" s="26">
        <v>6293</v>
      </c>
      <c r="C9" s="27">
        <v>1146</v>
      </c>
      <c r="D9" s="27">
        <v>364</v>
      </c>
      <c r="E9" s="27">
        <v>493</v>
      </c>
      <c r="F9" s="27">
        <v>442</v>
      </c>
      <c r="G9" s="27">
        <v>883</v>
      </c>
      <c r="H9" s="27">
        <v>191</v>
      </c>
      <c r="I9" s="27">
        <v>875</v>
      </c>
      <c r="J9" s="27">
        <v>614</v>
      </c>
      <c r="K9" s="27">
        <v>382</v>
      </c>
      <c r="L9" s="27">
        <v>904</v>
      </c>
      <c r="N9" s="25"/>
    </row>
    <row r="10" spans="1:14">
      <c r="A10" s="25" t="s">
        <v>132</v>
      </c>
      <c r="B10" s="26">
        <v>2097</v>
      </c>
      <c r="C10" s="27">
        <v>154</v>
      </c>
      <c r="D10" s="27">
        <v>159</v>
      </c>
      <c r="E10" s="27">
        <v>294</v>
      </c>
      <c r="F10" s="27">
        <v>284</v>
      </c>
      <c r="G10" s="27">
        <v>163</v>
      </c>
      <c r="H10" s="27">
        <v>55</v>
      </c>
      <c r="I10" s="27">
        <v>313</v>
      </c>
      <c r="J10" s="27">
        <v>221</v>
      </c>
      <c r="K10" s="27">
        <v>65</v>
      </c>
      <c r="L10" s="27">
        <v>389</v>
      </c>
      <c r="N10" s="25"/>
    </row>
    <row r="11" spans="1:14">
      <c r="A11" s="25" t="s">
        <v>133</v>
      </c>
      <c r="B11" s="26">
        <v>153</v>
      </c>
      <c r="C11" s="27">
        <v>0</v>
      </c>
      <c r="D11" s="27">
        <v>5</v>
      </c>
      <c r="E11" s="27">
        <v>8</v>
      </c>
      <c r="F11" s="27">
        <v>0</v>
      </c>
      <c r="G11" s="27">
        <v>34</v>
      </c>
      <c r="H11" s="27">
        <v>0</v>
      </c>
      <c r="I11" s="27">
        <v>18</v>
      </c>
      <c r="J11" s="27">
        <v>36</v>
      </c>
      <c r="K11" s="27">
        <v>0</v>
      </c>
      <c r="L11" s="27">
        <v>51</v>
      </c>
      <c r="N11" s="25"/>
    </row>
    <row r="12" spans="1:14">
      <c r="A12" s="25" t="s">
        <v>136</v>
      </c>
      <c r="B12" s="26">
        <v>10622</v>
      </c>
      <c r="C12" s="27">
        <v>2233</v>
      </c>
      <c r="D12" s="27">
        <v>991</v>
      </c>
      <c r="E12" s="27">
        <v>664</v>
      </c>
      <c r="F12" s="27">
        <v>630</v>
      </c>
      <c r="G12" s="27">
        <v>1280</v>
      </c>
      <c r="H12" s="27">
        <v>299</v>
      </c>
      <c r="I12" s="27">
        <v>1029</v>
      </c>
      <c r="J12" s="27">
        <v>867</v>
      </c>
      <c r="K12" s="27">
        <v>1185</v>
      </c>
      <c r="L12" s="27">
        <v>1445</v>
      </c>
      <c r="N12" s="25"/>
    </row>
    <row r="13" spans="1:14">
      <c r="A13" s="25" t="s">
        <v>137</v>
      </c>
      <c r="B13" s="26">
        <v>3385</v>
      </c>
      <c r="C13" s="27">
        <v>255</v>
      </c>
      <c r="D13" s="27">
        <v>630</v>
      </c>
      <c r="E13" s="27">
        <v>470</v>
      </c>
      <c r="F13" s="27">
        <v>332</v>
      </c>
      <c r="G13" s="27">
        <v>97</v>
      </c>
      <c r="H13" s="27">
        <v>54</v>
      </c>
      <c r="I13" s="27">
        <v>476</v>
      </c>
      <c r="J13" s="27">
        <v>287</v>
      </c>
      <c r="K13" s="27">
        <v>89</v>
      </c>
      <c r="L13" s="27">
        <v>695</v>
      </c>
      <c r="N13" s="25"/>
    </row>
    <row r="14" spans="1:14">
      <c r="A14" s="25" t="s">
        <v>134</v>
      </c>
      <c r="B14" s="26">
        <v>672</v>
      </c>
      <c r="C14" s="27">
        <v>54</v>
      </c>
      <c r="D14" s="27">
        <v>72</v>
      </c>
      <c r="E14" s="27">
        <v>50</v>
      </c>
      <c r="F14" s="27">
        <v>66</v>
      </c>
      <c r="G14" s="27">
        <v>97</v>
      </c>
      <c r="H14" s="27">
        <v>42</v>
      </c>
      <c r="I14" s="27">
        <v>49</v>
      </c>
      <c r="J14" s="27">
        <v>36</v>
      </c>
      <c r="K14" s="27">
        <v>44</v>
      </c>
      <c r="L14" s="27">
        <v>161</v>
      </c>
      <c r="N14" s="25"/>
    </row>
    <row r="15" spans="1:14">
      <c r="A15" s="25" t="s">
        <v>135</v>
      </c>
      <c r="B15" s="26">
        <v>1569</v>
      </c>
      <c r="C15" s="27">
        <v>258</v>
      </c>
      <c r="D15" s="27">
        <v>212</v>
      </c>
      <c r="E15" s="27">
        <v>92</v>
      </c>
      <c r="F15" s="27">
        <v>160</v>
      </c>
      <c r="G15" s="27">
        <v>231</v>
      </c>
      <c r="H15" s="27">
        <v>18</v>
      </c>
      <c r="I15" s="27">
        <v>269</v>
      </c>
      <c r="J15" s="27">
        <v>58</v>
      </c>
      <c r="K15" s="27">
        <v>83</v>
      </c>
      <c r="L15" s="27">
        <v>186</v>
      </c>
      <c r="N15" s="25"/>
    </row>
    <row r="16" spans="1:14">
      <c r="A16" s="25" t="s">
        <v>363</v>
      </c>
      <c r="B16" s="26">
        <v>80</v>
      </c>
      <c r="C16" s="27">
        <v>0</v>
      </c>
      <c r="D16" s="27">
        <v>0</v>
      </c>
      <c r="E16" s="27">
        <v>0</v>
      </c>
      <c r="F16" s="27">
        <v>0</v>
      </c>
      <c r="G16" s="27">
        <v>80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N16" s="25"/>
    </row>
    <row r="17" spans="1:34" s="166" customFormat="1">
      <c r="A17" s="156" t="s">
        <v>254</v>
      </c>
      <c r="B17" s="159">
        <v>74280</v>
      </c>
      <c r="C17" s="159">
        <v>11018</v>
      </c>
      <c r="D17" s="159">
        <v>6734</v>
      </c>
      <c r="E17" s="159">
        <v>6127</v>
      </c>
      <c r="F17" s="159">
        <v>5333</v>
      </c>
      <c r="G17" s="159">
        <v>9448</v>
      </c>
      <c r="H17" s="159">
        <v>2207</v>
      </c>
      <c r="I17" s="159">
        <v>10527</v>
      </c>
      <c r="J17" s="159">
        <v>6626</v>
      </c>
      <c r="K17" s="159">
        <v>4826</v>
      </c>
      <c r="L17" s="159">
        <v>11434</v>
      </c>
    </row>
    <row r="18" spans="1:34">
      <c r="A18" s="105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34" ht="12" customHeight="1"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104"/>
    </row>
    <row r="20" spans="1:34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34">
      <c r="A21" s="25" t="s">
        <v>130</v>
      </c>
      <c r="B21" s="34">
        <v>0.66500000000000004</v>
      </c>
      <c r="C21" s="35">
        <v>0.628</v>
      </c>
      <c r="D21" s="35">
        <v>0.63800000000000001</v>
      </c>
      <c r="E21" s="35">
        <v>0.66200000000000003</v>
      </c>
      <c r="F21" s="35">
        <v>0.64100000000000001</v>
      </c>
      <c r="G21" s="35">
        <v>0.69699999999999995</v>
      </c>
      <c r="H21" s="35">
        <v>0.70199999999999996</v>
      </c>
      <c r="I21" s="35">
        <v>0.71199999999999997</v>
      </c>
      <c r="J21" s="35">
        <v>0.68</v>
      </c>
      <c r="K21" s="35">
        <v>0.61699999999999999</v>
      </c>
      <c r="L21" s="35">
        <v>0.66500000000000004</v>
      </c>
    </row>
    <row r="22" spans="1:34">
      <c r="A22" s="25" t="s">
        <v>131</v>
      </c>
      <c r="B22" s="34">
        <v>8.5000000000000006E-2</v>
      </c>
      <c r="C22" s="35">
        <v>0.104</v>
      </c>
      <c r="D22" s="35">
        <v>5.3999999999999999E-2</v>
      </c>
      <c r="E22" s="35">
        <v>0.08</v>
      </c>
      <c r="F22" s="35">
        <v>8.3000000000000004E-2</v>
      </c>
      <c r="G22" s="35">
        <v>9.4E-2</v>
      </c>
      <c r="H22" s="35">
        <v>8.5999999999999993E-2</v>
      </c>
      <c r="I22" s="35">
        <v>8.3000000000000004E-2</v>
      </c>
      <c r="J22" s="35">
        <v>9.2999999999999999E-2</v>
      </c>
      <c r="K22" s="35">
        <v>7.9000000000000001E-2</v>
      </c>
      <c r="L22" s="35">
        <v>7.9000000000000001E-2</v>
      </c>
    </row>
    <row r="23" spans="1:34">
      <c r="A23" s="25" t="s">
        <v>132</v>
      </c>
      <c r="B23" s="34">
        <v>2.8000000000000001E-2</v>
      </c>
      <c r="C23" s="35">
        <v>1.4E-2</v>
      </c>
      <c r="D23" s="35">
        <v>2.4E-2</v>
      </c>
      <c r="E23" s="35">
        <v>4.8000000000000001E-2</v>
      </c>
      <c r="F23" s="35">
        <v>5.2999999999999999E-2</v>
      </c>
      <c r="G23" s="35">
        <v>1.7000000000000001E-2</v>
      </c>
      <c r="H23" s="35">
        <v>2.5000000000000001E-2</v>
      </c>
      <c r="I23" s="35">
        <v>0.03</v>
      </c>
      <c r="J23" s="35">
        <v>3.3000000000000002E-2</v>
      </c>
      <c r="K23" s="35">
        <v>1.4E-2</v>
      </c>
      <c r="L23" s="35">
        <v>3.4000000000000002E-2</v>
      </c>
    </row>
    <row r="24" spans="1:34">
      <c r="A24" s="25" t="s">
        <v>133</v>
      </c>
      <c r="B24" s="34">
        <v>2E-3</v>
      </c>
      <c r="C24" s="35">
        <v>0</v>
      </c>
      <c r="D24" s="35">
        <v>1E-3</v>
      </c>
      <c r="E24" s="35">
        <v>1E-3</v>
      </c>
      <c r="F24" s="35">
        <v>0</v>
      </c>
      <c r="G24" s="35">
        <v>4.0000000000000001E-3</v>
      </c>
      <c r="H24" s="35">
        <v>0</v>
      </c>
      <c r="I24" s="35">
        <v>2E-3</v>
      </c>
      <c r="J24" s="35">
        <v>5.0000000000000001E-3</v>
      </c>
      <c r="K24" s="35">
        <v>0</v>
      </c>
      <c r="L24" s="35">
        <v>4.0000000000000001E-3</v>
      </c>
    </row>
    <row r="25" spans="1:34">
      <c r="A25" s="25" t="s">
        <v>136</v>
      </c>
      <c r="B25" s="34">
        <v>0.14299999999999999</v>
      </c>
      <c r="C25" s="35">
        <v>0.20300000000000001</v>
      </c>
      <c r="D25" s="35">
        <v>0.14699999999999999</v>
      </c>
      <c r="E25" s="35">
        <v>0.108</v>
      </c>
      <c r="F25" s="35">
        <v>0.11799999999999999</v>
      </c>
      <c r="G25" s="35">
        <v>0.13500000000000001</v>
      </c>
      <c r="H25" s="35">
        <v>0.13600000000000001</v>
      </c>
      <c r="I25" s="35">
        <v>9.8000000000000004E-2</v>
      </c>
      <c r="J25" s="35">
        <v>0.13100000000000001</v>
      </c>
      <c r="K25" s="35">
        <v>0.245</v>
      </c>
      <c r="L25" s="35">
        <v>0.126</v>
      </c>
    </row>
    <row r="26" spans="1:34">
      <c r="A26" s="25" t="s">
        <v>137</v>
      </c>
      <c r="B26" s="34">
        <v>4.5999999999999999E-2</v>
      </c>
      <c r="C26" s="35">
        <v>2.3E-2</v>
      </c>
      <c r="D26" s="35">
        <v>9.4E-2</v>
      </c>
      <c r="E26" s="35">
        <v>7.6999999999999999E-2</v>
      </c>
      <c r="F26" s="35">
        <v>6.2E-2</v>
      </c>
      <c r="G26" s="35">
        <v>0.01</v>
      </c>
      <c r="H26" s="35">
        <v>2.4E-2</v>
      </c>
      <c r="I26" s="35">
        <v>4.4999999999999998E-2</v>
      </c>
      <c r="J26" s="35">
        <v>4.2999999999999997E-2</v>
      </c>
      <c r="K26" s="35">
        <v>1.7999999999999999E-2</v>
      </c>
      <c r="L26" s="35">
        <v>6.0999999999999999E-2</v>
      </c>
    </row>
    <row r="27" spans="1:34">
      <c r="A27" s="25" t="s">
        <v>134</v>
      </c>
      <c r="B27" s="34">
        <v>8.9999999999999993E-3</v>
      </c>
      <c r="C27" s="35">
        <v>5.0000000000000001E-3</v>
      </c>
      <c r="D27" s="35">
        <v>1.0999999999999999E-2</v>
      </c>
      <c r="E27" s="35">
        <v>8.0000000000000002E-3</v>
      </c>
      <c r="F27" s="35">
        <v>1.2E-2</v>
      </c>
      <c r="G27" s="35">
        <v>0.01</v>
      </c>
      <c r="H27" s="35">
        <v>1.9E-2</v>
      </c>
      <c r="I27" s="35">
        <v>5.0000000000000001E-3</v>
      </c>
      <c r="J27" s="35">
        <v>5.0000000000000001E-3</v>
      </c>
      <c r="K27" s="35">
        <v>8.9999999999999993E-3</v>
      </c>
      <c r="L27" s="35">
        <v>1.4E-2</v>
      </c>
    </row>
    <row r="28" spans="1:34">
      <c r="A28" s="25" t="s">
        <v>135</v>
      </c>
      <c r="B28" s="34">
        <v>2.1000000000000001E-2</v>
      </c>
      <c r="C28" s="35">
        <v>2.3E-2</v>
      </c>
      <c r="D28" s="35">
        <v>3.2000000000000001E-2</v>
      </c>
      <c r="E28" s="35">
        <v>1.4999999999999999E-2</v>
      </c>
      <c r="F28" s="35">
        <v>0.03</v>
      </c>
      <c r="G28" s="35">
        <v>2.4E-2</v>
      </c>
      <c r="H28" s="35">
        <v>8.0000000000000002E-3</v>
      </c>
      <c r="I28" s="35">
        <v>2.5999999999999999E-2</v>
      </c>
      <c r="J28" s="35">
        <v>8.9999999999999993E-3</v>
      </c>
      <c r="K28" s="35">
        <v>1.7000000000000001E-2</v>
      </c>
      <c r="L28" s="35">
        <v>1.6E-2</v>
      </c>
    </row>
    <row r="29" spans="1:34">
      <c r="A29" s="25" t="s">
        <v>363</v>
      </c>
      <c r="B29" s="34">
        <v>1E-3</v>
      </c>
      <c r="C29" s="35">
        <v>0</v>
      </c>
      <c r="D29" s="35">
        <v>0</v>
      </c>
      <c r="E29" s="35">
        <v>0</v>
      </c>
      <c r="F29" s="35">
        <v>0</v>
      </c>
      <c r="G29" s="35">
        <v>8.0000000000000002E-3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</row>
    <row r="30" spans="1:34" s="166" customFormat="1">
      <c r="A30" s="156" t="s">
        <v>254</v>
      </c>
      <c r="B30" s="165">
        <v>1</v>
      </c>
      <c r="C30" s="165">
        <v>1</v>
      </c>
      <c r="D30" s="165">
        <v>1</v>
      </c>
      <c r="E30" s="165">
        <v>1</v>
      </c>
      <c r="F30" s="165">
        <v>1</v>
      </c>
      <c r="G30" s="165">
        <v>1</v>
      </c>
      <c r="H30" s="165">
        <v>1</v>
      </c>
      <c r="I30" s="165">
        <v>1</v>
      </c>
      <c r="J30" s="165">
        <v>1</v>
      </c>
      <c r="K30" s="165">
        <v>1</v>
      </c>
      <c r="L30" s="165">
        <v>1</v>
      </c>
    </row>
    <row r="31" spans="1:34" ht="6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34" ht="13.5" customHeight="1">
      <c r="A32" s="39" t="s">
        <v>279</v>
      </c>
      <c r="B32" s="40"/>
      <c r="C32" s="40"/>
      <c r="D32" s="40"/>
      <c r="E32" s="40"/>
      <c r="F32" s="40"/>
      <c r="G32" s="40"/>
      <c r="H32" s="40"/>
      <c r="I32" s="4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15">
      <c r="A33" s="101"/>
      <c r="B33" s="108"/>
      <c r="C33" s="10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108"/>
      <c r="B34" s="108"/>
      <c r="C34" s="10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</sheetData>
  <sheetProtection selectLockedCells="1" selectUnlockedCells="1"/>
  <mergeCells count="5">
    <mergeCell ref="B19:L19"/>
    <mergeCell ref="A3:A4"/>
    <mergeCell ref="B3:B4"/>
    <mergeCell ref="C3:L3"/>
    <mergeCell ref="B6:L6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zoomScaleNormal="85" workbookViewId="0"/>
  </sheetViews>
  <sheetFormatPr defaultColWidth="8.7109375" defaultRowHeight="12"/>
  <cols>
    <col min="1" max="1" width="22" style="5" customWidth="1"/>
    <col min="2" max="2" width="9.7109375" style="6" customWidth="1"/>
    <col min="3" max="3" width="8.7109375" style="7" customWidth="1"/>
    <col min="4" max="4" width="9.42578125" style="7" customWidth="1"/>
    <col min="5" max="5" width="9.28515625" style="7" customWidth="1"/>
    <col min="6" max="6" width="9.42578125" style="7" customWidth="1"/>
    <col min="7" max="7" width="10.28515625" style="7" customWidth="1"/>
    <col min="8" max="8" width="10.28515625" style="8" customWidth="1"/>
    <col min="9" max="12" width="10.28515625" style="7" customWidth="1"/>
    <col min="13" max="35" width="8.7109375" style="7"/>
    <col min="36" max="16384" width="8.7109375" style="9"/>
  </cols>
  <sheetData>
    <row r="1" spans="1:35" s="13" customFormat="1" ht="12.75">
      <c r="A1" s="10" t="s">
        <v>252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35" ht="14.65" customHeight="1">
      <c r="A3" s="249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35" s="20" customFormat="1" ht="48">
      <c r="A4" s="249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s="20" customFormat="1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4" customHeight="1">
      <c r="B6" s="248" t="s">
        <v>271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35" s="29" customFormat="1">
      <c r="A7" s="25" t="s">
        <v>272</v>
      </c>
      <c r="B7" s="26">
        <v>57808</v>
      </c>
      <c r="C7" s="27">
        <v>8749</v>
      </c>
      <c r="D7" s="27">
        <v>5722</v>
      </c>
      <c r="E7" s="27">
        <v>4232</v>
      </c>
      <c r="F7" s="27">
        <v>4103</v>
      </c>
      <c r="G7" s="27">
        <v>7326</v>
      </c>
      <c r="H7" s="27">
        <v>1641</v>
      </c>
      <c r="I7" s="27">
        <v>8531</v>
      </c>
      <c r="J7" s="27">
        <v>5006</v>
      </c>
      <c r="K7" s="27">
        <v>3604</v>
      </c>
      <c r="L7" s="27">
        <v>8894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s="29" customFormat="1">
      <c r="A8" s="25" t="s">
        <v>273</v>
      </c>
      <c r="B8" s="26">
        <v>16472</v>
      </c>
      <c r="C8" s="27">
        <v>2269</v>
      </c>
      <c r="D8" s="27">
        <v>1012</v>
      </c>
      <c r="E8" s="27">
        <v>1895</v>
      </c>
      <c r="F8" s="27">
        <v>1230</v>
      </c>
      <c r="G8" s="27">
        <v>2122</v>
      </c>
      <c r="H8" s="27">
        <v>566</v>
      </c>
      <c r="I8" s="27">
        <v>1996</v>
      </c>
      <c r="J8" s="27">
        <v>1620</v>
      </c>
      <c r="K8" s="27">
        <v>1222</v>
      </c>
      <c r="L8" s="27">
        <v>2540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s="29" customFormat="1">
      <c r="A9" s="30" t="s">
        <v>254</v>
      </c>
      <c r="B9" s="26">
        <v>74280</v>
      </c>
      <c r="C9" s="26">
        <v>11018</v>
      </c>
      <c r="D9" s="26">
        <v>6734</v>
      </c>
      <c r="E9" s="26">
        <v>6127</v>
      </c>
      <c r="F9" s="26">
        <v>5333</v>
      </c>
      <c r="G9" s="26">
        <v>9448</v>
      </c>
      <c r="H9" s="26">
        <v>2207</v>
      </c>
      <c r="I9" s="26">
        <v>10527</v>
      </c>
      <c r="J9" s="26">
        <v>6626</v>
      </c>
      <c r="K9" s="26">
        <v>4826</v>
      </c>
      <c r="L9" s="26">
        <v>11434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5" s="29" customFormat="1">
      <c r="A10" s="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</row>
    <row r="11" spans="1:35" ht="12" customHeight="1">
      <c r="A11" s="32"/>
      <c r="B11" s="248" t="s">
        <v>274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</row>
    <row r="12" spans="1:35">
      <c r="A12" s="3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35" s="29" customFormat="1">
      <c r="A13" s="25" t="s">
        <v>272</v>
      </c>
      <c r="B13" s="34">
        <v>0.77800000000000002</v>
      </c>
      <c r="C13" s="35">
        <v>0.79400000000000004</v>
      </c>
      <c r="D13" s="35">
        <v>0.85</v>
      </c>
      <c r="E13" s="35">
        <v>0.69099999999999995</v>
      </c>
      <c r="F13" s="35">
        <v>0.76900000000000002</v>
      </c>
      <c r="G13" s="35">
        <v>0.77500000000000002</v>
      </c>
      <c r="H13" s="35">
        <v>0.74399999999999999</v>
      </c>
      <c r="I13" s="35">
        <v>0.81</v>
      </c>
      <c r="J13" s="35">
        <v>0.75600000000000001</v>
      </c>
      <c r="K13" s="35">
        <v>0.747</v>
      </c>
      <c r="L13" s="35">
        <v>0.77800000000000002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s="29" customFormat="1">
      <c r="A14" s="25" t="s">
        <v>273</v>
      </c>
      <c r="B14" s="34">
        <v>0.222</v>
      </c>
      <c r="C14" s="35">
        <v>0.20599999999999999</v>
      </c>
      <c r="D14" s="35">
        <v>0.15</v>
      </c>
      <c r="E14" s="35">
        <v>0.309</v>
      </c>
      <c r="F14" s="35">
        <v>0.23100000000000001</v>
      </c>
      <c r="G14" s="35">
        <v>0.22500000000000001</v>
      </c>
      <c r="H14" s="35">
        <v>0.25600000000000001</v>
      </c>
      <c r="I14" s="35">
        <v>0.19</v>
      </c>
      <c r="J14" s="35">
        <v>0.24399999999999999</v>
      </c>
      <c r="K14" s="35">
        <v>0.253</v>
      </c>
      <c r="L14" s="35">
        <v>0.222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s="29" customFormat="1">
      <c r="A15" s="36" t="s">
        <v>254</v>
      </c>
      <c r="B15" s="34">
        <v>1</v>
      </c>
      <c r="C15" s="34">
        <v>1</v>
      </c>
      <c r="D15" s="34">
        <v>1</v>
      </c>
      <c r="E15" s="34">
        <v>1</v>
      </c>
      <c r="F15" s="34">
        <v>1</v>
      </c>
      <c r="G15" s="34">
        <v>1</v>
      </c>
      <c r="H15" s="34">
        <v>1</v>
      </c>
      <c r="I15" s="34">
        <v>1</v>
      </c>
      <c r="J15" s="34">
        <v>0.99999999999999989</v>
      </c>
      <c r="K15" s="34">
        <v>1</v>
      </c>
      <c r="L15" s="34">
        <v>1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s="29" customFormat="1">
      <c r="A16" s="3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ht="24" customHeight="1">
      <c r="A17" s="32"/>
      <c r="B17" s="248" t="s">
        <v>275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1:35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35" s="29" customFormat="1">
      <c r="A19" s="25" t="s">
        <v>276</v>
      </c>
      <c r="B19" s="26">
        <v>18318</v>
      </c>
      <c r="C19" s="27">
        <v>2690</v>
      </c>
      <c r="D19" s="27">
        <v>1866</v>
      </c>
      <c r="E19" s="27">
        <v>1265</v>
      </c>
      <c r="F19" s="27">
        <v>1392</v>
      </c>
      <c r="G19" s="27">
        <v>2941</v>
      </c>
      <c r="H19" s="27">
        <v>590</v>
      </c>
      <c r="I19" s="27">
        <v>2550</v>
      </c>
      <c r="J19" s="27">
        <v>1632</v>
      </c>
      <c r="K19" s="27">
        <v>1003</v>
      </c>
      <c r="L19" s="27">
        <v>2389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s="29" customFormat="1">
      <c r="A20" s="25" t="s">
        <v>277</v>
      </c>
      <c r="B20" s="26">
        <v>39355</v>
      </c>
      <c r="C20" s="27">
        <v>6059</v>
      </c>
      <c r="D20" s="27">
        <v>3835</v>
      </c>
      <c r="E20" s="27">
        <v>2967</v>
      </c>
      <c r="F20" s="27">
        <v>2711</v>
      </c>
      <c r="G20" s="27">
        <v>4385</v>
      </c>
      <c r="H20" s="27">
        <v>1036</v>
      </c>
      <c r="I20" s="27">
        <v>5981</v>
      </c>
      <c r="J20" s="27">
        <v>3374</v>
      </c>
      <c r="K20" s="27">
        <v>2601</v>
      </c>
      <c r="L20" s="27">
        <v>6405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s="29" customFormat="1">
      <c r="A21" s="25" t="s">
        <v>278</v>
      </c>
      <c r="B21" s="26">
        <v>135</v>
      </c>
      <c r="C21" s="27">
        <v>0</v>
      </c>
      <c r="D21" s="27">
        <v>21</v>
      </c>
      <c r="E21" s="27">
        <v>0</v>
      </c>
      <c r="F21" s="27">
        <v>0</v>
      </c>
      <c r="G21" s="27">
        <v>0</v>
      </c>
      <c r="H21" s="27">
        <v>14</v>
      </c>
      <c r="I21" s="27">
        <v>0</v>
      </c>
      <c r="J21" s="27">
        <v>0</v>
      </c>
      <c r="K21" s="27">
        <v>0</v>
      </c>
      <c r="L21" s="27">
        <v>100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s="29" customFormat="1">
      <c r="A22" s="30" t="s">
        <v>254</v>
      </c>
      <c r="B22" s="26">
        <v>57808</v>
      </c>
      <c r="C22" s="26">
        <v>8749</v>
      </c>
      <c r="D22" s="26">
        <v>5722</v>
      </c>
      <c r="E22" s="26">
        <v>4232</v>
      </c>
      <c r="F22" s="26">
        <v>4103</v>
      </c>
      <c r="G22" s="26">
        <v>7326</v>
      </c>
      <c r="H22" s="26">
        <v>1641</v>
      </c>
      <c r="I22" s="26">
        <v>8531</v>
      </c>
      <c r="J22" s="26">
        <v>5006</v>
      </c>
      <c r="K22" s="26">
        <v>3604</v>
      </c>
      <c r="L22" s="26">
        <v>8894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s="29" customFormat="1">
      <c r="A23" s="3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2" customHeight="1">
      <c r="A24" s="32"/>
      <c r="B24" s="248" t="s">
        <v>274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</row>
    <row r="25" spans="1:35">
      <c r="A25" s="3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35">
      <c r="A26" s="25" t="s">
        <v>276</v>
      </c>
      <c r="B26" s="34">
        <v>0.317</v>
      </c>
      <c r="C26" s="35">
        <v>0.307</v>
      </c>
      <c r="D26" s="35">
        <v>0.32600000000000001</v>
      </c>
      <c r="E26" s="35">
        <v>0.29899999999999999</v>
      </c>
      <c r="F26" s="35">
        <v>0.33900000000000002</v>
      </c>
      <c r="G26" s="35">
        <v>0.40100000000000002</v>
      </c>
      <c r="H26" s="35">
        <v>0.36</v>
      </c>
      <c r="I26" s="35">
        <v>0.29899999999999999</v>
      </c>
      <c r="J26" s="35">
        <v>0.32600000000000001</v>
      </c>
      <c r="K26" s="35">
        <v>0.27800000000000002</v>
      </c>
      <c r="L26" s="35">
        <v>0.26900000000000002</v>
      </c>
    </row>
    <row r="27" spans="1:35">
      <c r="A27" s="25" t="s">
        <v>277</v>
      </c>
      <c r="B27" s="34">
        <v>0.68100000000000005</v>
      </c>
      <c r="C27" s="35">
        <v>0.69299999999999995</v>
      </c>
      <c r="D27" s="35">
        <v>0.67</v>
      </c>
      <c r="E27" s="35">
        <v>0.70099999999999996</v>
      </c>
      <c r="F27" s="35">
        <v>0.66100000000000003</v>
      </c>
      <c r="G27" s="35">
        <v>0.59899999999999998</v>
      </c>
      <c r="H27" s="35">
        <v>0.63200000000000001</v>
      </c>
      <c r="I27" s="35">
        <v>0.70099999999999996</v>
      </c>
      <c r="J27" s="35">
        <v>0.67400000000000004</v>
      </c>
      <c r="K27" s="35">
        <v>0.72199999999999998</v>
      </c>
      <c r="L27" s="35">
        <v>0.72</v>
      </c>
    </row>
    <row r="28" spans="1:35">
      <c r="A28" s="25" t="s">
        <v>278</v>
      </c>
      <c r="B28" s="34">
        <v>2E-3</v>
      </c>
      <c r="C28" s="35">
        <v>0</v>
      </c>
      <c r="D28" s="35">
        <v>4.0000000000000001E-3</v>
      </c>
      <c r="E28" s="35">
        <v>0</v>
      </c>
      <c r="F28" s="35">
        <v>0</v>
      </c>
      <c r="G28" s="35">
        <v>0</v>
      </c>
      <c r="H28" s="35">
        <v>8.9999999999999993E-3</v>
      </c>
      <c r="I28" s="35">
        <v>0</v>
      </c>
      <c r="J28" s="35">
        <v>0</v>
      </c>
      <c r="K28" s="35">
        <v>0</v>
      </c>
      <c r="L28" s="35">
        <v>1.0999999999999999E-2</v>
      </c>
    </row>
    <row r="29" spans="1:35">
      <c r="A29" s="30" t="s">
        <v>254</v>
      </c>
      <c r="B29" s="34">
        <v>1</v>
      </c>
      <c r="C29" s="34">
        <v>1</v>
      </c>
      <c r="D29" s="34">
        <v>1</v>
      </c>
      <c r="E29" s="34">
        <v>1</v>
      </c>
      <c r="F29" s="34">
        <v>1</v>
      </c>
      <c r="G29" s="34">
        <v>1</v>
      </c>
      <c r="H29" s="34">
        <v>1</v>
      </c>
      <c r="I29" s="34">
        <v>1</v>
      </c>
      <c r="J29" s="34">
        <v>0.99999999999999989</v>
      </c>
      <c r="K29" s="34">
        <v>1</v>
      </c>
      <c r="L29" s="34">
        <v>1</v>
      </c>
    </row>
    <row r="30" spans="1:35" ht="5.25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35" ht="13.5" customHeight="1">
      <c r="A31" s="39" t="s">
        <v>279</v>
      </c>
      <c r="B31" s="40"/>
      <c r="C31" s="40"/>
      <c r="D31" s="40"/>
      <c r="E31" s="40"/>
      <c r="F31" s="40"/>
      <c r="G31" s="40"/>
      <c r="H31" s="40"/>
      <c r="I31" s="4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35">
      <c r="A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>
      <c r="A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>
      <c r="A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</sheetData>
  <sheetProtection selectLockedCells="1" selectUnlockedCells="1"/>
  <mergeCells count="7">
    <mergeCell ref="B24:L24"/>
    <mergeCell ref="A3:A4"/>
    <mergeCell ref="B3:B4"/>
    <mergeCell ref="C3:L3"/>
    <mergeCell ref="B6:L6"/>
    <mergeCell ref="B11:L11"/>
    <mergeCell ref="B17:L17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zoomScaleNormal="85" workbookViewId="0">
      <selection activeCell="A2" sqref="A2"/>
    </sheetView>
  </sheetViews>
  <sheetFormatPr defaultColWidth="8.7109375" defaultRowHeight="12"/>
  <cols>
    <col min="1" max="1" width="30.28515625" style="20" customWidth="1"/>
    <col min="2" max="2" width="7.28515625" style="67" customWidth="1"/>
    <col min="3" max="4" width="7.28515625" style="9" customWidth="1"/>
    <col min="5" max="5" width="8.42578125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1.7109375" style="9" customWidth="1"/>
    <col min="14" max="16" width="7.28515625" style="9" customWidth="1"/>
    <col min="17" max="17" width="8" style="9" customWidth="1"/>
    <col min="18" max="24" width="7.28515625" style="9" customWidth="1"/>
    <col min="25" max="16384" width="8.7109375" style="9"/>
  </cols>
  <sheetData>
    <row r="1" spans="1:24" s="70" customFormat="1" ht="12.75">
      <c r="A1" s="83" t="s">
        <v>35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4" ht="15">
      <c r="A3" s="84"/>
      <c r="B3" s="254" t="s">
        <v>280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7"/>
      <c r="N3" s="254" t="s">
        <v>281</v>
      </c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ht="12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  <c r="N4" s="250" t="s">
        <v>254</v>
      </c>
      <c r="O4" s="251" t="s">
        <v>255</v>
      </c>
      <c r="P4" s="251"/>
      <c r="Q4" s="251"/>
      <c r="R4" s="251"/>
      <c r="S4" s="251"/>
      <c r="T4" s="251"/>
      <c r="U4" s="251"/>
      <c r="V4" s="251"/>
      <c r="W4" s="251"/>
      <c r="X4" s="251"/>
    </row>
    <row r="5" spans="1:24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50"/>
      <c r="O5" s="17" t="s">
        <v>261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4" customHeight="1">
      <c r="B7" s="248" t="s">
        <v>390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N7" s="248" t="s">
        <v>390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>
      <c r="A8" s="24"/>
      <c r="B8" s="24"/>
      <c r="C8" s="24"/>
      <c r="D8" s="23"/>
      <c r="E8" s="24"/>
      <c r="F8" s="24"/>
      <c r="G8" s="24"/>
      <c r="H8" s="24"/>
      <c r="I8" s="24"/>
      <c r="J8" s="24"/>
      <c r="K8" s="24"/>
      <c r="L8" s="24"/>
      <c r="N8" s="24"/>
      <c r="O8" s="24"/>
      <c r="P8" s="23"/>
      <c r="Q8" s="24"/>
      <c r="R8" s="24"/>
      <c r="S8" s="24"/>
      <c r="T8" s="24"/>
      <c r="U8" s="24"/>
      <c r="V8" s="24"/>
      <c r="W8" s="24"/>
      <c r="X8" s="24"/>
    </row>
    <row r="9" spans="1:24">
      <c r="A9" s="25" t="s">
        <v>130</v>
      </c>
      <c r="B9" s="26">
        <v>38780</v>
      </c>
      <c r="C9" s="27">
        <v>5407</v>
      </c>
      <c r="D9" s="27">
        <v>3587</v>
      </c>
      <c r="E9" s="27">
        <v>2866</v>
      </c>
      <c r="F9" s="27">
        <v>2651</v>
      </c>
      <c r="G9" s="27">
        <v>5187</v>
      </c>
      <c r="H9" s="27">
        <v>1137</v>
      </c>
      <c r="I9" s="27">
        <v>6264</v>
      </c>
      <c r="J9" s="27">
        <v>3446</v>
      </c>
      <c r="K9" s="27">
        <v>2194</v>
      </c>
      <c r="L9" s="27">
        <v>6040</v>
      </c>
      <c r="N9" s="26">
        <v>10629</v>
      </c>
      <c r="O9" s="27">
        <v>1510</v>
      </c>
      <c r="P9" s="27">
        <v>713</v>
      </c>
      <c r="Q9" s="27">
        <v>1189</v>
      </c>
      <c r="R9" s="27">
        <v>769</v>
      </c>
      <c r="S9" s="27">
        <v>1395</v>
      </c>
      <c r="T9" s="27">
        <v>412</v>
      </c>
      <c r="U9" s="27">
        <v>1234</v>
      </c>
      <c r="V9" s="27">
        <v>1061</v>
      </c>
      <c r="W9" s="27">
        <v>784</v>
      </c>
      <c r="X9" s="27">
        <v>1563</v>
      </c>
    </row>
    <row r="10" spans="1:24">
      <c r="A10" s="25" t="s">
        <v>131</v>
      </c>
      <c r="B10" s="26">
        <v>3567</v>
      </c>
      <c r="C10" s="27">
        <v>842</v>
      </c>
      <c r="D10" s="27">
        <v>270</v>
      </c>
      <c r="E10" s="27">
        <v>169</v>
      </c>
      <c r="F10" s="27">
        <v>193</v>
      </c>
      <c r="G10" s="27">
        <v>481</v>
      </c>
      <c r="H10" s="27">
        <v>101</v>
      </c>
      <c r="I10" s="27">
        <v>472</v>
      </c>
      <c r="J10" s="27">
        <v>272</v>
      </c>
      <c r="K10" s="27">
        <v>203</v>
      </c>
      <c r="L10" s="27">
        <v>564</v>
      </c>
      <c r="N10" s="26">
        <v>2726</v>
      </c>
      <c r="O10" s="27">
        <v>304</v>
      </c>
      <c r="P10" s="27">
        <v>95</v>
      </c>
      <c r="Q10" s="27">
        <v>324</v>
      </c>
      <c r="R10" s="27">
        <v>249</v>
      </c>
      <c r="S10" s="27">
        <v>402</v>
      </c>
      <c r="T10" s="27">
        <v>90</v>
      </c>
      <c r="U10" s="27">
        <v>403</v>
      </c>
      <c r="V10" s="27">
        <v>341</v>
      </c>
      <c r="W10" s="27">
        <v>178</v>
      </c>
      <c r="X10" s="27">
        <v>339</v>
      </c>
    </row>
    <row r="11" spans="1:24">
      <c r="A11" s="25" t="s">
        <v>132</v>
      </c>
      <c r="B11" s="26">
        <v>1373</v>
      </c>
      <c r="C11" s="27">
        <v>109</v>
      </c>
      <c r="D11" s="27">
        <v>124</v>
      </c>
      <c r="E11" s="27">
        <v>202</v>
      </c>
      <c r="F11" s="27">
        <v>178</v>
      </c>
      <c r="G11" s="27">
        <v>0</v>
      </c>
      <c r="H11" s="27">
        <v>36</v>
      </c>
      <c r="I11" s="27">
        <v>252</v>
      </c>
      <c r="J11" s="27">
        <v>163</v>
      </c>
      <c r="K11" s="27">
        <v>44</v>
      </c>
      <c r="L11" s="27">
        <v>265</v>
      </c>
      <c r="N11" s="26">
        <v>724</v>
      </c>
      <c r="O11" s="27">
        <v>46</v>
      </c>
      <c r="P11" s="27">
        <v>35</v>
      </c>
      <c r="Q11" s="27">
        <v>91</v>
      </c>
      <c r="R11" s="27">
        <v>106</v>
      </c>
      <c r="S11" s="27">
        <v>163</v>
      </c>
      <c r="T11" s="27">
        <v>19</v>
      </c>
      <c r="U11" s="27">
        <v>61</v>
      </c>
      <c r="V11" s="27">
        <v>58</v>
      </c>
      <c r="W11" s="27">
        <v>22</v>
      </c>
      <c r="X11" s="27">
        <v>123</v>
      </c>
    </row>
    <row r="12" spans="1:24">
      <c r="A12" s="25" t="s">
        <v>133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N12" s="26">
        <v>153</v>
      </c>
      <c r="O12" s="27">
        <v>0</v>
      </c>
      <c r="P12" s="27">
        <v>5</v>
      </c>
      <c r="Q12" s="27">
        <v>8</v>
      </c>
      <c r="R12" s="27">
        <v>0</v>
      </c>
      <c r="S12" s="27">
        <v>34</v>
      </c>
      <c r="T12" s="27">
        <v>0</v>
      </c>
      <c r="U12" s="27">
        <v>18</v>
      </c>
      <c r="V12" s="27">
        <v>36</v>
      </c>
      <c r="W12" s="27">
        <v>0</v>
      </c>
      <c r="X12" s="27">
        <v>51</v>
      </c>
    </row>
    <row r="13" spans="1:24">
      <c r="A13" s="25" t="s">
        <v>136</v>
      </c>
      <c r="B13" s="26">
        <v>9097</v>
      </c>
      <c r="C13" s="27">
        <v>1929</v>
      </c>
      <c r="D13" s="27">
        <v>891</v>
      </c>
      <c r="E13" s="27">
        <v>540</v>
      </c>
      <c r="F13" s="27">
        <v>592</v>
      </c>
      <c r="G13" s="27">
        <v>1203</v>
      </c>
      <c r="H13" s="27">
        <v>273</v>
      </c>
      <c r="I13" s="27">
        <v>818</v>
      </c>
      <c r="J13" s="27">
        <v>780</v>
      </c>
      <c r="K13" s="27">
        <v>974</v>
      </c>
      <c r="L13" s="27">
        <v>1095</v>
      </c>
      <c r="N13" s="26">
        <v>1526</v>
      </c>
      <c r="O13" s="27">
        <v>304</v>
      </c>
      <c r="P13" s="27">
        <v>100</v>
      </c>
      <c r="Q13" s="27">
        <v>125</v>
      </c>
      <c r="R13" s="27">
        <v>37</v>
      </c>
      <c r="S13" s="27">
        <v>77</v>
      </c>
      <c r="T13" s="27">
        <v>26</v>
      </c>
      <c r="U13" s="27">
        <v>210</v>
      </c>
      <c r="V13" s="27">
        <v>87</v>
      </c>
      <c r="W13" s="27">
        <v>211</v>
      </c>
      <c r="X13" s="27">
        <v>350</v>
      </c>
    </row>
    <row r="14" spans="1:24">
      <c r="A14" s="25" t="s">
        <v>137</v>
      </c>
      <c r="B14" s="26">
        <v>3043</v>
      </c>
      <c r="C14" s="27">
        <v>217</v>
      </c>
      <c r="D14" s="27">
        <v>580</v>
      </c>
      <c r="E14" s="27">
        <v>354</v>
      </c>
      <c r="F14" s="27">
        <v>311</v>
      </c>
      <c r="G14" s="27">
        <v>80</v>
      </c>
      <c r="H14" s="27">
        <v>50</v>
      </c>
      <c r="I14" s="27">
        <v>441</v>
      </c>
      <c r="J14" s="27">
        <v>272</v>
      </c>
      <c r="K14" s="27">
        <v>73</v>
      </c>
      <c r="L14" s="27">
        <v>664</v>
      </c>
      <c r="N14" s="26">
        <v>342</v>
      </c>
      <c r="O14" s="27">
        <v>38</v>
      </c>
      <c r="P14" s="27">
        <v>50</v>
      </c>
      <c r="Q14" s="27">
        <v>116</v>
      </c>
      <c r="R14" s="27">
        <v>21</v>
      </c>
      <c r="S14" s="27">
        <v>17</v>
      </c>
      <c r="T14" s="27">
        <v>3</v>
      </c>
      <c r="U14" s="27">
        <v>35</v>
      </c>
      <c r="V14" s="27">
        <v>15</v>
      </c>
      <c r="W14" s="27">
        <v>16</v>
      </c>
      <c r="X14" s="27">
        <v>31</v>
      </c>
    </row>
    <row r="15" spans="1:24">
      <c r="A15" s="25" t="s">
        <v>134</v>
      </c>
      <c r="B15" s="26">
        <v>515</v>
      </c>
      <c r="C15" s="27">
        <v>54</v>
      </c>
      <c r="D15" s="27">
        <v>62</v>
      </c>
      <c r="E15" s="27">
        <v>34</v>
      </c>
      <c r="F15" s="27">
        <v>44</v>
      </c>
      <c r="G15" s="27">
        <v>80</v>
      </c>
      <c r="H15" s="27">
        <v>29</v>
      </c>
      <c r="I15" s="27">
        <v>31</v>
      </c>
      <c r="J15" s="27">
        <v>36</v>
      </c>
      <c r="K15" s="27">
        <v>44</v>
      </c>
      <c r="L15" s="27">
        <v>100</v>
      </c>
      <c r="N15" s="26">
        <v>157</v>
      </c>
      <c r="O15" s="27">
        <v>0</v>
      </c>
      <c r="P15" s="27">
        <v>10</v>
      </c>
      <c r="Q15" s="27">
        <v>17</v>
      </c>
      <c r="R15" s="27">
        <v>21</v>
      </c>
      <c r="S15" s="27">
        <v>17</v>
      </c>
      <c r="T15" s="27">
        <v>13</v>
      </c>
      <c r="U15" s="27">
        <v>18</v>
      </c>
      <c r="V15" s="27">
        <v>0</v>
      </c>
      <c r="W15" s="27">
        <v>0</v>
      </c>
      <c r="X15" s="27">
        <v>62</v>
      </c>
    </row>
    <row r="16" spans="1:24">
      <c r="A16" s="25" t="s">
        <v>135</v>
      </c>
      <c r="B16" s="26">
        <v>1353</v>
      </c>
      <c r="C16" s="27">
        <v>190</v>
      </c>
      <c r="D16" s="27">
        <v>207</v>
      </c>
      <c r="E16" s="27">
        <v>67</v>
      </c>
      <c r="F16" s="27">
        <v>133</v>
      </c>
      <c r="G16" s="27">
        <v>214</v>
      </c>
      <c r="H16" s="27">
        <v>14</v>
      </c>
      <c r="I16" s="27">
        <v>252</v>
      </c>
      <c r="J16" s="27">
        <v>36</v>
      </c>
      <c r="K16" s="27">
        <v>73</v>
      </c>
      <c r="L16" s="27">
        <v>166</v>
      </c>
      <c r="N16" s="26">
        <v>216</v>
      </c>
      <c r="O16" s="27">
        <v>68</v>
      </c>
      <c r="P16" s="27">
        <v>5</v>
      </c>
      <c r="Q16" s="27">
        <v>25</v>
      </c>
      <c r="R16" s="27">
        <v>27</v>
      </c>
      <c r="S16" s="27">
        <v>17</v>
      </c>
      <c r="T16" s="27">
        <v>3</v>
      </c>
      <c r="U16" s="27">
        <v>18</v>
      </c>
      <c r="V16" s="27">
        <v>22</v>
      </c>
      <c r="W16" s="27">
        <v>11</v>
      </c>
      <c r="X16" s="27">
        <v>21</v>
      </c>
    </row>
    <row r="17" spans="1:24" ht="11.65" customHeight="1">
      <c r="A17" s="25" t="s">
        <v>363</v>
      </c>
      <c r="B17" s="26">
        <v>80</v>
      </c>
      <c r="C17" s="27">
        <v>0</v>
      </c>
      <c r="D17" s="27">
        <v>0</v>
      </c>
      <c r="E17" s="27">
        <v>0</v>
      </c>
      <c r="F17" s="27">
        <v>0</v>
      </c>
      <c r="G17" s="27">
        <v>80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</row>
    <row r="18" spans="1:24" s="158" customFormat="1">
      <c r="A18" s="156" t="s">
        <v>254</v>
      </c>
      <c r="B18" s="159">
        <f>[2]EXTRA_ABBO_CASI!B229</f>
        <v>57808</v>
      </c>
      <c r="C18" s="174">
        <f>[2]EXTRA_ABBO_CASI!C229</f>
        <v>8749</v>
      </c>
      <c r="D18" s="174">
        <f>[2]EXTRA_ABBO_CASI!D229</f>
        <v>5722</v>
      </c>
      <c r="E18" s="174">
        <f>[2]EXTRA_ABBO_CASI!E229</f>
        <v>4232</v>
      </c>
      <c r="F18" s="174">
        <f>[2]EXTRA_ABBO_CASI!F229</f>
        <v>4103</v>
      </c>
      <c r="G18" s="174">
        <f>[2]EXTRA_ABBO_CASI!G229</f>
        <v>7326</v>
      </c>
      <c r="H18" s="174">
        <f>[2]EXTRA_ABBO_CASI!H229</f>
        <v>1641</v>
      </c>
      <c r="I18" s="174">
        <f>[2]EXTRA_ABBO_CASI!I229</f>
        <v>8531</v>
      </c>
      <c r="J18" s="174">
        <f>[2]EXTRA_ABBO_CASI!J229</f>
        <v>5006</v>
      </c>
      <c r="K18" s="174">
        <f>[2]EXTRA_ABBO_CASI!K229</f>
        <v>3604</v>
      </c>
      <c r="L18" s="174">
        <f>[2]EXTRA_ABBO_CASI!L229</f>
        <v>8894</v>
      </c>
      <c r="N18" s="159">
        <v>16472</v>
      </c>
      <c r="O18" s="174">
        <v>2269</v>
      </c>
      <c r="P18" s="174">
        <v>1012</v>
      </c>
      <c r="Q18" s="174">
        <v>1895</v>
      </c>
      <c r="R18" s="174">
        <v>1230</v>
      </c>
      <c r="S18" s="174">
        <v>2122</v>
      </c>
      <c r="T18" s="174">
        <v>566</v>
      </c>
      <c r="U18" s="174">
        <v>1996</v>
      </c>
      <c r="V18" s="174">
        <v>1620</v>
      </c>
      <c r="W18" s="174">
        <v>1222</v>
      </c>
      <c r="X18" s="174">
        <v>2540</v>
      </c>
    </row>
    <row r="19" spans="1:24">
      <c r="A19" s="105"/>
      <c r="B19" s="98"/>
      <c r="C19" s="106"/>
      <c r="D19" s="106"/>
      <c r="E19" s="98"/>
      <c r="F19" s="106"/>
      <c r="G19" s="98"/>
      <c r="H19" s="98"/>
      <c r="I19" s="98"/>
      <c r="J19" s="98"/>
      <c r="K19" s="98"/>
      <c r="L19" s="27"/>
      <c r="N19" s="98"/>
      <c r="O19" s="106"/>
      <c r="P19" s="106"/>
      <c r="Q19" s="98"/>
      <c r="R19" s="106"/>
      <c r="S19" s="98"/>
      <c r="T19" s="98"/>
      <c r="U19" s="98"/>
      <c r="V19" s="98"/>
      <c r="W19" s="98"/>
      <c r="X19" s="27"/>
    </row>
    <row r="20" spans="1:24" s="162" customFormat="1" ht="12" customHeight="1">
      <c r="A20" s="163"/>
      <c r="B20" s="248" t="s">
        <v>274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N20" s="248" t="s">
        <v>274</v>
      </c>
      <c r="O20" s="248"/>
      <c r="P20" s="248"/>
      <c r="Q20" s="248"/>
      <c r="R20" s="248"/>
      <c r="S20" s="248"/>
      <c r="T20" s="248"/>
      <c r="U20" s="248"/>
      <c r="V20" s="248"/>
      <c r="W20" s="248"/>
      <c r="X20" s="248"/>
    </row>
    <row r="21" spans="1:24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>
      <c r="A22" s="25" t="s">
        <v>130</v>
      </c>
      <c r="B22" s="34">
        <v>0.67100000000000004</v>
      </c>
      <c r="C22" s="35">
        <v>0.61799999999999999</v>
      </c>
      <c r="D22" s="35">
        <v>0.627</v>
      </c>
      <c r="E22" s="35">
        <v>0.67700000000000005</v>
      </c>
      <c r="F22" s="35">
        <v>0.64600000000000002</v>
      </c>
      <c r="G22" s="35">
        <v>0.70799999999999996</v>
      </c>
      <c r="H22" s="35">
        <v>0.69299999999999995</v>
      </c>
      <c r="I22" s="35">
        <v>0.73399999999999999</v>
      </c>
      <c r="J22" s="35">
        <v>0.68799999999999994</v>
      </c>
      <c r="K22" s="35">
        <v>0.60899999999999999</v>
      </c>
      <c r="L22" s="35">
        <v>0.67900000000000005</v>
      </c>
      <c r="N22" s="34">
        <v>0.64500000000000002</v>
      </c>
      <c r="O22" s="35">
        <v>0.66600000000000004</v>
      </c>
      <c r="P22" s="35">
        <v>0.70399999999999996</v>
      </c>
      <c r="Q22" s="35">
        <v>0.627</v>
      </c>
      <c r="R22" s="35">
        <v>0.625</v>
      </c>
      <c r="S22" s="35">
        <v>0.65700000000000003</v>
      </c>
      <c r="T22" s="35">
        <v>0.72699999999999998</v>
      </c>
      <c r="U22" s="35">
        <v>0.61799999999999999</v>
      </c>
      <c r="V22" s="35">
        <v>0.65500000000000003</v>
      </c>
      <c r="W22" s="35">
        <v>0.64200000000000002</v>
      </c>
      <c r="X22" s="35">
        <v>0.61499999999999999</v>
      </c>
    </row>
    <row r="23" spans="1:24">
      <c r="A23" s="25" t="s">
        <v>131</v>
      </c>
      <c r="B23" s="34">
        <v>6.2E-2</v>
      </c>
      <c r="C23" s="35">
        <v>9.6000000000000002E-2</v>
      </c>
      <c r="D23" s="35">
        <v>4.7E-2</v>
      </c>
      <c r="E23" s="35">
        <v>0.04</v>
      </c>
      <c r="F23" s="35">
        <v>4.7E-2</v>
      </c>
      <c r="G23" s="35">
        <v>6.6000000000000003E-2</v>
      </c>
      <c r="H23" s="35">
        <v>6.0999999999999999E-2</v>
      </c>
      <c r="I23" s="35">
        <v>5.5E-2</v>
      </c>
      <c r="J23" s="35">
        <v>5.3999999999999999E-2</v>
      </c>
      <c r="K23" s="35">
        <v>5.6000000000000001E-2</v>
      </c>
      <c r="L23" s="35">
        <v>6.3E-2</v>
      </c>
      <c r="N23" s="34">
        <v>0.16500000000000001</v>
      </c>
      <c r="O23" s="35">
        <v>0.13400000000000001</v>
      </c>
      <c r="P23" s="35">
        <v>9.4E-2</v>
      </c>
      <c r="Q23" s="35">
        <v>0.17100000000000001</v>
      </c>
      <c r="R23" s="35">
        <v>0.20300000000000001</v>
      </c>
      <c r="S23" s="35">
        <v>0.19</v>
      </c>
      <c r="T23" s="35">
        <v>0.159</v>
      </c>
      <c r="U23" s="35">
        <v>0.20200000000000001</v>
      </c>
      <c r="V23" s="35">
        <v>0.21099999999999999</v>
      </c>
      <c r="W23" s="35">
        <v>0.14599999999999999</v>
      </c>
      <c r="X23" s="35">
        <v>0.13400000000000001</v>
      </c>
    </row>
    <row r="24" spans="1:24">
      <c r="A24" s="25" t="s">
        <v>132</v>
      </c>
      <c r="B24" s="34">
        <v>2.4E-2</v>
      </c>
      <c r="C24" s="35">
        <v>1.2E-2</v>
      </c>
      <c r="D24" s="35">
        <v>2.1999999999999999E-2</v>
      </c>
      <c r="E24" s="35">
        <v>4.8000000000000001E-2</v>
      </c>
      <c r="F24" s="35">
        <v>4.2999999999999997E-2</v>
      </c>
      <c r="G24" s="35">
        <v>0</v>
      </c>
      <c r="H24" s="35">
        <v>2.1999999999999999E-2</v>
      </c>
      <c r="I24" s="35">
        <v>0.03</v>
      </c>
      <c r="J24" s="35">
        <v>3.3000000000000002E-2</v>
      </c>
      <c r="K24" s="35">
        <v>1.2E-2</v>
      </c>
      <c r="L24" s="35">
        <v>0.03</v>
      </c>
      <c r="N24" s="34">
        <v>4.3999999999999997E-2</v>
      </c>
      <c r="O24" s="35">
        <v>0.02</v>
      </c>
      <c r="P24" s="35">
        <v>3.4000000000000002E-2</v>
      </c>
      <c r="Q24" s="35">
        <v>4.8000000000000001E-2</v>
      </c>
      <c r="R24" s="35">
        <v>8.5999999999999993E-2</v>
      </c>
      <c r="S24" s="35">
        <v>7.6999999999999999E-2</v>
      </c>
      <c r="T24" s="35">
        <v>3.4000000000000002E-2</v>
      </c>
      <c r="U24" s="35">
        <v>3.1E-2</v>
      </c>
      <c r="V24" s="35">
        <v>3.5999999999999997E-2</v>
      </c>
      <c r="W24" s="35">
        <v>1.7999999999999999E-2</v>
      </c>
      <c r="X24" s="35">
        <v>4.9000000000000002E-2</v>
      </c>
    </row>
    <row r="25" spans="1:24">
      <c r="A25" s="25" t="s">
        <v>133</v>
      </c>
      <c r="B25" s="3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N25" s="34">
        <v>8.9999999999999993E-3</v>
      </c>
      <c r="O25" s="35">
        <v>0</v>
      </c>
      <c r="P25" s="35">
        <v>5.0000000000000001E-3</v>
      </c>
      <c r="Q25" s="35">
        <v>4.0000000000000001E-3</v>
      </c>
      <c r="R25" s="35">
        <v>0</v>
      </c>
      <c r="S25" s="35">
        <v>1.6E-2</v>
      </c>
      <c r="T25" s="35">
        <v>0</v>
      </c>
      <c r="U25" s="35">
        <v>8.9999999999999993E-3</v>
      </c>
      <c r="V25" s="35">
        <v>2.1999999999999999E-2</v>
      </c>
      <c r="W25" s="35">
        <v>0</v>
      </c>
      <c r="X25" s="35">
        <v>0.02</v>
      </c>
    </row>
    <row r="26" spans="1:24">
      <c r="A26" s="25" t="s">
        <v>136</v>
      </c>
      <c r="B26" s="34">
        <v>0.157</v>
      </c>
      <c r="C26" s="35">
        <v>0.22</v>
      </c>
      <c r="D26" s="35">
        <v>0.156</v>
      </c>
      <c r="E26" s="35">
        <v>0.127</v>
      </c>
      <c r="F26" s="35">
        <v>0.14399999999999999</v>
      </c>
      <c r="G26" s="35">
        <v>0.16400000000000001</v>
      </c>
      <c r="H26" s="35">
        <v>0.16700000000000001</v>
      </c>
      <c r="I26" s="35">
        <v>9.6000000000000002E-2</v>
      </c>
      <c r="J26" s="35">
        <v>0.156</v>
      </c>
      <c r="K26" s="35">
        <v>0.27</v>
      </c>
      <c r="L26" s="35">
        <v>0.123</v>
      </c>
      <c r="N26" s="34">
        <v>9.2999999999999999E-2</v>
      </c>
      <c r="O26" s="35">
        <v>0.13400000000000001</v>
      </c>
      <c r="P26" s="35">
        <v>9.9000000000000005E-2</v>
      </c>
      <c r="Q26" s="35">
        <v>6.6000000000000003E-2</v>
      </c>
      <c r="R26" s="35">
        <v>0.03</v>
      </c>
      <c r="S26" s="35">
        <v>3.5999999999999997E-2</v>
      </c>
      <c r="T26" s="35">
        <v>4.4999999999999998E-2</v>
      </c>
      <c r="U26" s="35">
        <v>0.105</v>
      </c>
      <c r="V26" s="35">
        <v>5.3999999999999999E-2</v>
      </c>
      <c r="W26" s="35">
        <v>0.17299999999999999</v>
      </c>
      <c r="X26" s="35">
        <v>0.13800000000000001</v>
      </c>
    </row>
    <row r="27" spans="1:24">
      <c r="A27" s="25" t="s">
        <v>137</v>
      </c>
      <c r="B27" s="34">
        <v>5.2999999999999999E-2</v>
      </c>
      <c r="C27" s="35">
        <v>2.5000000000000001E-2</v>
      </c>
      <c r="D27" s="35">
        <v>0.10100000000000001</v>
      </c>
      <c r="E27" s="35">
        <v>8.4000000000000005E-2</v>
      </c>
      <c r="F27" s="35">
        <v>7.5999999999999998E-2</v>
      </c>
      <c r="G27" s="35">
        <v>1.0999999999999999E-2</v>
      </c>
      <c r="H27" s="35">
        <v>3.1E-2</v>
      </c>
      <c r="I27" s="35">
        <v>5.1999999999999998E-2</v>
      </c>
      <c r="J27" s="35">
        <v>5.3999999999999999E-2</v>
      </c>
      <c r="K27" s="35">
        <v>0.02</v>
      </c>
      <c r="L27" s="35">
        <v>7.4999999999999997E-2</v>
      </c>
      <c r="N27" s="34">
        <v>2.1000000000000001E-2</v>
      </c>
      <c r="O27" s="35">
        <v>1.7000000000000001E-2</v>
      </c>
      <c r="P27" s="35">
        <v>4.9000000000000002E-2</v>
      </c>
      <c r="Q27" s="35">
        <v>6.0999999999999999E-2</v>
      </c>
      <c r="R27" s="35">
        <v>1.7000000000000001E-2</v>
      </c>
      <c r="S27" s="35">
        <v>8.0000000000000002E-3</v>
      </c>
      <c r="T27" s="35">
        <v>6.0000000000000001E-3</v>
      </c>
      <c r="U27" s="35">
        <v>1.7999999999999999E-2</v>
      </c>
      <c r="V27" s="35">
        <v>8.9999999999999993E-3</v>
      </c>
      <c r="W27" s="35">
        <v>1.2999999999999999E-2</v>
      </c>
      <c r="X27" s="35">
        <v>1.2E-2</v>
      </c>
    </row>
    <row r="28" spans="1:24">
      <c r="A28" s="25" t="s">
        <v>134</v>
      </c>
      <c r="B28" s="34">
        <v>8.9999999999999993E-3</v>
      </c>
      <c r="C28" s="35">
        <v>6.0000000000000001E-3</v>
      </c>
      <c r="D28" s="35">
        <v>1.0999999999999999E-2</v>
      </c>
      <c r="E28" s="35">
        <v>8.0000000000000002E-3</v>
      </c>
      <c r="F28" s="35">
        <v>1.0999999999999999E-2</v>
      </c>
      <c r="G28" s="35">
        <v>1.0999999999999999E-2</v>
      </c>
      <c r="H28" s="35">
        <v>1.7999999999999999E-2</v>
      </c>
      <c r="I28" s="35">
        <v>4.0000000000000001E-3</v>
      </c>
      <c r="J28" s="35">
        <v>7.0000000000000001E-3</v>
      </c>
      <c r="K28" s="35">
        <v>1.2E-2</v>
      </c>
      <c r="L28" s="35">
        <v>1.0999999999999999E-2</v>
      </c>
      <c r="N28" s="34">
        <v>0.01</v>
      </c>
      <c r="O28" s="35">
        <v>0</v>
      </c>
      <c r="P28" s="35">
        <v>0.01</v>
      </c>
      <c r="Q28" s="35">
        <v>8.9999999999999993E-3</v>
      </c>
      <c r="R28" s="35">
        <v>1.7000000000000001E-2</v>
      </c>
      <c r="S28" s="35">
        <v>8.0000000000000002E-3</v>
      </c>
      <c r="T28" s="35">
        <v>2.3E-2</v>
      </c>
      <c r="U28" s="35">
        <v>8.9999999999999993E-3</v>
      </c>
      <c r="V28" s="35">
        <v>0</v>
      </c>
      <c r="W28" s="35">
        <v>0</v>
      </c>
      <c r="X28" s="35">
        <v>2.4E-2</v>
      </c>
    </row>
    <row r="29" spans="1:24">
      <c r="A29" s="25" t="s">
        <v>135</v>
      </c>
      <c r="B29" s="34">
        <v>2.3E-2</v>
      </c>
      <c r="C29" s="35">
        <v>2.1999999999999999E-2</v>
      </c>
      <c r="D29" s="35">
        <v>3.5999999999999997E-2</v>
      </c>
      <c r="E29" s="35">
        <v>1.6E-2</v>
      </c>
      <c r="F29" s="35">
        <v>3.2000000000000001E-2</v>
      </c>
      <c r="G29" s="35">
        <v>2.9000000000000001E-2</v>
      </c>
      <c r="H29" s="35">
        <v>8.9999999999999993E-3</v>
      </c>
      <c r="I29" s="35">
        <v>0.03</v>
      </c>
      <c r="J29" s="35">
        <v>7.0000000000000001E-3</v>
      </c>
      <c r="K29" s="35">
        <v>0.02</v>
      </c>
      <c r="L29" s="35">
        <v>1.9E-2</v>
      </c>
      <c r="N29" s="34">
        <v>1.2999999999999999E-2</v>
      </c>
      <c r="O29" s="35">
        <v>0.03</v>
      </c>
      <c r="P29" s="35">
        <v>5.0000000000000001E-3</v>
      </c>
      <c r="Q29" s="35">
        <v>1.2999999999999999E-2</v>
      </c>
      <c r="R29" s="35">
        <v>2.1999999999999999E-2</v>
      </c>
      <c r="S29" s="35">
        <v>8.0000000000000002E-3</v>
      </c>
      <c r="T29" s="35">
        <v>6.0000000000000001E-3</v>
      </c>
      <c r="U29" s="35">
        <v>8.9999999999999993E-3</v>
      </c>
      <c r="V29" s="35">
        <v>1.2999999999999999E-2</v>
      </c>
      <c r="W29" s="35">
        <v>8.9999999999999993E-3</v>
      </c>
      <c r="X29" s="35">
        <v>8.0000000000000002E-3</v>
      </c>
    </row>
    <row r="30" spans="1:24">
      <c r="A30" s="25" t="s">
        <v>363</v>
      </c>
      <c r="B30" s="34">
        <v>1E-3</v>
      </c>
      <c r="C30" s="35">
        <v>0</v>
      </c>
      <c r="D30" s="35">
        <v>0</v>
      </c>
      <c r="E30" s="35">
        <v>0</v>
      </c>
      <c r="F30" s="35">
        <v>0</v>
      </c>
      <c r="G30" s="35">
        <v>1.0999999999999999E-2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N30" s="34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</row>
    <row r="31" spans="1:24" s="166" customFormat="1">
      <c r="A31" s="156" t="s">
        <v>254</v>
      </c>
      <c r="B31" s="165">
        <v>1</v>
      </c>
      <c r="C31" s="165">
        <v>1</v>
      </c>
      <c r="D31" s="165">
        <v>1</v>
      </c>
      <c r="E31" s="165">
        <v>1</v>
      </c>
      <c r="F31" s="165">
        <v>1</v>
      </c>
      <c r="G31" s="165">
        <v>1</v>
      </c>
      <c r="H31" s="165">
        <v>1</v>
      </c>
      <c r="I31" s="165">
        <v>1</v>
      </c>
      <c r="J31" s="165">
        <v>1</v>
      </c>
      <c r="K31" s="165">
        <v>1</v>
      </c>
      <c r="L31" s="165">
        <v>1</v>
      </c>
      <c r="N31" s="165">
        <v>1</v>
      </c>
      <c r="O31" s="165">
        <v>1</v>
      </c>
      <c r="P31" s="165">
        <v>1</v>
      </c>
      <c r="Q31" s="165">
        <v>1</v>
      </c>
      <c r="R31" s="165">
        <v>1</v>
      </c>
      <c r="S31" s="165">
        <v>1</v>
      </c>
      <c r="T31" s="165">
        <v>1</v>
      </c>
      <c r="U31" s="165">
        <v>1</v>
      </c>
      <c r="V31" s="165">
        <v>1</v>
      </c>
      <c r="W31" s="165">
        <v>1</v>
      </c>
      <c r="X31" s="165">
        <v>1</v>
      </c>
    </row>
    <row r="32" spans="1:24" ht="6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</row>
    <row r="33" spans="1:33" ht="13.5" customHeight="1">
      <c r="A33" s="39" t="s">
        <v>279</v>
      </c>
      <c r="B33" s="40"/>
      <c r="C33" s="40"/>
      <c r="D33" s="40"/>
      <c r="E33" s="40"/>
      <c r="F33" s="40"/>
      <c r="G33" s="40"/>
      <c r="H33" s="40"/>
      <c r="I33" s="4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7"/>
      <c r="Z33" s="7"/>
      <c r="AA33" s="7"/>
      <c r="AB33" s="7"/>
      <c r="AC33" s="7"/>
      <c r="AD33" s="7"/>
      <c r="AE33" s="7"/>
      <c r="AF33" s="7"/>
      <c r="AG33" s="7"/>
    </row>
    <row r="34" spans="1:33">
      <c r="A34" s="101"/>
      <c r="B34" s="108"/>
      <c r="C34" s="10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33">
      <c r="A35" s="108"/>
      <c r="B35" s="108"/>
      <c r="C35" s="10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</sheetData>
  <sheetProtection selectLockedCells="1" selectUnlockedCells="1"/>
  <mergeCells count="11">
    <mergeCell ref="B3:L3"/>
    <mergeCell ref="N3:X3"/>
    <mergeCell ref="O4:X4"/>
    <mergeCell ref="B7:L7"/>
    <mergeCell ref="N7:X7"/>
    <mergeCell ref="A4:A5"/>
    <mergeCell ref="B4:B5"/>
    <mergeCell ref="C4:L4"/>
    <mergeCell ref="N4:N5"/>
    <mergeCell ref="B20:L20"/>
    <mergeCell ref="N20:X20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3.7109375" style="20" customWidth="1"/>
    <col min="2" max="2" width="7.7109375" style="67" customWidth="1"/>
    <col min="3" max="4" width="7.28515625" style="9" customWidth="1"/>
    <col min="5" max="5" width="8.7109375" style="9" customWidth="1"/>
    <col min="6" max="7" width="7.28515625" style="9" customWidth="1"/>
    <col min="8" max="8" width="7.28515625" style="68" customWidth="1"/>
    <col min="9" max="13" width="7.28515625" style="9" customWidth="1"/>
    <col min="14" max="14" width="12.42578125" style="9" customWidth="1"/>
    <col min="15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36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365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25" t="s">
        <v>366</v>
      </c>
      <c r="B8" s="73">
        <v>92</v>
      </c>
      <c r="C8" s="23">
        <v>27</v>
      </c>
      <c r="D8" s="23">
        <v>21</v>
      </c>
      <c r="E8" s="23">
        <v>0</v>
      </c>
      <c r="F8" s="23">
        <v>0</v>
      </c>
      <c r="G8" s="23">
        <v>0</v>
      </c>
      <c r="H8" s="23">
        <v>3</v>
      </c>
      <c r="I8" s="23">
        <v>0</v>
      </c>
      <c r="J8" s="23">
        <v>0</v>
      </c>
      <c r="K8" s="23">
        <v>20</v>
      </c>
      <c r="L8" s="23">
        <v>21</v>
      </c>
    </row>
    <row r="9" spans="1:13" s="86" customFormat="1">
      <c r="A9" s="25" t="s">
        <v>367</v>
      </c>
      <c r="B9" s="73">
        <v>1457</v>
      </c>
      <c r="C9" s="23">
        <v>332</v>
      </c>
      <c r="D9" s="23">
        <v>93</v>
      </c>
      <c r="E9" s="23">
        <v>118</v>
      </c>
      <c r="F9" s="23">
        <v>95</v>
      </c>
      <c r="G9" s="23">
        <v>203</v>
      </c>
      <c r="H9" s="23">
        <v>32</v>
      </c>
      <c r="I9" s="23">
        <v>224</v>
      </c>
      <c r="J9" s="23">
        <v>116</v>
      </c>
      <c r="K9" s="23">
        <v>80</v>
      </c>
      <c r="L9" s="23">
        <v>164</v>
      </c>
    </row>
    <row r="10" spans="1:13" s="86" customFormat="1">
      <c r="A10" s="25" t="s">
        <v>368</v>
      </c>
      <c r="B10" s="73">
        <v>4715</v>
      </c>
      <c r="C10" s="23">
        <v>1098</v>
      </c>
      <c r="D10" s="23">
        <v>416</v>
      </c>
      <c r="E10" s="23">
        <v>319</v>
      </c>
      <c r="F10" s="23">
        <v>274</v>
      </c>
      <c r="G10" s="23">
        <v>574</v>
      </c>
      <c r="H10" s="23">
        <v>138</v>
      </c>
      <c r="I10" s="23">
        <v>462</v>
      </c>
      <c r="J10" s="23">
        <v>359</v>
      </c>
      <c r="K10" s="23">
        <v>555</v>
      </c>
      <c r="L10" s="23">
        <v>519</v>
      </c>
    </row>
    <row r="11" spans="1:13" s="86" customFormat="1">
      <c r="A11" s="25" t="s">
        <v>369</v>
      </c>
      <c r="B11" s="73">
        <v>12418</v>
      </c>
      <c r="C11" s="23">
        <v>1852</v>
      </c>
      <c r="D11" s="23">
        <v>1175</v>
      </c>
      <c r="E11" s="23">
        <v>1084</v>
      </c>
      <c r="F11" s="23">
        <v>872</v>
      </c>
      <c r="G11" s="23">
        <v>1507</v>
      </c>
      <c r="H11" s="23">
        <v>265</v>
      </c>
      <c r="I11" s="23">
        <v>1880</v>
      </c>
      <c r="J11" s="23">
        <v>827</v>
      </c>
      <c r="K11" s="23">
        <v>1061</v>
      </c>
      <c r="L11" s="23">
        <v>1895</v>
      </c>
    </row>
    <row r="12" spans="1:13" s="86" customFormat="1">
      <c r="A12" s="25" t="s">
        <v>370</v>
      </c>
      <c r="B12" s="73">
        <v>20872</v>
      </c>
      <c r="C12" s="23">
        <v>3385</v>
      </c>
      <c r="D12" s="23">
        <v>1813</v>
      </c>
      <c r="E12" s="23">
        <v>1341</v>
      </c>
      <c r="F12" s="23">
        <v>1419</v>
      </c>
      <c r="G12" s="23">
        <v>3036</v>
      </c>
      <c r="H12" s="23">
        <v>738</v>
      </c>
      <c r="I12" s="23">
        <v>2654</v>
      </c>
      <c r="J12" s="23">
        <v>1992</v>
      </c>
      <c r="K12" s="23">
        <v>1483</v>
      </c>
      <c r="L12" s="23">
        <v>3011</v>
      </c>
    </row>
    <row r="13" spans="1:13" s="86" customFormat="1">
      <c r="A13" s="25" t="s">
        <v>371</v>
      </c>
      <c r="B13" s="73">
        <v>23124</v>
      </c>
      <c r="C13" s="23">
        <v>3187</v>
      </c>
      <c r="D13" s="23">
        <v>2066</v>
      </c>
      <c r="E13" s="23">
        <v>1938</v>
      </c>
      <c r="F13" s="23">
        <v>1694</v>
      </c>
      <c r="G13" s="23">
        <v>3187</v>
      </c>
      <c r="H13" s="23">
        <v>608</v>
      </c>
      <c r="I13" s="23">
        <v>3458</v>
      </c>
      <c r="J13" s="23">
        <v>2206</v>
      </c>
      <c r="K13" s="23">
        <v>1144</v>
      </c>
      <c r="L13" s="23">
        <v>3636</v>
      </c>
    </row>
    <row r="14" spans="1:13" s="86" customFormat="1">
      <c r="A14" s="25" t="s">
        <v>372</v>
      </c>
      <c r="B14" s="73">
        <v>11560</v>
      </c>
      <c r="C14" s="23">
        <v>1136</v>
      </c>
      <c r="D14" s="23">
        <v>1150</v>
      </c>
      <c r="E14" s="23">
        <v>1328</v>
      </c>
      <c r="F14" s="23">
        <v>964</v>
      </c>
      <c r="G14" s="23">
        <v>940</v>
      </c>
      <c r="H14" s="23">
        <v>423</v>
      </c>
      <c r="I14" s="23">
        <v>1840</v>
      </c>
      <c r="J14" s="23">
        <v>1107</v>
      </c>
      <c r="K14" s="23">
        <v>484</v>
      </c>
      <c r="L14" s="23">
        <v>2188</v>
      </c>
    </row>
    <row r="15" spans="1:13" s="86" customFormat="1">
      <c r="A15" s="25" t="s">
        <v>373</v>
      </c>
      <c r="B15" s="73">
        <v>42</v>
      </c>
      <c r="C15" s="23">
        <v>0</v>
      </c>
      <c r="D15" s="23">
        <v>0</v>
      </c>
      <c r="E15" s="23">
        <v>0</v>
      </c>
      <c r="F15" s="23">
        <v>15</v>
      </c>
      <c r="G15" s="23">
        <v>0</v>
      </c>
      <c r="H15" s="23">
        <v>0</v>
      </c>
      <c r="I15" s="23">
        <v>9</v>
      </c>
      <c r="J15" s="23">
        <v>18</v>
      </c>
      <c r="K15" s="23">
        <v>0</v>
      </c>
      <c r="L15" s="23">
        <v>0</v>
      </c>
    </row>
    <row r="16" spans="1:13" s="90" customFormat="1">
      <c r="A16" s="36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25" t="s">
        <v>366</v>
      </c>
      <c r="B19" s="92">
        <v>1E-3</v>
      </c>
      <c r="C19" s="93">
        <v>2E-3</v>
      </c>
      <c r="D19" s="93">
        <v>3.0000000000000001E-3</v>
      </c>
      <c r="E19" s="93">
        <v>0</v>
      </c>
      <c r="F19" s="93">
        <v>0</v>
      </c>
      <c r="G19" s="93">
        <v>0</v>
      </c>
      <c r="H19" s="93">
        <v>1E-3</v>
      </c>
      <c r="I19" s="93">
        <v>0</v>
      </c>
      <c r="J19" s="93">
        <v>0</v>
      </c>
      <c r="K19" s="93">
        <v>4.0000000000000001E-3</v>
      </c>
      <c r="L19" s="93">
        <v>2E-3</v>
      </c>
    </row>
    <row r="20" spans="1:12" s="86" customFormat="1">
      <c r="A20" s="25" t="s">
        <v>367</v>
      </c>
      <c r="B20" s="92">
        <v>0.02</v>
      </c>
      <c r="C20" s="93">
        <v>0.03</v>
      </c>
      <c r="D20" s="93">
        <v>1.4E-2</v>
      </c>
      <c r="E20" s="93">
        <v>1.9E-2</v>
      </c>
      <c r="F20" s="93">
        <v>1.7999999999999999E-2</v>
      </c>
      <c r="G20" s="93">
        <v>2.1999999999999999E-2</v>
      </c>
      <c r="H20" s="93">
        <v>1.4999999999999999E-2</v>
      </c>
      <c r="I20" s="93">
        <v>2.1000000000000001E-2</v>
      </c>
      <c r="J20" s="93">
        <v>1.7999999999999999E-2</v>
      </c>
      <c r="K20" s="93">
        <v>1.7000000000000001E-2</v>
      </c>
      <c r="L20" s="93">
        <v>1.4E-2</v>
      </c>
    </row>
    <row r="21" spans="1:12" s="86" customFormat="1">
      <c r="A21" s="25" t="s">
        <v>368</v>
      </c>
      <c r="B21" s="92">
        <v>6.3E-2</v>
      </c>
      <c r="C21" s="93">
        <v>0.1</v>
      </c>
      <c r="D21" s="93">
        <v>6.2E-2</v>
      </c>
      <c r="E21" s="93">
        <v>5.1999999999999998E-2</v>
      </c>
      <c r="F21" s="93">
        <v>5.0999999999999997E-2</v>
      </c>
      <c r="G21" s="93">
        <v>6.0999999999999999E-2</v>
      </c>
      <c r="H21" s="93">
        <v>6.2E-2</v>
      </c>
      <c r="I21" s="93">
        <v>4.3999999999999997E-2</v>
      </c>
      <c r="J21" s="93">
        <v>5.3999999999999999E-2</v>
      </c>
      <c r="K21" s="93">
        <v>0.115</v>
      </c>
      <c r="L21" s="93">
        <v>4.4999999999999998E-2</v>
      </c>
    </row>
    <row r="22" spans="1:12" s="86" customFormat="1">
      <c r="A22" s="25" t="s">
        <v>369</v>
      </c>
      <c r="B22" s="92">
        <v>0.16700000000000001</v>
      </c>
      <c r="C22" s="93">
        <v>0.16800000000000001</v>
      </c>
      <c r="D22" s="93">
        <v>0.17399999999999999</v>
      </c>
      <c r="E22" s="93">
        <v>0.17699999999999999</v>
      </c>
      <c r="F22" s="93">
        <v>0.16400000000000001</v>
      </c>
      <c r="G22" s="93">
        <v>0.159</v>
      </c>
      <c r="H22" s="93">
        <v>0.12</v>
      </c>
      <c r="I22" s="93">
        <v>0.17899999999999999</v>
      </c>
      <c r="J22" s="93">
        <v>0.125</v>
      </c>
      <c r="K22" s="93">
        <v>0.22</v>
      </c>
      <c r="L22" s="93">
        <v>0.16600000000000001</v>
      </c>
    </row>
    <row r="23" spans="1:12" s="86" customFormat="1">
      <c r="A23" s="25" t="s">
        <v>370</v>
      </c>
      <c r="B23" s="92">
        <v>0.28100000000000003</v>
      </c>
      <c r="C23" s="93">
        <v>0.307</v>
      </c>
      <c r="D23" s="93">
        <v>0.26900000000000002</v>
      </c>
      <c r="E23" s="93">
        <v>0.219</v>
      </c>
      <c r="F23" s="93">
        <v>0.26600000000000001</v>
      </c>
      <c r="G23" s="93">
        <v>0.32100000000000001</v>
      </c>
      <c r="H23" s="93">
        <v>0.33500000000000002</v>
      </c>
      <c r="I23" s="93">
        <v>0.252</v>
      </c>
      <c r="J23" s="93">
        <v>0.30099999999999999</v>
      </c>
      <c r="K23" s="93">
        <v>0.307</v>
      </c>
      <c r="L23" s="93">
        <v>0.26300000000000001</v>
      </c>
    </row>
    <row r="24" spans="1:12" s="86" customFormat="1">
      <c r="A24" s="25" t="s">
        <v>371</v>
      </c>
      <c r="B24" s="92">
        <v>0.311</v>
      </c>
      <c r="C24" s="93">
        <v>0.28899999999999998</v>
      </c>
      <c r="D24" s="93">
        <v>0.307</v>
      </c>
      <c r="E24" s="93">
        <v>0.316</v>
      </c>
      <c r="F24" s="93">
        <v>0.318</v>
      </c>
      <c r="G24" s="93">
        <v>0.33700000000000002</v>
      </c>
      <c r="H24" s="93">
        <v>0.27500000000000002</v>
      </c>
      <c r="I24" s="93">
        <v>0.32900000000000001</v>
      </c>
      <c r="J24" s="93">
        <v>0.33300000000000002</v>
      </c>
      <c r="K24" s="93">
        <v>0.23699999999999999</v>
      </c>
      <c r="L24" s="93">
        <v>0.318</v>
      </c>
    </row>
    <row r="25" spans="1:12" s="86" customFormat="1">
      <c r="A25" s="25" t="s">
        <v>372</v>
      </c>
      <c r="B25" s="92">
        <v>0.156</v>
      </c>
      <c r="C25" s="93">
        <v>0.10299999999999999</v>
      </c>
      <c r="D25" s="93">
        <v>0.17100000000000001</v>
      </c>
      <c r="E25" s="93">
        <v>0.217</v>
      </c>
      <c r="F25" s="93">
        <v>0.18099999999999999</v>
      </c>
      <c r="G25" s="93">
        <v>0.1</v>
      </c>
      <c r="H25" s="93">
        <v>0.192</v>
      </c>
      <c r="I25" s="93">
        <v>0.17499999999999999</v>
      </c>
      <c r="J25" s="93">
        <v>0.16700000000000001</v>
      </c>
      <c r="K25" s="93">
        <v>0.1</v>
      </c>
      <c r="L25" s="93">
        <v>0.191</v>
      </c>
    </row>
    <row r="26" spans="1:12" s="86" customFormat="1">
      <c r="A26" s="25" t="s">
        <v>373</v>
      </c>
      <c r="B26" s="92">
        <v>1E-3</v>
      </c>
      <c r="C26" s="93">
        <v>0</v>
      </c>
      <c r="D26" s="93">
        <v>0</v>
      </c>
      <c r="E26" s="93">
        <v>0</v>
      </c>
      <c r="F26" s="93">
        <v>3.0000000000000001E-3</v>
      </c>
      <c r="G26" s="93">
        <v>0</v>
      </c>
      <c r="H26" s="93">
        <v>0</v>
      </c>
      <c r="I26" s="93">
        <v>1E-3</v>
      </c>
      <c r="J26" s="93">
        <v>3.0000000000000001E-3</v>
      </c>
      <c r="K26" s="93">
        <v>0</v>
      </c>
      <c r="L26" s="93">
        <v>0</v>
      </c>
    </row>
    <row r="27" spans="1:12" s="90" customFormat="1">
      <c r="A27" s="36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90" customFormat="1">
      <c r="A28" s="36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s="90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90" customFormat="1">
      <c r="A30" s="25" t="s">
        <v>366</v>
      </c>
      <c r="B30" s="92">
        <v>1E-3</v>
      </c>
      <c r="C30" s="93">
        <v>2E-3</v>
      </c>
      <c r="D30" s="93">
        <v>3.0000000000000001E-3</v>
      </c>
      <c r="E30" s="93">
        <v>0</v>
      </c>
      <c r="F30" s="93">
        <v>0</v>
      </c>
      <c r="G30" s="93">
        <v>0</v>
      </c>
      <c r="H30" s="93">
        <v>1E-3</v>
      </c>
      <c r="I30" s="93">
        <v>0</v>
      </c>
      <c r="J30" s="93">
        <v>0</v>
      </c>
      <c r="K30" s="93">
        <v>4.0000000000000001E-3</v>
      </c>
      <c r="L30" s="93">
        <v>2E-3</v>
      </c>
    </row>
    <row r="31" spans="1:12" s="90" customFormat="1">
      <c r="A31" s="25" t="s">
        <v>367</v>
      </c>
      <c r="B31" s="92">
        <v>0.02</v>
      </c>
      <c r="C31" s="93">
        <v>0.03</v>
      </c>
      <c r="D31" s="93">
        <v>1.4E-2</v>
      </c>
      <c r="E31" s="93">
        <v>1.9E-2</v>
      </c>
      <c r="F31" s="93">
        <v>1.7999999999999999E-2</v>
      </c>
      <c r="G31" s="93">
        <v>2.1999999999999999E-2</v>
      </c>
      <c r="H31" s="93">
        <v>1.4999999999999999E-2</v>
      </c>
      <c r="I31" s="93">
        <v>2.1000000000000001E-2</v>
      </c>
      <c r="J31" s="93">
        <v>1.7999999999999999E-2</v>
      </c>
      <c r="K31" s="93">
        <v>1.7000000000000001E-2</v>
      </c>
      <c r="L31" s="93">
        <v>1.4E-2</v>
      </c>
    </row>
    <row r="32" spans="1:12" s="90" customFormat="1">
      <c r="A32" s="25" t="s">
        <v>368</v>
      </c>
      <c r="B32" s="92">
        <v>6.4000000000000001E-2</v>
      </c>
      <c r="C32" s="93">
        <v>0.1</v>
      </c>
      <c r="D32" s="93">
        <v>6.2E-2</v>
      </c>
      <c r="E32" s="93">
        <v>5.1999999999999998E-2</v>
      </c>
      <c r="F32" s="93">
        <v>5.1999999999999998E-2</v>
      </c>
      <c r="G32" s="93">
        <v>6.0999999999999999E-2</v>
      </c>
      <c r="H32" s="93">
        <v>6.2E-2</v>
      </c>
      <c r="I32" s="93">
        <v>4.3999999999999997E-2</v>
      </c>
      <c r="J32" s="93">
        <v>5.3999999999999999E-2</v>
      </c>
      <c r="K32" s="93">
        <v>0.115</v>
      </c>
      <c r="L32" s="93">
        <v>4.4999999999999998E-2</v>
      </c>
    </row>
    <row r="33" spans="1:35" s="90" customFormat="1">
      <c r="A33" s="25" t="s">
        <v>369</v>
      </c>
      <c r="B33" s="92">
        <v>0.16700000000000001</v>
      </c>
      <c r="C33" s="93">
        <v>0.16800000000000001</v>
      </c>
      <c r="D33" s="93">
        <v>0.17399999999999999</v>
      </c>
      <c r="E33" s="93">
        <v>0.17699999999999999</v>
      </c>
      <c r="F33" s="93">
        <v>0.16400000000000001</v>
      </c>
      <c r="G33" s="93">
        <v>0.159</v>
      </c>
      <c r="H33" s="93">
        <v>0.12</v>
      </c>
      <c r="I33" s="93">
        <v>0.17899999999999999</v>
      </c>
      <c r="J33" s="93">
        <v>0.125</v>
      </c>
      <c r="K33" s="93">
        <v>0.22</v>
      </c>
      <c r="L33" s="93">
        <v>0.16600000000000001</v>
      </c>
    </row>
    <row r="34" spans="1:35" s="90" customFormat="1">
      <c r="A34" s="25" t="s">
        <v>370</v>
      </c>
      <c r="B34" s="92">
        <v>0.28100000000000003</v>
      </c>
      <c r="C34" s="93">
        <v>0.307</v>
      </c>
      <c r="D34" s="93">
        <v>0.26900000000000002</v>
      </c>
      <c r="E34" s="93">
        <v>0.219</v>
      </c>
      <c r="F34" s="93">
        <v>0.26700000000000002</v>
      </c>
      <c r="G34" s="93">
        <v>0.32100000000000001</v>
      </c>
      <c r="H34" s="93">
        <v>0.33500000000000002</v>
      </c>
      <c r="I34" s="93">
        <v>0.252</v>
      </c>
      <c r="J34" s="93">
        <v>0.30099999999999999</v>
      </c>
      <c r="K34" s="93">
        <v>0.307</v>
      </c>
      <c r="L34" s="93">
        <v>0.26300000000000001</v>
      </c>
    </row>
    <row r="35" spans="1:35" s="90" customFormat="1">
      <c r="A35" s="25" t="s">
        <v>371</v>
      </c>
      <c r="B35" s="92">
        <v>0.311</v>
      </c>
      <c r="C35" s="93">
        <v>0.28899999999999998</v>
      </c>
      <c r="D35" s="93">
        <v>0.307</v>
      </c>
      <c r="E35" s="93">
        <v>0.316</v>
      </c>
      <c r="F35" s="93">
        <v>0.318</v>
      </c>
      <c r="G35" s="93">
        <v>0.33700000000000002</v>
      </c>
      <c r="H35" s="93">
        <v>0.27500000000000002</v>
      </c>
      <c r="I35" s="93">
        <v>0.32900000000000001</v>
      </c>
      <c r="J35" s="93">
        <v>0.33400000000000002</v>
      </c>
      <c r="K35" s="93">
        <v>0.23699999999999999</v>
      </c>
      <c r="L35" s="93">
        <v>0.318</v>
      </c>
    </row>
    <row r="36" spans="1:35" s="90" customFormat="1">
      <c r="A36" s="25" t="s">
        <v>372</v>
      </c>
      <c r="B36" s="92">
        <v>0.156</v>
      </c>
      <c r="C36" s="93">
        <v>0.10299999999999999</v>
      </c>
      <c r="D36" s="93">
        <v>0.17100000000000001</v>
      </c>
      <c r="E36" s="93">
        <v>0.217</v>
      </c>
      <c r="F36" s="93">
        <v>0.18099999999999999</v>
      </c>
      <c r="G36" s="93">
        <v>0.1</v>
      </c>
      <c r="H36" s="93">
        <v>0.192</v>
      </c>
      <c r="I36" s="93">
        <v>0.17499999999999999</v>
      </c>
      <c r="J36" s="93">
        <v>0.16700000000000001</v>
      </c>
      <c r="K36" s="93">
        <v>0.1</v>
      </c>
      <c r="L36" s="93">
        <v>0.191</v>
      </c>
    </row>
    <row r="37" spans="1:35" s="90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21"/>
      <c r="B38" s="7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35" s="86" customFormat="1">
      <c r="A39" s="21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25" t="s">
        <v>374</v>
      </c>
      <c r="B40" s="92">
        <v>0.748</v>
      </c>
      <c r="C40" s="93">
        <v>0.7</v>
      </c>
      <c r="D40" s="93">
        <v>0.747</v>
      </c>
      <c r="E40" s="93">
        <v>0.752</v>
      </c>
      <c r="F40" s="93">
        <v>0.76700000000000002</v>
      </c>
      <c r="G40" s="93">
        <v>0.75800000000000001</v>
      </c>
      <c r="H40" s="93">
        <v>0.80200000000000005</v>
      </c>
      <c r="I40" s="93">
        <v>0.75600000000000001</v>
      </c>
      <c r="J40" s="93">
        <v>0.80300000000000005</v>
      </c>
      <c r="K40" s="93">
        <v>0.64500000000000002</v>
      </c>
      <c r="L40" s="93">
        <v>0.77300000000000002</v>
      </c>
    </row>
    <row r="41" spans="1:35" s="86" customFormat="1">
      <c r="A41" s="25" t="s">
        <v>375</v>
      </c>
      <c r="B41" s="109">
        <v>5.3</v>
      </c>
      <c r="C41" s="110">
        <v>5</v>
      </c>
      <c r="D41" s="110">
        <v>5.3</v>
      </c>
      <c r="E41" s="110">
        <v>5.4</v>
      </c>
      <c r="F41" s="110">
        <v>5.4</v>
      </c>
      <c r="G41" s="110">
        <v>5.2</v>
      </c>
      <c r="H41" s="110">
        <v>5.4</v>
      </c>
      <c r="I41" s="110">
        <v>5.3</v>
      </c>
      <c r="J41" s="110">
        <v>5.4</v>
      </c>
      <c r="K41" s="110">
        <v>4.9000000000000004</v>
      </c>
      <c r="L41" s="110">
        <v>5.4</v>
      </c>
    </row>
    <row r="42" spans="1:35" s="86" customFormat="1">
      <c r="A42" s="25" t="s">
        <v>376</v>
      </c>
      <c r="B42" s="111">
        <v>5</v>
      </c>
      <c r="C42" s="112">
        <v>5</v>
      </c>
      <c r="D42" s="112">
        <v>5</v>
      </c>
      <c r="E42" s="112">
        <v>6</v>
      </c>
      <c r="F42" s="112">
        <v>5</v>
      </c>
      <c r="G42" s="112">
        <v>5</v>
      </c>
      <c r="H42" s="112">
        <v>5</v>
      </c>
      <c r="I42" s="112">
        <v>6</v>
      </c>
      <c r="J42" s="112">
        <v>6</v>
      </c>
      <c r="K42" s="112">
        <v>5</v>
      </c>
      <c r="L42" s="112">
        <v>6</v>
      </c>
    </row>
    <row r="43" spans="1:35" s="86" customFormat="1">
      <c r="A43" s="25" t="s">
        <v>377</v>
      </c>
      <c r="B43" s="11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5</v>
      </c>
      <c r="L43" s="113" t="str">
        <f t="shared" si="0"/>
        <v>Voto 6</v>
      </c>
    </row>
    <row r="44" spans="1:35" s="86" customFormat="1" ht="12" customHeight="1">
      <c r="A44" s="175" t="s">
        <v>378</v>
      </c>
      <c r="B44" s="111">
        <f t="shared" ref="B44:L44" si="1">100*((B23+B24+B25)-(B19+B20+B21))/(B19+B20+B21+B23+B24+B25)</f>
        <v>79.807692307692321</v>
      </c>
      <c r="C44" s="112">
        <f t="shared" si="1"/>
        <v>68.231046931407946</v>
      </c>
      <c r="D44" s="112">
        <f t="shared" si="1"/>
        <v>80.871670702179188</v>
      </c>
      <c r="E44" s="112">
        <f t="shared" si="1"/>
        <v>82.746051032806818</v>
      </c>
      <c r="F44" s="112">
        <f t="shared" si="1"/>
        <v>83.453237410071964</v>
      </c>
      <c r="G44" s="112">
        <f t="shared" si="1"/>
        <v>80.261593341260394</v>
      </c>
      <c r="H44" s="112">
        <f t="shared" si="1"/>
        <v>82.272727272727266</v>
      </c>
      <c r="I44" s="112">
        <f t="shared" si="1"/>
        <v>84.165651644336194</v>
      </c>
      <c r="J44" s="112">
        <f t="shared" si="1"/>
        <v>83.505154639175259</v>
      </c>
      <c r="K44" s="112">
        <f t="shared" si="1"/>
        <v>65.128205128205138</v>
      </c>
      <c r="L44" s="112">
        <f t="shared" si="1"/>
        <v>85.354141656662676</v>
      </c>
    </row>
    <row r="45" spans="1:35" s="86" customFormat="1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35" s="86" customFormat="1" hidden="1">
      <c r="A46" s="21"/>
      <c r="B46" s="117">
        <f>MAX(B8:B14)</f>
        <v>23124</v>
      </c>
      <c r="C46" s="117">
        <f t="shared" ref="C46:L46" si="2">MAX(C8:C14)</f>
        <v>3385</v>
      </c>
      <c r="D46" s="117">
        <f t="shared" si="2"/>
        <v>2066</v>
      </c>
      <c r="E46" s="117">
        <f t="shared" si="2"/>
        <v>1938</v>
      </c>
      <c r="F46" s="117">
        <f t="shared" si="2"/>
        <v>1694</v>
      </c>
      <c r="G46" s="117">
        <f t="shared" si="2"/>
        <v>3187</v>
      </c>
      <c r="H46" s="117">
        <f t="shared" si="2"/>
        <v>738</v>
      </c>
      <c r="I46" s="117">
        <f t="shared" si="2"/>
        <v>3458</v>
      </c>
      <c r="J46" s="117">
        <f t="shared" si="2"/>
        <v>2206</v>
      </c>
      <c r="K46" s="117">
        <f t="shared" si="2"/>
        <v>1483</v>
      </c>
      <c r="L46" s="117">
        <f t="shared" si="2"/>
        <v>3636</v>
      </c>
    </row>
    <row r="47" spans="1:35" s="67" customFormat="1" ht="3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N47" s="86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8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7:L7"/>
    <mergeCell ref="B18:L18"/>
    <mergeCell ref="B39:L39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3.425781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37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365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365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25" t="s">
        <v>366</v>
      </c>
      <c r="B9" s="73">
        <v>62</v>
      </c>
      <c r="C9" s="23">
        <v>27</v>
      </c>
      <c r="D9" s="23">
        <v>21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15</v>
      </c>
      <c r="L9" s="23">
        <v>0</v>
      </c>
      <c r="N9" s="73">
        <v>29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3</v>
      </c>
      <c r="U9" s="23">
        <v>0</v>
      </c>
      <c r="V9" s="23">
        <v>0</v>
      </c>
      <c r="W9" s="23">
        <v>5</v>
      </c>
      <c r="X9" s="23">
        <v>21</v>
      </c>
    </row>
    <row r="10" spans="1:24" s="86" customFormat="1">
      <c r="A10" s="25" t="s">
        <v>367</v>
      </c>
      <c r="B10" s="73">
        <v>1155</v>
      </c>
      <c r="C10" s="23">
        <v>272</v>
      </c>
      <c r="D10" s="23">
        <v>83</v>
      </c>
      <c r="E10" s="23">
        <v>84</v>
      </c>
      <c r="F10" s="23">
        <v>74</v>
      </c>
      <c r="G10" s="23">
        <v>160</v>
      </c>
      <c r="H10" s="23">
        <v>29</v>
      </c>
      <c r="I10" s="23">
        <v>189</v>
      </c>
      <c r="J10" s="23">
        <v>73</v>
      </c>
      <c r="K10" s="23">
        <v>58</v>
      </c>
      <c r="L10" s="23">
        <v>133</v>
      </c>
      <c r="N10" s="73">
        <v>302</v>
      </c>
      <c r="O10" s="23">
        <v>61</v>
      </c>
      <c r="P10" s="23">
        <v>10</v>
      </c>
      <c r="Q10" s="23">
        <v>33</v>
      </c>
      <c r="R10" s="23">
        <v>21</v>
      </c>
      <c r="S10" s="23">
        <v>43</v>
      </c>
      <c r="T10" s="23">
        <v>3</v>
      </c>
      <c r="U10" s="23">
        <v>35</v>
      </c>
      <c r="V10" s="23">
        <v>44</v>
      </c>
      <c r="W10" s="23">
        <v>22</v>
      </c>
      <c r="X10" s="23">
        <v>31</v>
      </c>
    </row>
    <row r="11" spans="1:24" s="86" customFormat="1">
      <c r="A11" s="25" t="s">
        <v>368</v>
      </c>
      <c r="B11" s="73">
        <v>3844</v>
      </c>
      <c r="C11" s="23">
        <v>924</v>
      </c>
      <c r="D11" s="23">
        <v>332</v>
      </c>
      <c r="E11" s="23">
        <v>219</v>
      </c>
      <c r="F11" s="23">
        <v>237</v>
      </c>
      <c r="G11" s="23">
        <v>455</v>
      </c>
      <c r="H11" s="23">
        <v>115</v>
      </c>
      <c r="I11" s="23">
        <v>409</v>
      </c>
      <c r="J11" s="23">
        <v>308</v>
      </c>
      <c r="K11" s="23">
        <v>480</v>
      </c>
      <c r="L11" s="23">
        <v>365</v>
      </c>
      <c r="N11" s="73">
        <v>872</v>
      </c>
      <c r="O11" s="23">
        <v>175</v>
      </c>
      <c r="P11" s="23">
        <v>85</v>
      </c>
      <c r="Q11" s="23">
        <v>100</v>
      </c>
      <c r="R11" s="23">
        <v>37</v>
      </c>
      <c r="S11" s="23">
        <v>120</v>
      </c>
      <c r="T11" s="23">
        <v>23</v>
      </c>
      <c r="U11" s="23">
        <v>53</v>
      </c>
      <c r="V11" s="23">
        <v>51</v>
      </c>
      <c r="W11" s="23">
        <v>76</v>
      </c>
      <c r="X11" s="23">
        <v>154</v>
      </c>
    </row>
    <row r="12" spans="1:24" s="86" customFormat="1">
      <c r="A12" s="25" t="s">
        <v>369</v>
      </c>
      <c r="B12" s="73">
        <v>9524</v>
      </c>
      <c r="C12" s="23">
        <v>1359</v>
      </c>
      <c r="D12" s="23">
        <v>995</v>
      </c>
      <c r="E12" s="23">
        <v>826</v>
      </c>
      <c r="F12" s="23">
        <v>681</v>
      </c>
      <c r="G12" s="23">
        <v>1096</v>
      </c>
      <c r="H12" s="23">
        <v>194</v>
      </c>
      <c r="I12" s="23">
        <v>1574</v>
      </c>
      <c r="J12" s="23">
        <v>653</v>
      </c>
      <c r="K12" s="23">
        <v>785</v>
      </c>
      <c r="L12" s="23">
        <v>1361</v>
      </c>
      <c r="N12" s="73">
        <v>2894</v>
      </c>
      <c r="O12" s="23">
        <v>493</v>
      </c>
      <c r="P12" s="23">
        <v>179</v>
      </c>
      <c r="Q12" s="23">
        <v>258</v>
      </c>
      <c r="R12" s="23">
        <v>191</v>
      </c>
      <c r="S12" s="23">
        <v>411</v>
      </c>
      <c r="T12" s="23">
        <v>71</v>
      </c>
      <c r="U12" s="23">
        <v>306</v>
      </c>
      <c r="V12" s="23">
        <v>174</v>
      </c>
      <c r="W12" s="23">
        <v>276</v>
      </c>
      <c r="X12" s="23">
        <v>535</v>
      </c>
    </row>
    <row r="13" spans="1:24" s="86" customFormat="1">
      <c r="A13" s="25" t="s">
        <v>370</v>
      </c>
      <c r="B13" s="73">
        <v>16120</v>
      </c>
      <c r="C13" s="23">
        <v>2717</v>
      </c>
      <c r="D13" s="23">
        <v>1534</v>
      </c>
      <c r="E13" s="23">
        <v>759</v>
      </c>
      <c r="F13" s="23">
        <v>1037</v>
      </c>
      <c r="G13" s="23">
        <v>2540</v>
      </c>
      <c r="H13" s="23">
        <v>533</v>
      </c>
      <c r="I13" s="23">
        <v>2015</v>
      </c>
      <c r="J13" s="23">
        <v>1469</v>
      </c>
      <c r="K13" s="23">
        <v>1061</v>
      </c>
      <c r="L13" s="23">
        <v>2456</v>
      </c>
      <c r="N13" s="73">
        <v>4752</v>
      </c>
      <c r="O13" s="23">
        <v>668</v>
      </c>
      <c r="P13" s="23">
        <v>279</v>
      </c>
      <c r="Q13" s="23">
        <v>582</v>
      </c>
      <c r="R13" s="23">
        <v>382</v>
      </c>
      <c r="S13" s="23">
        <v>496</v>
      </c>
      <c r="T13" s="23">
        <v>206</v>
      </c>
      <c r="U13" s="23">
        <v>639</v>
      </c>
      <c r="V13" s="23">
        <v>523</v>
      </c>
      <c r="W13" s="23">
        <v>422</v>
      </c>
      <c r="X13" s="23">
        <v>555</v>
      </c>
    </row>
    <row r="14" spans="1:24" s="86" customFormat="1">
      <c r="A14" s="25" t="s">
        <v>371</v>
      </c>
      <c r="B14" s="73">
        <v>17797</v>
      </c>
      <c r="C14" s="23">
        <v>2527</v>
      </c>
      <c r="D14" s="23">
        <v>1762</v>
      </c>
      <c r="E14" s="23">
        <v>1298</v>
      </c>
      <c r="F14" s="23">
        <v>1259</v>
      </c>
      <c r="G14" s="23">
        <v>2460</v>
      </c>
      <c r="H14" s="23">
        <v>425</v>
      </c>
      <c r="I14" s="23">
        <v>2802</v>
      </c>
      <c r="J14" s="23">
        <v>1596</v>
      </c>
      <c r="K14" s="23">
        <v>814</v>
      </c>
      <c r="L14" s="23">
        <v>2854</v>
      </c>
      <c r="N14" s="73">
        <v>5328</v>
      </c>
      <c r="O14" s="23">
        <v>660</v>
      </c>
      <c r="P14" s="23">
        <v>304</v>
      </c>
      <c r="Q14" s="23">
        <v>640</v>
      </c>
      <c r="R14" s="23">
        <v>435</v>
      </c>
      <c r="S14" s="23">
        <v>727</v>
      </c>
      <c r="T14" s="23">
        <v>183</v>
      </c>
      <c r="U14" s="23">
        <v>657</v>
      </c>
      <c r="V14" s="23">
        <v>610</v>
      </c>
      <c r="W14" s="23">
        <v>330</v>
      </c>
      <c r="X14" s="23">
        <v>782</v>
      </c>
    </row>
    <row r="15" spans="1:24" s="86" customFormat="1">
      <c r="A15" s="25" t="s">
        <v>372</v>
      </c>
      <c r="B15" s="73">
        <v>9274</v>
      </c>
      <c r="C15" s="23">
        <v>924</v>
      </c>
      <c r="D15" s="23">
        <v>995</v>
      </c>
      <c r="E15" s="23">
        <v>1045</v>
      </c>
      <c r="F15" s="23">
        <v>800</v>
      </c>
      <c r="G15" s="23">
        <v>615</v>
      </c>
      <c r="H15" s="23">
        <v>345</v>
      </c>
      <c r="I15" s="23">
        <v>1543</v>
      </c>
      <c r="J15" s="23">
        <v>889</v>
      </c>
      <c r="K15" s="23">
        <v>392</v>
      </c>
      <c r="L15" s="23">
        <v>1726</v>
      </c>
      <c r="N15" s="73">
        <v>2287</v>
      </c>
      <c r="O15" s="23">
        <v>212</v>
      </c>
      <c r="P15" s="23">
        <v>155</v>
      </c>
      <c r="Q15" s="23">
        <v>283</v>
      </c>
      <c r="R15" s="23">
        <v>164</v>
      </c>
      <c r="S15" s="23">
        <v>325</v>
      </c>
      <c r="T15" s="23">
        <v>77</v>
      </c>
      <c r="U15" s="23">
        <v>298</v>
      </c>
      <c r="V15" s="23">
        <v>218</v>
      </c>
      <c r="W15" s="23">
        <v>92</v>
      </c>
      <c r="X15" s="23">
        <v>463</v>
      </c>
    </row>
    <row r="16" spans="1:24" s="86" customFormat="1">
      <c r="A16" s="25" t="s">
        <v>373</v>
      </c>
      <c r="B16" s="73">
        <v>33</v>
      </c>
      <c r="C16" s="23">
        <v>0</v>
      </c>
      <c r="D16" s="23">
        <v>0</v>
      </c>
      <c r="E16" s="23">
        <v>0</v>
      </c>
      <c r="F16" s="23">
        <v>15</v>
      </c>
      <c r="G16" s="23">
        <v>0</v>
      </c>
      <c r="H16" s="23">
        <v>0</v>
      </c>
      <c r="I16" s="23">
        <v>0</v>
      </c>
      <c r="J16" s="23">
        <v>18</v>
      </c>
      <c r="K16" s="23">
        <v>0</v>
      </c>
      <c r="L16" s="23">
        <v>0</v>
      </c>
      <c r="N16" s="73">
        <v>9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9</v>
      </c>
      <c r="V16" s="23">
        <v>0</v>
      </c>
      <c r="W16" s="23">
        <v>0</v>
      </c>
      <c r="X16" s="23">
        <v>0</v>
      </c>
    </row>
    <row r="17" spans="1:24" s="90" customFormat="1">
      <c r="A17" s="36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25" t="s">
        <v>366</v>
      </c>
      <c r="B20" s="92">
        <v>1E-3</v>
      </c>
      <c r="C20" s="93">
        <v>3.0000000000000001E-3</v>
      </c>
      <c r="D20" s="93">
        <v>4.0000000000000001E-3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4.0000000000000001E-3</v>
      </c>
      <c r="L20" s="93">
        <v>0</v>
      </c>
      <c r="N20" s="92">
        <v>2E-3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6.0000000000000001E-3</v>
      </c>
      <c r="U20" s="93">
        <v>0</v>
      </c>
      <c r="V20" s="93">
        <v>0</v>
      </c>
      <c r="W20" s="93">
        <v>4.0000000000000001E-3</v>
      </c>
      <c r="X20" s="93">
        <v>8.0000000000000002E-3</v>
      </c>
    </row>
    <row r="21" spans="1:24" s="86" customFormat="1">
      <c r="A21" s="25" t="s">
        <v>367</v>
      </c>
      <c r="B21" s="92">
        <v>0.02</v>
      </c>
      <c r="C21" s="93">
        <v>3.1E-2</v>
      </c>
      <c r="D21" s="93">
        <v>1.4E-2</v>
      </c>
      <c r="E21" s="93">
        <v>0.02</v>
      </c>
      <c r="F21" s="93">
        <v>1.7999999999999999E-2</v>
      </c>
      <c r="G21" s="93">
        <v>2.1999999999999999E-2</v>
      </c>
      <c r="H21" s="93">
        <v>1.7999999999999999E-2</v>
      </c>
      <c r="I21" s="93">
        <v>2.1999999999999999E-2</v>
      </c>
      <c r="J21" s="93">
        <v>1.4E-2</v>
      </c>
      <c r="K21" s="93">
        <v>1.6E-2</v>
      </c>
      <c r="L21" s="93">
        <v>1.4999999999999999E-2</v>
      </c>
      <c r="N21" s="92">
        <v>1.7999999999999999E-2</v>
      </c>
      <c r="O21" s="93">
        <v>2.7E-2</v>
      </c>
      <c r="P21" s="93">
        <v>0.01</v>
      </c>
      <c r="Q21" s="93">
        <v>1.7999999999999999E-2</v>
      </c>
      <c r="R21" s="93">
        <v>1.7000000000000001E-2</v>
      </c>
      <c r="S21" s="93">
        <v>0.02</v>
      </c>
      <c r="T21" s="93">
        <v>6.0000000000000001E-3</v>
      </c>
      <c r="U21" s="93">
        <v>1.7999999999999999E-2</v>
      </c>
      <c r="V21" s="93">
        <v>2.7E-2</v>
      </c>
      <c r="W21" s="93">
        <v>1.7999999999999999E-2</v>
      </c>
      <c r="X21" s="93">
        <v>1.2E-2</v>
      </c>
    </row>
    <row r="22" spans="1:24" s="86" customFormat="1">
      <c r="A22" s="25" t="s">
        <v>368</v>
      </c>
      <c r="B22" s="92">
        <v>6.6000000000000003E-2</v>
      </c>
      <c r="C22" s="93">
        <v>0.106</v>
      </c>
      <c r="D22" s="93">
        <v>5.8000000000000003E-2</v>
      </c>
      <c r="E22" s="93">
        <v>5.1999999999999998E-2</v>
      </c>
      <c r="F22" s="93">
        <v>5.8000000000000003E-2</v>
      </c>
      <c r="G22" s="93">
        <v>6.2E-2</v>
      </c>
      <c r="H22" s="93">
        <v>7.0000000000000007E-2</v>
      </c>
      <c r="I22" s="93">
        <v>4.8000000000000001E-2</v>
      </c>
      <c r="J22" s="93">
        <v>6.2E-2</v>
      </c>
      <c r="K22" s="93">
        <v>0.13300000000000001</v>
      </c>
      <c r="L22" s="93">
        <v>4.1000000000000002E-2</v>
      </c>
      <c r="N22" s="92">
        <v>5.2999999999999999E-2</v>
      </c>
      <c r="O22" s="93">
        <v>7.6999999999999999E-2</v>
      </c>
      <c r="P22" s="93">
        <v>8.4000000000000005E-2</v>
      </c>
      <c r="Q22" s="93">
        <v>5.2999999999999999E-2</v>
      </c>
      <c r="R22" s="93">
        <v>0.03</v>
      </c>
      <c r="S22" s="93">
        <v>5.6000000000000001E-2</v>
      </c>
      <c r="T22" s="93">
        <v>0.04</v>
      </c>
      <c r="U22" s="93">
        <v>2.5999999999999999E-2</v>
      </c>
      <c r="V22" s="93">
        <v>3.1E-2</v>
      </c>
      <c r="W22" s="93">
        <v>6.2E-2</v>
      </c>
      <c r="X22" s="93">
        <v>6.0999999999999999E-2</v>
      </c>
    </row>
    <row r="23" spans="1:24" s="86" customFormat="1">
      <c r="A23" s="25" t="s">
        <v>369</v>
      </c>
      <c r="B23" s="92">
        <v>0.16500000000000001</v>
      </c>
      <c r="C23" s="93">
        <v>0.155</v>
      </c>
      <c r="D23" s="93">
        <v>0.17399999999999999</v>
      </c>
      <c r="E23" s="93">
        <v>0.19500000000000001</v>
      </c>
      <c r="F23" s="93">
        <v>0.16600000000000001</v>
      </c>
      <c r="G23" s="93">
        <v>0.15</v>
      </c>
      <c r="H23" s="93">
        <v>0.11799999999999999</v>
      </c>
      <c r="I23" s="93">
        <v>0.185</v>
      </c>
      <c r="J23" s="93">
        <v>0.13</v>
      </c>
      <c r="K23" s="93">
        <v>0.218</v>
      </c>
      <c r="L23" s="93">
        <v>0.153</v>
      </c>
      <c r="N23" s="92">
        <v>0.17599999999999999</v>
      </c>
      <c r="O23" s="93">
        <v>0.217</v>
      </c>
      <c r="P23" s="93">
        <v>0.17699999999999999</v>
      </c>
      <c r="Q23" s="93">
        <v>0.13600000000000001</v>
      </c>
      <c r="R23" s="93">
        <v>0.155</v>
      </c>
      <c r="S23" s="93">
        <v>0.19400000000000001</v>
      </c>
      <c r="T23" s="93">
        <v>0.125</v>
      </c>
      <c r="U23" s="93">
        <v>0.154</v>
      </c>
      <c r="V23" s="93">
        <v>0.108</v>
      </c>
      <c r="W23" s="93">
        <v>0.22600000000000001</v>
      </c>
      <c r="X23" s="93">
        <v>0.21099999999999999</v>
      </c>
    </row>
    <row r="24" spans="1:24" s="86" customFormat="1">
      <c r="A24" s="25" t="s">
        <v>370</v>
      </c>
      <c r="B24" s="92">
        <v>0.27900000000000003</v>
      </c>
      <c r="C24" s="93">
        <v>0.311</v>
      </c>
      <c r="D24" s="93">
        <v>0.26800000000000002</v>
      </c>
      <c r="E24" s="93">
        <v>0.17899999999999999</v>
      </c>
      <c r="F24" s="93">
        <v>0.253</v>
      </c>
      <c r="G24" s="93">
        <v>0.34699999999999998</v>
      </c>
      <c r="H24" s="93">
        <v>0.32500000000000001</v>
      </c>
      <c r="I24" s="93">
        <v>0.23599999999999999</v>
      </c>
      <c r="J24" s="93">
        <v>0.29299999999999998</v>
      </c>
      <c r="K24" s="93">
        <v>0.29399999999999998</v>
      </c>
      <c r="L24" s="93">
        <v>0.27600000000000002</v>
      </c>
      <c r="N24" s="92">
        <v>0.28799999999999998</v>
      </c>
      <c r="O24" s="93">
        <v>0.29399999999999998</v>
      </c>
      <c r="P24" s="93">
        <v>0.27600000000000002</v>
      </c>
      <c r="Q24" s="93">
        <v>0.307</v>
      </c>
      <c r="R24" s="93">
        <v>0.31</v>
      </c>
      <c r="S24" s="93">
        <v>0.23400000000000001</v>
      </c>
      <c r="T24" s="93">
        <v>0.36399999999999999</v>
      </c>
      <c r="U24" s="93">
        <v>0.32</v>
      </c>
      <c r="V24" s="93">
        <v>0.32300000000000001</v>
      </c>
      <c r="W24" s="93">
        <v>0.34499999999999997</v>
      </c>
      <c r="X24" s="93">
        <v>0.219</v>
      </c>
    </row>
    <row r="25" spans="1:24" s="86" customFormat="1">
      <c r="A25" s="25" t="s">
        <v>371</v>
      </c>
      <c r="B25" s="92">
        <v>0.308</v>
      </c>
      <c r="C25" s="93">
        <v>0.28899999999999998</v>
      </c>
      <c r="D25" s="93">
        <v>0.308</v>
      </c>
      <c r="E25" s="93">
        <v>0.307</v>
      </c>
      <c r="F25" s="93">
        <v>0.307</v>
      </c>
      <c r="G25" s="93">
        <v>0.33600000000000002</v>
      </c>
      <c r="H25" s="93">
        <v>0.25900000000000001</v>
      </c>
      <c r="I25" s="93">
        <v>0.32800000000000001</v>
      </c>
      <c r="J25" s="93">
        <v>0.31900000000000001</v>
      </c>
      <c r="K25" s="93">
        <v>0.22600000000000001</v>
      </c>
      <c r="L25" s="93">
        <v>0.32100000000000001</v>
      </c>
      <c r="N25" s="92">
        <v>0.32300000000000001</v>
      </c>
      <c r="O25" s="93">
        <v>0.29099999999999998</v>
      </c>
      <c r="P25" s="93">
        <v>0.3</v>
      </c>
      <c r="Q25" s="93">
        <v>0.33800000000000002</v>
      </c>
      <c r="R25" s="93">
        <v>0.35299999999999998</v>
      </c>
      <c r="S25" s="93">
        <v>0.34300000000000003</v>
      </c>
      <c r="T25" s="93">
        <v>0.32400000000000001</v>
      </c>
      <c r="U25" s="93">
        <v>0.32900000000000001</v>
      </c>
      <c r="V25" s="93">
        <v>0.377</v>
      </c>
      <c r="W25" s="93">
        <v>0.27</v>
      </c>
      <c r="X25" s="93">
        <v>0.308</v>
      </c>
    </row>
    <row r="26" spans="1:24" s="86" customFormat="1">
      <c r="A26" s="25" t="s">
        <v>372</v>
      </c>
      <c r="B26" s="92">
        <v>0.16</v>
      </c>
      <c r="C26" s="93">
        <v>0.106</v>
      </c>
      <c r="D26" s="93">
        <v>0.17399999999999999</v>
      </c>
      <c r="E26" s="93">
        <v>0.247</v>
      </c>
      <c r="F26" s="93">
        <v>0.19500000000000001</v>
      </c>
      <c r="G26" s="93">
        <v>8.4000000000000005E-2</v>
      </c>
      <c r="H26" s="93">
        <v>0.21099999999999999</v>
      </c>
      <c r="I26" s="93">
        <v>0.18099999999999999</v>
      </c>
      <c r="J26" s="93">
        <v>0.17799999999999999</v>
      </c>
      <c r="K26" s="93">
        <v>0.109</v>
      </c>
      <c r="L26" s="93">
        <v>0.19400000000000001</v>
      </c>
      <c r="N26" s="92">
        <v>0.13900000000000001</v>
      </c>
      <c r="O26" s="93">
        <v>9.4E-2</v>
      </c>
      <c r="P26" s="93">
        <v>0.153</v>
      </c>
      <c r="Q26" s="93">
        <v>0.14899999999999999</v>
      </c>
      <c r="R26" s="93">
        <v>0.13400000000000001</v>
      </c>
      <c r="S26" s="93">
        <v>0.153</v>
      </c>
      <c r="T26" s="93">
        <v>0.13600000000000001</v>
      </c>
      <c r="U26" s="93">
        <v>0.14899999999999999</v>
      </c>
      <c r="V26" s="93">
        <v>0.13500000000000001</v>
      </c>
      <c r="W26" s="93">
        <v>7.4999999999999997E-2</v>
      </c>
      <c r="X26" s="93">
        <v>0.182</v>
      </c>
    </row>
    <row r="27" spans="1:24" s="86" customFormat="1">
      <c r="A27" s="25" t="s">
        <v>373</v>
      </c>
      <c r="B27" s="92">
        <v>1E-3</v>
      </c>
      <c r="C27" s="93">
        <v>0</v>
      </c>
      <c r="D27" s="93">
        <v>0</v>
      </c>
      <c r="E27" s="93">
        <v>0</v>
      </c>
      <c r="F27" s="93">
        <v>4.0000000000000001E-3</v>
      </c>
      <c r="G27" s="93">
        <v>0</v>
      </c>
      <c r="H27" s="93">
        <v>0</v>
      </c>
      <c r="I27" s="93">
        <v>0</v>
      </c>
      <c r="J27" s="93">
        <v>4.0000000000000001E-3</v>
      </c>
      <c r="K27" s="93">
        <v>0</v>
      </c>
      <c r="L27" s="93">
        <v>0</v>
      </c>
      <c r="N27" s="92">
        <v>1E-3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4.0000000000000001E-3</v>
      </c>
      <c r="V27" s="93">
        <v>0</v>
      </c>
      <c r="W27" s="93">
        <v>0</v>
      </c>
      <c r="X27" s="93">
        <v>0</v>
      </c>
    </row>
    <row r="28" spans="1:24" s="86" customFormat="1">
      <c r="A28" s="36" t="s">
        <v>254</v>
      </c>
      <c r="B28" s="92">
        <v>1</v>
      </c>
      <c r="C28" s="93">
        <v>1</v>
      </c>
      <c r="D28" s="93">
        <v>1</v>
      </c>
      <c r="E28" s="93">
        <v>1</v>
      </c>
      <c r="F28" s="93">
        <v>1</v>
      </c>
      <c r="G28" s="93">
        <v>1</v>
      </c>
      <c r="H28" s="93">
        <v>1</v>
      </c>
      <c r="I28" s="93">
        <v>1</v>
      </c>
      <c r="J28" s="93">
        <v>1</v>
      </c>
      <c r="K28" s="93">
        <v>1</v>
      </c>
      <c r="L28" s="93">
        <v>1</v>
      </c>
      <c r="N28" s="92">
        <v>1</v>
      </c>
      <c r="O28" s="93">
        <v>1</v>
      </c>
      <c r="P28" s="93">
        <v>1</v>
      </c>
      <c r="Q28" s="93">
        <v>1</v>
      </c>
      <c r="R28" s="93">
        <v>1</v>
      </c>
      <c r="S28" s="93">
        <v>1</v>
      </c>
      <c r="T28" s="93">
        <v>1</v>
      </c>
      <c r="U28" s="93">
        <v>1</v>
      </c>
      <c r="V28" s="93">
        <v>1</v>
      </c>
      <c r="W28" s="93">
        <v>1</v>
      </c>
      <c r="X28" s="93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1E-3</v>
      </c>
      <c r="C31" s="93">
        <v>3.0000000000000001E-3</v>
      </c>
      <c r="D31" s="93">
        <v>4.0000000000000001E-3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4.0000000000000001E-3</v>
      </c>
      <c r="L31" s="93">
        <v>0</v>
      </c>
      <c r="N31" s="92">
        <v>2E-3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6.0000000000000001E-3</v>
      </c>
      <c r="U31" s="93">
        <v>0</v>
      </c>
      <c r="V31" s="93">
        <v>0</v>
      </c>
      <c r="W31" s="93">
        <v>4.0000000000000001E-3</v>
      </c>
      <c r="X31" s="93">
        <v>8.0000000000000002E-3</v>
      </c>
    </row>
    <row r="32" spans="1:24" s="90" customFormat="1">
      <c r="A32" s="25" t="s">
        <v>367</v>
      </c>
      <c r="B32" s="92">
        <v>0.02</v>
      </c>
      <c r="C32" s="93">
        <v>3.1E-2</v>
      </c>
      <c r="D32" s="93">
        <v>1.4E-2</v>
      </c>
      <c r="E32" s="93">
        <v>0.02</v>
      </c>
      <c r="F32" s="93">
        <v>1.7999999999999999E-2</v>
      </c>
      <c r="G32" s="93">
        <v>2.1999999999999999E-2</v>
      </c>
      <c r="H32" s="93">
        <v>1.7999999999999999E-2</v>
      </c>
      <c r="I32" s="93">
        <v>2.1999999999999999E-2</v>
      </c>
      <c r="J32" s="93">
        <v>1.4999999999999999E-2</v>
      </c>
      <c r="K32" s="93">
        <v>1.6E-2</v>
      </c>
      <c r="L32" s="93">
        <v>1.4999999999999999E-2</v>
      </c>
      <c r="N32" s="92">
        <v>1.7999999999999999E-2</v>
      </c>
      <c r="O32" s="93">
        <v>2.7E-2</v>
      </c>
      <c r="P32" s="93">
        <v>0.01</v>
      </c>
      <c r="Q32" s="93">
        <v>1.7999999999999999E-2</v>
      </c>
      <c r="R32" s="93">
        <v>1.7000000000000001E-2</v>
      </c>
      <c r="S32" s="93">
        <v>0.02</v>
      </c>
      <c r="T32" s="93">
        <v>6.0000000000000001E-3</v>
      </c>
      <c r="U32" s="93">
        <v>1.7999999999999999E-2</v>
      </c>
      <c r="V32" s="93">
        <v>2.7E-2</v>
      </c>
      <c r="W32" s="93">
        <v>1.7999999999999999E-2</v>
      </c>
      <c r="X32" s="93">
        <v>1.2E-2</v>
      </c>
    </row>
    <row r="33" spans="1:24" s="90" customFormat="1">
      <c r="A33" s="25" t="s">
        <v>368</v>
      </c>
      <c r="B33" s="92">
        <v>6.7000000000000004E-2</v>
      </c>
      <c r="C33" s="93">
        <v>0.106</v>
      </c>
      <c r="D33" s="93">
        <v>5.8000000000000003E-2</v>
      </c>
      <c r="E33" s="93">
        <v>5.1999999999999998E-2</v>
      </c>
      <c r="F33" s="93">
        <v>5.8000000000000003E-2</v>
      </c>
      <c r="G33" s="93">
        <v>6.2E-2</v>
      </c>
      <c r="H33" s="93">
        <v>7.0000000000000007E-2</v>
      </c>
      <c r="I33" s="93">
        <v>4.8000000000000001E-2</v>
      </c>
      <c r="J33" s="93">
        <v>6.2E-2</v>
      </c>
      <c r="K33" s="93">
        <v>0.13300000000000001</v>
      </c>
      <c r="L33" s="93">
        <v>4.1000000000000002E-2</v>
      </c>
      <c r="N33" s="92">
        <v>5.2999999999999999E-2</v>
      </c>
      <c r="O33" s="93">
        <v>7.6999999999999999E-2</v>
      </c>
      <c r="P33" s="93">
        <v>8.4000000000000005E-2</v>
      </c>
      <c r="Q33" s="93">
        <v>5.2999999999999999E-2</v>
      </c>
      <c r="R33" s="93">
        <v>0.03</v>
      </c>
      <c r="S33" s="93">
        <v>5.6000000000000001E-2</v>
      </c>
      <c r="T33" s="93">
        <v>0.04</v>
      </c>
      <c r="U33" s="93">
        <v>2.5999999999999999E-2</v>
      </c>
      <c r="V33" s="93">
        <v>3.1E-2</v>
      </c>
      <c r="W33" s="93">
        <v>6.2E-2</v>
      </c>
      <c r="X33" s="93">
        <v>6.0999999999999999E-2</v>
      </c>
    </row>
    <row r="34" spans="1:24" s="90" customFormat="1">
      <c r="A34" s="25" t="s">
        <v>369</v>
      </c>
      <c r="B34" s="92">
        <v>0.16500000000000001</v>
      </c>
      <c r="C34" s="93">
        <v>0.155</v>
      </c>
      <c r="D34" s="93">
        <v>0.17399999999999999</v>
      </c>
      <c r="E34" s="93">
        <v>0.19500000000000001</v>
      </c>
      <c r="F34" s="93">
        <v>0.16700000000000001</v>
      </c>
      <c r="G34" s="93">
        <v>0.15</v>
      </c>
      <c r="H34" s="93">
        <v>0.11799999999999999</v>
      </c>
      <c r="I34" s="93">
        <v>0.185</v>
      </c>
      <c r="J34" s="93">
        <v>0.13100000000000001</v>
      </c>
      <c r="K34" s="93">
        <v>0.218</v>
      </c>
      <c r="L34" s="93">
        <v>0.153</v>
      </c>
      <c r="N34" s="92">
        <v>0.17599999999999999</v>
      </c>
      <c r="O34" s="93">
        <v>0.217</v>
      </c>
      <c r="P34" s="93">
        <v>0.17699999999999999</v>
      </c>
      <c r="Q34" s="93">
        <v>0.13600000000000001</v>
      </c>
      <c r="R34" s="93">
        <v>0.155</v>
      </c>
      <c r="S34" s="93">
        <v>0.19400000000000001</v>
      </c>
      <c r="T34" s="93">
        <v>0.125</v>
      </c>
      <c r="U34" s="93">
        <v>0.154</v>
      </c>
      <c r="V34" s="93">
        <v>0.108</v>
      </c>
      <c r="W34" s="93">
        <v>0.22600000000000001</v>
      </c>
      <c r="X34" s="93">
        <v>0.21099999999999999</v>
      </c>
    </row>
    <row r="35" spans="1:24" s="90" customFormat="1">
      <c r="A35" s="25" t="s">
        <v>370</v>
      </c>
      <c r="B35" s="92">
        <v>0.27900000000000003</v>
      </c>
      <c r="C35" s="93">
        <v>0.311</v>
      </c>
      <c r="D35" s="93">
        <v>0.26800000000000002</v>
      </c>
      <c r="E35" s="93">
        <v>0.17899999999999999</v>
      </c>
      <c r="F35" s="93">
        <v>0.254</v>
      </c>
      <c r="G35" s="93">
        <v>0.34699999999999998</v>
      </c>
      <c r="H35" s="93">
        <v>0.32500000000000001</v>
      </c>
      <c r="I35" s="93">
        <v>0.23599999999999999</v>
      </c>
      <c r="J35" s="93">
        <v>0.29499999999999998</v>
      </c>
      <c r="K35" s="93">
        <v>0.29399999999999998</v>
      </c>
      <c r="L35" s="93">
        <v>0.27600000000000002</v>
      </c>
      <c r="N35" s="92">
        <v>0.28899999999999998</v>
      </c>
      <c r="O35" s="93">
        <v>0.29399999999999998</v>
      </c>
      <c r="P35" s="93">
        <v>0.27600000000000002</v>
      </c>
      <c r="Q35" s="93">
        <v>0.307</v>
      </c>
      <c r="R35" s="93">
        <v>0.31</v>
      </c>
      <c r="S35" s="93">
        <v>0.23400000000000001</v>
      </c>
      <c r="T35" s="93">
        <v>0.36399999999999999</v>
      </c>
      <c r="U35" s="93">
        <v>0.32200000000000001</v>
      </c>
      <c r="V35" s="93">
        <v>0.32300000000000001</v>
      </c>
      <c r="W35" s="93">
        <v>0.34499999999999997</v>
      </c>
      <c r="X35" s="93">
        <v>0.219</v>
      </c>
    </row>
    <row r="36" spans="1:24" s="90" customFormat="1">
      <c r="A36" s="25" t="s">
        <v>371</v>
      </c>
      <c r="B36" s="92">
        <v>0.308</v>
      </c>
      <c r="C36" s="93">
        <v>0.28899999999999998</v>
      </c>
      <c r="D36" s="93">
        <v>0.308</v>
      </c>
      <c r="E36" s="93">
        <v>0.307</v>
      </c>
      <c r="F36" s="93">
        <v>0.308</v>
      </c>
      <c r="G36" s="93">
        <v>0.33600000000000002</v>
      </c>
      <c r="H36" s="93">
        <v>0.25900000000000001</v>
      </c>
      <c r="I36" s="93">
        <v>0.32800000000000001</v>
      </c>
      <c r="J36" s="93">
        <v>0.32</v>
      </c>
      <c r="K36" s="93">
        <v>0.22600000000000001</v>
      </c>
      <c r="L36" s="93">
        <v>0.32100000000000001</v>
      </c>
      <c r="N36" s="92">
        <v>0.32400000000000001</v>
      </c>
      <c r="O36" s="93">
        <v>0.29099999999999998</v>
      </c>
      <c r="P36" s="93">
        <v>0.3</v>
      </c>
      <c r="Q36" s="93">
        <v>0.33800000000000002</v>
      </c>
      <c r="R36" s="93">
        <v>0.35299999999999998</v>
      </c>
      <c r="S36" s="93">
        <v>0.34300000000000003</v>
      </c>
      <c r="T36" s="93">
        <v>0.32400000000000001</v>
      </c>
      <c r="U36" s="93">
        <v>0.33</v>
      </c>
      <c r="V36" s="93">
        <v>0.377</v>
      </c>
      <c r="W36" s="93">
        <v>0.27</v>
      </c>
      <c r="X36" s="93">
        <v>0.308</v>
      </c>
    </row>
    <row r="37" spans="1:24" s="90" customFormat="1">
      <c r="A37" s="25" t="s">
        <v>372</v>
      </c>
      <c r="B37" s="92">
        <v>0.161</v>
      </c>
      <c r="C37" s="93">
        <v>0.106</v>
      </c>
      <c r="D37" s="93">
        <v>0.17399999999999999</v>
      </c>
      <c r="E37" s="93">
        <v>0.247</v>
      </c>
      <c r="F37" s="93">
        <v>0.19600000000000001</v>
      </c>
      <c r="G37" s="93">
        <v>8.4000000000000005E-2</v>
      </c>
      <c r="H37" s="93">
        <v>0.21099999999999999</v>
      </c>
      <c r="I37" s="93">
        <v>0.18099999999999999</v>
      </c>
      <c r="J37" s="93">
        <v>0.17799999999999999</v>
      </c>
      <c r="K37" s="93">
        <v>0.109</v>
      </c>
      <c r="L37" s="93">
        <v>0.19400000000000001</v>
      </c>
      <c r="N37" s="92">
        <v>0.13900000000000001</v>
      </c>
      <c r="O37" s="93">
        <v>9.4E-2</v>
      </c>
      <c r="P37" s="93">
        <v>0.153</v>
      </c>
      <c r="Q37" s="93">
        <v>0.14899999999999999</v>
      </c>
      <c r="R37" s="93">
        <v>0.13400000000000001</v>
      </c>
      <c r="S37" s="93">
        <v>0.153</v>
      </c>
      <c r="T37" s="93">
        <v>0.13600000000000001</v>
      </c>
      <c r="U37" s="93">
        <v>0.15</v>
      </c>
      <c r="V37" s="93">
        <v>0.13500000000000001</v>
      </c>
      <c r="W37" s="93">
        <v>7.4999999999999997E-2</v>
      </c>
      <c r="X37" s="93">
        <v>0.182</v>
      </c>
    </row>
    <row r="38" spans="1:24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4" s="86" customFormat="1">
      <c r="A39" s="21"/>
      <c r="B39" s="7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24" s="86" customFormat="1" ht="12" customHeigh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4" s="86" customFormat="1">
      <c r="A41" s="25" t="s">
        <v>374</v>
      </c>
      <c r="B41" s="92">
        <v>0.748</v>
      </c>
      <c r="C41" s="93">
        <v>0.70499999999999996</v>
      </c>
      <c r="D41" s="93">
        <v>0.75</v>
      </c>
      <c r="E41" s="93">
        <v>0.73299999999999998</v>
      </c>
      <c r="F41" s="93">
        <v>0.75700000000000001</v>
      </c>
      <c r="G41" s="93">
        <v>0.76600000000000001</v>
      </c>
      <c r="H41" s="93">
        <v>0.79400000000000004</v>
      </c>
      <c r="I41" s="93">
        <v>0.745</v>
      </c>
      <c r="J41" s="93">
        <v>0.79300000000000004</v>
      </c>
      <c r="K41" s="93">
        <v>0.629</v>
      </c>
      <c r="L41" s="93">
        <v>0.79100000000000004</v>
      </c>
      <c r="N41" s="92">
        <v>0.751</v>
      </c>
      <c r="O41" s="93">
        <v>0.67900000000000005</v>
      </c>
      <c r="P41" s="93">
        <v>0.72899999999999998</v>
      </c>
      <c r="Q41" s="93">
        <v>0.79400000000000004</v>
      </c>
      <c r="R41" s="93">
        <v>0.79700000000000004</v>
      </c>
      <c r="S41" s="93">
        <v>0.73</v>
      </c>
      <c r="T41" s="93">
        <v>0.82399999999999995</v>
      </c>
      <c r="U41" s="93">
        <v>0.80200000000000005</v>
      </c>
      <c r="V41" s="93">
        <v>0.83399999999999996</v>
      </c>
      <c r="W41" s="93">
        <v>0.69</v>
      </c>
      <c r="X41" s="93">
        <v>0.70899999999999996</v>
      </c>
    </row>
    <row r="42" spans="1:24" s="86" customFormat="1">
      <c r="A42" s="25" t="s">
        <v>375</v>
      </c>
      <c r="B42" s="109">
        <v>5.3</v>
      </c>
      <c r="C42" s="112">
        <v>5</v>
      </c>
      <c r="D42" s="112">
        <v>5.3</v>
      </c>
      <c r="E42" s="112">
        <v>5.4</v>
      </c>
      <c r="F42" s="112">
        <v>5.4</v>
      </c>
      <c r="G42" s="112">
        <v>5.2</v>
      </c>
      <c r="H42" s="112">
        <v>5.4</v>
      </c>
      <c r="I42" s="112">
        <v>5.3</v>
      </c>
      <c r="J42" s="112">
        <v>5.4</v>
      </c>
      <c r="K42" s="112">
        <v>4.9000000000000004</v>
      </c>
      <c r="L42" s="112">
        <v>5.4</v>
      </c>
      <c r="N42" s="109">
        <v>5.3</v>
      </c>
      <c r="O42" s="112">
        <v>5</v>
      </c>
      <c r="P42" s="112">
        <v>5.2</v>
      </c>
      <c r="Q42" s="112">
        <v>5.3</v>
      </c>
      <c r="R42" s="112">
        <v>5.4</v>
      </c>
      <c r="S42" s="112">
        <v>5.3</v>
      </c>
      <c r="T42" s="112">
        <v>5.4</v>
      </c>
      <c r="U42" s="112">
        <v>5.4</v>
      </c>
      <c r="V42" s="112">
        <v>5.4</v>
      </c>
      <c r="W42" s="112">
        <v>5</v>
      </c>
      <c r="X42" s="112">
        <v>5.3</v>
      </c>
    </row>
    <row r="43" spans="1:24" s="86" customFormat="1">
      <c r="A43" s="175" t="s">
        <v>376</v>
      </c>
      <c r="B43" s="109">
        <v>5</v>
      </c>
      <c r="C43" s="112">
        <v>5</v>
      </c>
      <c r="D43" s="112">
        <v>5</v>
      </c>
      <c r="E43" s="112">
        <v>6</v>
      </c>
      <c r="F43" s="112">
        <v>6</v>
      </c>
      <c r="G43" s="112">
        <v>5</v>
      </c>
      <c r="H43" s="112">
        <v>5</v>
      </c>
      <c r="I43" s="112">
        <v>6</v>
      </c>
      <c r="J43" s="112">
        <v>5</v>
      </c>
      <c r="K43" s="112">
        <v>5</v>
      </c>
      <c r="L43" s="112">
        <v>6</v>
      </c>
      <c r="M43" s="177"/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5</v>
      </c>
      <c r="T43" s="112">
        <v>5</v>
      </c>
      <c r="U43" s="112">
        <v>5</v>
      </c>
      <c r="V43" s="112">
        <v>6</v>
      </c>
      <c r="W43" s="112">
        <v>5</v>
      </c>
      <c r="X43" s="112">
        <v>5</v>
      </c>
    </row>
    <row r="44" spans="1:24" s="86" customFormat="1">
      <c r="A44" s="175" t="s">
        <v>377</v>
      </c>
      <c r="B44" s="73" t="str">
        <f>INDEX($A9:$A15,MATCH(B47,B9:B15,0))</f>
        <v>Voto 6</v>
      </c>
      <c r="C44" s="73" t="str">
        <f t="shared" ref="C44:X44" si="0">INDEX($A9:$A15,MATCH(C47,C9:C15,0))</f>
        <v>Voto 5</v>
      </c>
      <c r="D44" s="73" t="str">
        <f t="shared" si="0"/>
        <v>Voto 6</v>
      </c>
      <c r="E44" s="73" t="str">
        <f t="shared" si="0"/>
        <v>Voto 6</v>
      </c>
      <c r="F44" s="73" t="str">
        <f t="shared" si="0"/>
        <v>Voto 6</v>
      </c>
      <c r="G44" s="73" t="str">
        <f t="shared" si="0"/>
        <v>Voto 5</v>
      </c>
      <c r="H44" s="73" t="str">
        <f t="shared" si="0"/>
        <v>Voto 5</v>
      </c>
      <c r="I44" s="73" t="str">
        <f t="shared" si="0"/>
        <v>Voto 6</v>
      </c>
      <c r="J44" s="73" t="str">
        <f t="shared" si="0"/>
        <v>Voto 6</v>
      </c>
      <c r="K44" s="73" t="str">
        <f t="shared" si="0"/>
        <v>Voto 5</v>
      </c>
      <c r="L44" s="73" t="str">
        <f t="shared" si="0"/>
        <v>Voto 6</v>
      </c>
      <c r="M44" s="177"/>
      <c r="N44" s="73" t="str">
        <f t="shared" si="0"/>
        <v>Voto 6</v>
      </c>
      <c r="O44" s="73" t="str">
        <f t="shared" si="0"/>
        <v>Voto 5</v>
      </c>
      <c r="P44" s="73" t="str">
        <f t="shared" si="0"/>
        <v>Voto 6</v>
      </c>
      <c r="Q44" s="73" t="str">
        <f t="shared" si="0"/>
        <v>Voto 6</v>
      </c>
      <c r="R44" s="73" t="str">
        <f t="shared" si="0"/>
        <v>Voto 6</v>
      </c>
      <c r="S44" s="73" t="str">
        <f t="shared" si="0"/>
        <v>Voto 6</v>
      </c>
      <c r="T44" s="73" t="str">
        <f t="shared" si="0"/>
        <v>Voto 5</v>
      </c>
      <c r="U44" s="73" t="str">
        <f t="shared" si="0"/>
        <v>Voto 6</v>
      </c>
      <c r="V44" s="73" t="str">
        <f t="shared" si="0"/>
        <v>Voto 6</v>
      </c>
      <c r="W44" s="73" t="str">
        <f t="shared" si="0"/>
        <v>Voto 5</v>
      </c>
      <c r="X44" s="73" t="str">
        <f t="shared" si="0"/>
        <v>Voto 6</v>
      </c>
    </row>
    <row r="45" spans="1:24" s="86" customFormat="1">
      <c r="A45" s="175" t="s">
        <v>378</v>
      </c>
      <c r="B45" s="109">
        <f t="shared" ref="B45:L45" si="1">100*((B24+B25+B26)-(B20+B21+B22))/(B20+B21+B22+B24+B25+B26)</f>
        <v>79.136690647482013</v>
      </c>
      <c r="C45" s="112">
        <f t="shared" si="1"/>
        <v>66.903073286052006</v>
      </c>
      <c r="D45" s="112">
        <f t="shared" si="1"/>
        <v>81.598062953995139</v>
      </c>
      <c r="E45" s="112">
        <f t="shared" si="1"/>
        <v>82.111801242236027</v>
      </c>
      <c r="F45" s="112">
        <f t="shared" si="1"/>
        <v>81.708784596871268</v>
      </c>
      <c r="G45" s="112">
        <f t="shared" si="1"/>
        <v>80.258519388954198</v>
      </c>
      <c r="H45" s="112">
        <f t="shared" si="1"/>
        <v>80.067950169875431</v>
      </c>
      <c r="I45" s="112">
        <f t="shared" si="1"/>
        <v>82.822085889570559</v>
      </c>
      <c r="J45" s="112">
        <f t="shared" si="1"/>
        <v>82.448036951501166</v>
      </c>
      <c r="K45" s="112">
        <f t="shared" si="1"/>
        <v>60.869565217391305</v>
      </c>
      <c r="L45" s="112">
        <f t="shared" si="1"/>
        <v>86.776859504132219</v>
      </c>
      <c r="M45" s="177"/>
      <c r="N45" s="109">
        <f t="shared" ref="N45:X45" si="2">100*((N24+N25+N26)-(N20+N21+N22))/(N20+N21+N22+N24+N25+N26)</f>
        <v>82.260024301336585</v>
      </c>
      <c r="O45" s="112">
        <f t="shared" si="2"/>
        <v>73.435504469987222</v>
      </c>
      <c r="P45" s="112">
        <f t="shared" si="2"/>
        <v>77.156743620899178</v>
      </c>
      <c r="Q45" s="112">
        <f t="shared" si="2"/>
        <v>83.583815028901753</v>
      </c>
      <c r="R45" s="112">
        <f t="shared" si="2"/>
        <v>88.862559241706165</v>
      </c>
      <c r="S45" s="112">
        <f t="shared" si="2"/>
        <v>81.141439205955351</v>
      </c>
      <c r="T45" s="112">
        <f t="shared" si="2"/>
        <v>88.127853881278526</v>
      </c>
      <c r="U45" s="112">
        <f t="shared" si="2"/>
        <v>89.548693586698334</v>
      </c>
      <c r="V45" s="112">
        <f t="shared" si="2"/>
        <v>87.010078387457995</v>
      </c>
      <c r="W45" s="112">
        <f t="shared" si="2"/>
        <v>78.294573643410857</v>
      </c>
      <c r="X45" s="112">
        <f t="shared" si="2"/>
        <v>79.493670886075961</v>
      </c>
    </row>
    <row r="46" spans="1:24" s="86" customFormat="1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s="86" customFormat="1" hidden="1">
      <c r="A47" s="21"/>
      <c r="B47" s="117">
        <f>MAX(B9:B15)</f>
        <v>17797</v>
      </c>
      <c r="C47" s="117">
        <f t="shared" ref="C47:X47" si="3">MAX(C9:C15)</f>
        <v>2717</v>
      </c>
      <c r="D47" s="117">
        <f t="shared" si="3"/>
        <v>1762</v>
      </c>
      <c r="E47" s="117">
        <f t="shared" si="3"/>
        <v>1298</v>
      </c>
      <c r="F47" s="117">
        <f t="shared" si="3"/>
        <v>1259</v>
      </c>
      <c r="G47" s="117">
        <f t="shared" si="3"/>
        <v>2540</v>
      </c>
      <c r="H47" s="117">
        <f t="shared" si="3"/>
        <v>533</v>
      </c>
      <c r="I47" s="117">
        <f t="shared" si="3"/>
        <v>2802</v>
      </c>
      <c r="J47" s="117">
        <f t="shared" si="3"/>
        <v>1596</v>
      </c>
      <c r="K47" s="117">
        <f t="shared" si="3"/>
        <v>1061</v>
      </c>
      <c r="L47" s="117">
        <f t="shared" si="3"/>
        <v>2854</v>
      </c>
      <c r="N47" s="117">
        <f t="shared" si="3"/>
        <v>5328</v>
      </c>
      <c r="O47" s="117">
        <f t="shared" si="3"/>
        <v>668</v>
      </c>
      <c r="P47" s="117">
        <f t="shared" si="3"/>
        <v>304</v>
      </c>
      <c r="Q47" s="117">
        <f t="shared" si="3"/>
        <v>640</v>
      </c>
      <c r="R47" s="117">
        <f t="shared" si="3"/>
        <v>435</v>
      </c>
      <c r="S47" s="117">
        <f t="shared" si="3"/>
        <v>727</v>
      </c>
      <c r="T47" s="117">
        <f t="shared" si="3"/>
        <v>206</v>
      </c>
      <c r="U47" s="117">
        <f t="shared" si="3"/>
        <v>657</v>
      </c>
      <c r="V47" s="117">
        <f t="shared" si="3"/>
        <v>610</v>
      </c>
      <c r="W47" s="117">
        <f t="shared" si="3"/>
        <v>422</v>
      </c>
      <c r="X47" s="117">
        <f t="shared" si="3"/>
        <v>782</v>
      </c>
    </row>
    <row r="48" spans="1:24" s="67" customFormat="1" ht="4.1500000000000004" customHeight="1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86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8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M50" s="86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19:L19"/>
    <mergeCell ref="N19:X19"/>
    <mergeCell ref="B8:L8"/>
    <mergeCell ref="N8:X8"/>
    <mergeCell ref="B40:L40"/>
    <mergeCell ref="N40:X40"/>
    <mergeCell ref="B30:L30"/>
    <mergeCell ref="N30:X30"/>
    <mergeCell ref="B3:L3"/>
    <mergeCell ref="N3:X3"/>
    <mergeCell ref="O4:X4"/>
    <mergeCell ref="B7:M7"/>
    <mergeCell ref="N7:X7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4.28515625" style="20" customWidth="1"/>
    <col min="2" max="2" width="7.7109375" style="67" customWidth="1"/>
    <col min="3" max="4" width="7.28515625" style="9" customWidth="1"/>
    <col min="5" max="5" width="8.5703125" style="9" customWidth="1"/>
    <col min="6" max="7" width="7.28515625" style="9" customWidth="1"/>
    <col min="8" max="8" width="7.28515625" style="68" customWidth="1"/>
    <col min="9" max="13" width="7.28515625" style="9" customWidth="1"/>
    <col min="14" max="16" width="8.7109375" style="9"/>
    <col min="17" max="17" width="33.5703125" style="9" customWidth="1"/>
    <col min="18" max="16384" width="8.7109375" style="9"/>
  </cols>
  <sheetData>
    <row r="1" spans="1:13" s="70" customFormat="1" ht="12.75">
      <c r="A1" s="83" t="s">
        <v>68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384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25" t="s">
        <v>366</v>
      </c>
      <c r="B8" s="73">
        <v>205</v>
      </c>
      <c r="C8" s="23">
        <v>54</v>
      </c>
      <c r="D8" s="23">
        <v>21</v>
      </c>
      <c r="E8" s="23">
        <v>0</v>
      </c>
      <c r="F8" s="23">
        <v>0</v>
      </c>
      <c r="G8" s="23">
        <v>9</v>
      </c>
      <c r="H8" s="23">
        <v>0</v>
      </c>
      <c r="I8" s="23">
        <v>0</v>
      </c>
      <c r="J8" s="23">
        <v>0</v>
      </c>
      <c r="K8" s="23">
        <v>34</v>
      </c>
      <c r="L8" s="23">
        <v>87</v>
      </c>
    </row>
    <row r="9" spans="1:13" s="86" customFormat="1">
      <c r="A9" s="25" t="s">
        <v>367</v>
      </c>
      <c r="B9" s="73">
        <v>1335</v>
      </c>
      <c r="C9" s="23">
        <v>367</v>
      </c>
      <c r="D9" s="23">
        <v>108</v>
      </c>
      <c r="E9" s="23">
        <v>50</v>
      </c>
      <c r="F9" s="23">
        <v>110</v>
      </c>
      <c r="G9" s="23">
        <v>230</v>
      </c>
      <c r="H9" s="23">
        <v>35</v>
      </c>
      <c r="I9" s="23">
        <v>143</v>
      </c>
      <c r="J9" s="23">
        <v>109</v>
      </c>
      <c r="K9" s="23">
        <v>62</v>
      </c>
      <c r="L9" s="23">
        <v>120</v>
      </c>
    </row>
    <row r="10" spans="1:13" s="86" customFormat="1">
      <c r="A10" s="25" t="s">
        <v>368</v>
      </c>
      <c r="B10" s="73">
        <v>4520</v>
      </c>
      <c r="C10" s="23">
        <v>950</v>
      </c>
      <c r="D10" s="23">
        <v>412</v>
      </c>
      <c r="E10" s="23">
        <v>378</v>
      </c>
      <c r="F10" s="23">
        <v>298</v>
      </c>
      <c r="G10" s="23">
        <v>487</v>
      </c>
      <c r="H10" s="23">
        <v>134</v>
      </c>
      <c r="I10" s="23">
        <v>425</v>
      </c>
      <c r="J10" s="23">
        <v>319</v>
      </c>
      <c r="K10" s="23">
        <v>599</v>
      </c>
      <c r="L10" s="23">
        <v>517</v>
      </c>
    </row>
    <row r="11" spans="1:13" s="86" customFormat="1">
      <c r="A11" s="25" t="s">
        <v>369</v>
      </c>
      <c r="B11" s="73">
        <v>12350</v>
      </c>
      <c r="C11" s="23">
        <v>2199</v>
      </c>
      <c r="D11" s="23">
        <v>1010</v>
      </c>
      <c r="E11" s="23">
        <v>958</v>
      </c>
      <c r="F11" s="23">
        <v>850</v>
      </c>
      <c r="G11" s="23">
        <v>1322</v>
      </c>
      <c r="H11" s="23">
        <v>332</v>
      </c>
      <c r="I11" s="23">
        <v>1861</v>
      </c>
      <c r="J11" s="23">
        <v>838</v>
      </c>
      <c r="K11" s="23">
        <v>1168</v>
      </c>
      <c r="L11" s="23">
        <v>1813</v>
      </c>
    </row>
    <row r="12" spans="1:13" s="86" customFormat="1">
      <c r="A12" s="25" t="s">
        <v>370</v>
      </c>
      <c r="B12" s="73">
        <v>22055</v>
      </c>
      <c r="C12" s="23">
        <v>3561</v>
      </c>
      <c r="D12" s="23">
        <v>2248</v>
      </c>
      <c r="E12" s="23">
        <v>1855</v>
      </c>
      <c r="F12" s="23">
        <v>1489</v>
      </c>
      <c r="G12" s="23">
        <v>3081</v>
      </c>
      <c r="H12" s="23">
        <v>733</v>
      </c>
      <c r="I12" s="23">
        <v>2650</v>
      </c>
      <c r="J12" s="23">
        <v>2029</v>
      </c>
      <c r="K12" s="23">
        <v>1243</v>
      </c>
      <c r="L12" s="23">
        <v>3165</v>
      </c>
    </row>
    <row r="13" spans="1:13" s="86" customFormat="1">
      <c r="A13" s="25" t="s">
        <v>371</v>
      </c>
      <c r="B13" s="73">
        <v>23844</v>
      </c>
      <c r="C13" s="23">
        <v>2758</v>
      </c>
      <c r="D13" s="23">
        <v>2056</v>
      </c>
      <c r="E13" s="23">
        <v>1836</v>
      </c>
      <c r="F13" s="23">
        <v>1850</v>
      </c>
      <c r="G13" s="23">
        <v>3246</v>
      </c>
      <c r="H13" s="23">
        <v>609</v>
      </c>
      <c r="I13" s="23">
        <v>3931</v>
      </c>
      <c r="J13" s="23">
        <v>2402</v>
      </c>
      <c r="K13" s="23">
        <v>1363</v>
      </c>
      <c r="L13" s="23">
        <v>3794</v>
      </c>
    </row>
    <row r="14" spans="1:13" s="86" customFormat="1">
      <c r="A14" s="25" t="s">
        <v>372</v>
      </c>
      <c r="B14" s="73">
        <v>9929</v>
      </c>
      <c r="C14" s="23">
        <v>1129</v>
      </c>
      <c r="D14" s="23">
        <v>879</v>
      </c>
      <c r="E14" s="23">
        <v>1033</v>
      </c>
      <c r="F14" s="23">
        <v>736</v>
      </c>
      <c r="G14" s="23">
        <v>1074</v>
      </c>
      <c r="H14" s="23">
        <v>356</v>
      </c>
      <c r="I14" s="23">
        <v>1517</v>
      </c>
      <c r="J14" s="23">
        <v>911</v>
      </c>
      <c r="K14" s="23">
        <v>357</v>
      </c>
      <c r="L14" s="23">
        <v>1938</v>
      </c>
    </row>
    <row r="15" spans="1:13" s="86" customFormat="1">
      <c r="A15" s="25" t="s">
        <v>373</v>
      </c>
      <c r="B15" s="73">
        <v>42</v>
      </c>
      <c r="C15" s="23">
        <v>0</v>
      </c>
      <c r="D15" s="23">
        <v>0</v>
      </c>
      <c r="E15" s="23">
        <v>17</v>
      </c>
      <c r="F15" s="23">
        <v>0</v>
      </c>
      <c r="G15" s="23">
        <v>0</v>
      </c>
      <c r="H15" s="23">
        <v>7</v>
      </c>
      <c r="I15" s="23">
        <v>0</v>
      </c>
      <c r="J15" s="23">
        <v>18</v>
      </c>
      <c r="K15" s="23">
        <v>0</v>
      </c>
      <c r="L15" s="23">
        <v>0</v>
      </c>
    </row>
    <row r="16" spans="1:13" s="86" customFormat="1">
      <c r="A16" s="36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25" t="s">
        <v>366</v>
      </c>
      <c r="B19" s="92">
        <v>3.0000000000000001E-3</v>
      </c>
      <c r="C19" s="93">
        <v>5.0000000000000001E-3</v>
      </c>
      <c r="D19" s="93">
        <v>3.0000000000000001E-3</v>
      </c>
      <c r="E19" s="93">
        <v>0</v>
      </c>
      <c r="F19" s="93">
        <v>0</v>
      </c>
      <c r="G19" s="93">
        <v>1E-3</v>
      </c>
      <c r="H19" s="93">
        <v>0</v>
      </c>
      <c r="I19" s="93">
        <v>0</v>
      </c>
      <c r="J19" s="93">
        <v>0</v>
      </c>
      <c r="K19" s="93">
        <v>7.0000000000000001E-3</v>
      </c>
      <c r="L19" s="93">
        <v>8.0000000000000002E-3</v>
      </c>
    </row>
    <row r="20" spans="1:12" s="86" customFormat="1">
      <c r="A20" s="25" t="s">
        <v>367</v>
      </c>
      <c r="B20" s="92">
        <v>1.7999999999999999E-2</v>
      </c>
      <c r="C20" s="93">
        <v>3.3000000000000002E-2</v>
      </c>
      <c r="D20" s="93">
        <v>1.6E-2</v>
      </c>
      <c r="E20" s="93">
        <v>8.0000000000000002E-3</v>
      </c>
      <c r="F20" s="93">
        <v>2.1000000000000001E-2</v>
      </c>
      <c r="G20" s="93">
        <v>2.4E-2</v>
      </c>
      <c r="H20" s="93">
        <v>1.6E-2</v>
      </c>
      <c r="I20" s="93">
        <v>1.4E-2</v>
      </c>
      <c r="J20" s="93">
        <v>1.6E-2</v>
      </c>
      <c r="K20" s="93">
        <v>1.2999999999999999E-2</v>
      </c>
      <c r="L20" s="93">
        <v>1.0999999999999999E-2</v>
      </c>
    </row>
    <row r="21" spans="1:12" s="86" customFormat="1">
      <c r="A21" s="25" t="s">
        <v>368</v>
      </c>
      <c r="B21" s="92">
        <v>6.0999999999999999E-2</v>
      </c>
      <c r="C21" s="93">
        <v>8.5999999999999993E-2</v>
      </c>
      <c r="D21" s="93">
        <v>6.0999999999999999E-2</v>
      </c>
      <c r="E21" s="93">
        <v>6.2E-2</v>
      </c>
      <c r="F21" s="93">
        <v>5.6000000000000001E-2</v>
      </c>
      <c r="G21" s="93">
        <v>5.1999999999999998E-2</v>
      </c>
      <c r="H21" s="93">
        <v>6.0999999999999999E-2</v>
      </c>
      <c r="I21" s="93">
        <v>0.04</v>
      </c>
      <c r="J21" s="93">
        <v>4.8000000000000001E-2</v>
      </c>
      <c r="K21" s="93">
        <v>0.124</v>
      </c>
      <c r="L21" s="93">
        <v>4.4999999999999998E-2</v>
      </c>
    </row>
    <row r="22" spans="1:12" s="86" customFormat="1">
      <c r="A22" s="25" t="s">
        <v>369</v>
      </c>
      <c r="B22" s="92">
        <v>0.16600000000000001</v>
      </c>
      <c r="C22" s="93">
        <v>0.2</v>
      </c>
      <c r="D22" s="93">
        <v>0.15</v>
      </c>
      <c r="E22" s="93">
        <v>0.156</v>
      </c>
      <c r="F22" s="93">
        <v>0.159</v>
      </c>
      <c r="G22" s="93">
        <v>0.14000000000000001</v>
      </c>
      <c r="H22" s="93">
        <v>0.15</v>
      </c>
      <c r="I22" s="93">
        <v>0.17699999999999999</v>
      </c>
      <c r="J22" s="93">
        <v>0.126</v>
      </c>
      <c r="K22" s="93">
        <v>0.24199999999999999</v>
      </c>
      <c r="L22" s="93">
        <v>0.159</v>
      </c>
    </row>
    <row r="23" spans="1:12" s="86" customFormat="1">
      <c r="A23" s="25" t="s">
        <v>370</v>
      </c>
      <c r="B23" s="92">
        <v>0.29699999999999999</v>
      </c>
      <c r="C23" s="93">
        <v>0.32300000000000001</v>
      </c>
      <c r="D23" s="93">
        <v>0.33400000000000002</v>
      </c>
      <c r="E23" s="93">
        <v>0.30299999999999999</v>
      </c>
      <c r="F23" s="93">
        <v>0.27900000000000003</v>
      </c>
      <c r="G23" s="93">
        <v>0.32600000000000001</v>
      </c>
      <c r="H23" s="93">
        <v>0.33200000000000002</v>
      </c>
      <c r="I23" s="93">
        <v>0.252</v>
      </c>
      <c r="J23" s="93">
        <v>0.30599999999999999</v>
      </c>
      <c r="K23" s="93">
        <v>0.25800000000000001</v>
      </c>
      <c r="L23" s="93">
        <v>0.27700000000000002</v>
      </c>
    </row>
    <row r="24" spans="1:12" s="86" customFormat="1">
      <c r="A24" s="25" t="s">
        <v>371</v>
      </c>
      <c r="B24" s="92">
        <v>0.32100000000000001</v>
      </c>
      <c r="C24" s="93">
        <v>0.25</v>
      </c>
      <c r="D24" s="93">
        <v>0.30499999999999999</v>
      </c>
      <c r="E24" s="93">
        <v>0.3</v>
      </c>
      <c r="F24" s="93">
        <v>0.34699999999999998</v>
      </c>
      <c r="G24" s="93">
        <v>0.34399999999999997</v>
      </c>
      <c r="H24" s="93">
        <v>0.27600000000000002</v>
      </c>
      <c r="I24" s="93">
        <v>0.373</v>
      </c>
      <c r="J24" s="93">
        <v>0.36299999999999999</v>
      </c>
      <c r="K24" s="93">
        <v>0.28199999999999997</v>
      </c>
      <c r="L24" s="93">
        <v>0.33200000000000002</v>
      </c>
    </row>
    <row r="25" spans="1:12" s="86" customFormat="1">
      <c r="A25" s="25" t="s">
        <v>372</v>
      </c>
      <c r="B25" s="92">
        <v>0.13400000000000001</v>
      </c>
      <c r="C25" s="93">
        <v>0.10199999999999999</v>
      </c>
      <c r="D25" s="93">
        <v>0.13100000000000001</v>
      </c>
      <c r="E25" s="93">
        <v>0.16900000000000001</v>
      </c>
      <c r="F25" s="93">
        <v>0.13800000000000001</v>
      </c>
      <c r="G25" s="93">
        <v>0.114</v>
      </c>
      <c r="H25" s="93">
        <v>0.161</v>
      </c>
      <c r="I25" s="93">
        <v>0.14399999999999999</v>
      </c>
      <c r="J25" s="93">
        <v>0.13700000000000001</v>
      </c>
      <c r="K25" s="93">
        <v>7.3999999999999996E-2</v>
      </c>
      <c r="L25" s="93">
        <v>0.16900000000000001</v>
      </c>
    </row>
    <row r="26" spans="1:12" s="86" customFormat="1">
      <c r="A26" s="25" t="s">
        <v>373</v>
      </c>
      <c r="B26" s="92">
        <v>1E-3</v>
      </c>
      <c r="C26" s="93">
        <v>0</v>
      </c>
      <c r="D26" s="93">
        <v>0</v>
      </c>
      <c r="E26" s="93">
        <v>3.0000000000000001E-3</v>
      </c>
      <c r="F26" s="93">
        <v>0</v>
      </c>
      <c r="G26" s="93">
        <v>0</v>
      </c>
      <c r="H26" s="93">
        <v>3.0000000000000001E-3</v>
      </c>
      <c r="I26" s="93">
        <v>0</v>
      </c>
      <c r="J26" s="93">
        <v>3.0000000000000001E-3</v>
      </c>
      <c r="K26" s="93">
        <v>0</v>
      </c>
      <c r="L26" s="93">
        <v>0</v>
      </c>
    </row>
    <row r="27" spans="1:12" s="86" customFormat="1">
      <c r="A27" s="36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36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s="90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90" customFormat="1">
      <c r="A30" s="25" t="s">
        <v>366</v>
      </c>
      <c r="B30" s="92">
        <v>3.0000000000000001E-3</v>
      </c>
      <c r="C30" s="93">
        <v>5.0000000000000001E-3</v>
      </c>
      <c r="D30" s="93">
        <v>3.0000000000000001E-3</v>
      </c>
      <c r="E30" s="93">
        <v>0</v>
      </c>
      <c r="F30" s="93">
        <v>0</v>
      </c>
      <c r="G30" s="93">
        <v>1E-3</v>
      </c>
      <c r="H30" s="93">
        <v>0</v>
      </c>
      <c r="I30" s="93">
        <v>0</v>
      </c>
      <c r="J30" s="93">
        <v>0</v>
      </c>
      <c r="K30" s="93">
        <v>7.0000000000000001E-3</v>
      </c>
      <c r="L30" s="93">
        <v>8.0000000000000002E-3</v>
      </c>
    </row>
    <row r="31" spans="1:12" s="90" customFormat="1">
      <c r="A31" s="25" t="s">
        <v>367</v>
      </c>
      <c r="B31" s="92">
        <v>1.7999999999999999E-2</v>
      </c>
      <c r="C31" s="93">
        <v>3.3000000000000002E-2</v>
      </c>
      <c r="D31" s="93">
        <v>1.6E-2</v>
      </c>
      <c r="E31" s="93">
        <v>8.0000000000000002E-3</v>
      </c>
      <c r="F31" s="93">
        <v>2.1000000000000001E-2</v>
      </c>
      <c r="G31" s="93">
        <v>2.4E-2</v>
      </c>
      <c r="H31" s="93">
        <v>1.6E-2</v>
      </c>
      <c r="I31" s="93">
        <v>1.4E-2</v>
      </c>
      <c r="J31" s="93">
        <v>1.6E-2</v>
      </c>
      <c r="K31" s="93">
        <v>1.2999999999999999E-2</v>
      </c>
      <c r="L31" s="93">
        <v>1.0999999999999999E-2</v>
      </c>
    </row>
    <row r="32" spans="1:12" s="90" customFormat="1">
      <c r="A32" s="25" t="s">
        <v>368</v>
      </c>
      <c r="B32" s="92">
        <v>6.0999999999999999E-2</v>
      </c>
      <c r="C32" s="93">
        <v>8.5999999999999993E-2</v>
      </c>
      <c r="D32" s="93">
        <v>6.0999999999999999E-2</v>
      </c>
      <c r="E32" s="93">
        <v>6.2E-2</v>
      </c>
      <c r="F32" s="93">
        <v>5.6000000000000001E-2</v>
      </c>
      <c r="G32" s="93">
        <v>5.1999999999999998E-2</v>
      </c>
      <c r="H32" s="93">
        <v>6.0999999999999999E-2</v>
      </c>
      <c r="I32" s="93">
        <v>0.04</v>
      </c>
      <c r="J32" s="93">
        <v>4.8000000000000001E-2</v>
      </c>
      <c r="K32" s="93">
        <v>0.124</v>
      </c>
      <c r="L32" s="93">
        <v>4.4999999999999998E-2</v>
      </c>
    </row>
    <row r="33" spans="1:34" s="90" customFormat="1">
      <c r="A33" s="25" t="s">
        <v>369</v>
      </c>
      <c r="B33" s="92">
        <v>0.16600000000000001</v>
      </c>
      <c r="C33" s="93">
        <v>0.2</v>
      </c>
      <c r="D33" s="93">
        <v>0.15</v>
      </c>
      <c r="E33" s="93">
        <v>0.157</v>
      </c>
      <c r="F33" s="93">
        <v>0.159</v>
      </c>
      <c r="G33" s="93">
        <v>0.14000000000000001</v>
      </c>
      <c r="H33" s="93">
        <v>0.151</v>
      </c>
      <c r="I33" s="93">
        <v>0.17699999999999999</v>
      </c>
      <c r="J33" s="93">
        <v>0.127</v>
      </c>
      <c r="K33" s="93">
        <v>0.24199999999999999</v>
      </c>
      <c r="L33" s="93">
        <v>0.159</v>
      </c>
    </row>
    <row r="34" spans="1:34" s="90" customFormat="1">
      <c r="A34" s="25" t="s">
        <v>370</v>
      </c>
      <c r="B34" s="92">
        <v>0.29699999999999999</v>
      </c>
      <c r="C34" s="93">
        <v>0.32300000000000001</v>
      </c>
      <c r="D34" s="93">
        <v>0.33400000000000002</v>
      </c>
      <c r="E34" s="93">
        <v>0.30399999999999999</v>
      </c>
      <c r="F34" s="93">
        <v>0.27900000000000003</v>
      </c>
      <c r="G34" s="93">
        <v>0.32600000000000001</v>
      </c>
      <c r="H34" s="93">
        <v>0.33300000000000002</v>
      </c>
      <c r="I34" s="93">
        <v>0.252</v>
      </c>
      <c r="J34" s="93">
        <v>0.307</v>
      </c>
      <c r="K34" s="93">
        <v>0.25800000000000001</v>
      </c>
      <c r="L34" s="93">
        <v>0.27700000000000002</v>
      </c>
    </row>
    <row r="35" spans="1:34" s="90" customFormat="1">
      <c r="A35" s="25" t="s">
        <v>371</v>
      </c>
      <c r="B35" s="92">
        <v>0.32100000000000001</v>
      </c>
      <c r="C35" s="93">
        <v>0.25</v>
      </c>
      <c r="D35" s="93">
        <v>0.30499999999999999</v>
      </c>
      <c r="E35" s="93">
        <v>0.3</v>
      </c>
      <c r="F35" s="93">
        <v>0.34699999999999998</v>
      </c>
      <c r="G35" s="93">
        <v>0.34399999999999997</v>
      </c>
      <c r="H35" s="93">
        <v>0.27700000000000002</v>
      </c>
      <c r="I35" s="93">
        <v>0.373</v>
      </c>
      <c r="J35" s="93">
        <v>0.36399999999999999</v>
      </c>
      <c r="K35" s="93">
        <v>0.28199999999999997</v>
      </c>
      <c r="L35" s="93">
        <v>0.33200000000000002</v>
      </c>
    </row>
    <row r="36" spans="1:34" s="90" customFormat="1">
      <c r="A36" s="25" t="s">
        <v>372</v>
      </c>
      <c r="B36" s="92">
        <v>0.13400000000000001</v>
      </c>
      <c r="C36" s="93">
        <v>0.10199999999999999</v>
      </c>
      <c r="D36" s="93">
        <v>0.13100000000000001</v>
      </c>
      <c r="E36" s="93">
        <v>0.16900000000000001</v>
      </c>
      <c r="F36" s="93">
        <v>0.13800000000000001</v>
      </c>
      <c r="G36" s="93">
        <v>0.114</v>
      </c>
      <c r="H36" s="93">
        <v>0.16200000000000001</v>
      </c>
      <c r="I36" s="93">
        <v>0.14399999999999999</v>
      </c>
      <c r="J36" s="93">
        <v>0.13800000000000001</v>
      </c>
      <c r="K36" s="93">
        <v>7.3999999999999996E-2</v>
      </c>
      <c r="L36" s="93">
        <v>0.16900000000000001</v>
      </c>
    </row>
    <row r="37" spans="1:34" s="90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4" s="86" customFormat="1">
      <c r="A38" s="21"/>
      <c r="B38" s="7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34" s="86" customFormat="1" ht="12" customHeight="1">
      <c r="A39" s="21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4" s="86" customFormat="1">
      <c r="A40" s="25" t="s">
        <v>374</v>
      </c>
      <c r="B40" s="92">
        <v>0.752</v>
      </c>
      <c r="C40" s="93">
        <v>0.67600000000000005</v>
      </c>
      <c r="D40" s="93">
        <v>0.77</v>
      </c>
      <c r="E40" s="93">
        <v>0.77300000000000002</v>
      </c>
      <c r="F40" s="93">
        <v>0.76400000000000001</v>
      </c>
      <c r="G40" s="93">
        <v>0.78300000000000003</v>
      </c>
      <c r="H40" s="93">
        <v>0.77200000000000002</v>
      </c>
      <c r="I40" s="93">
        <v>0.76900000000000002</v>
      </c>
      <c r="J40" s="93">
        <v>0.80800000000000005</v>
      </c>
      <c r="K40" s="93">
        <v>0.61399999999999999</v>
      </c>
      <c r="L40" s="93">
        <v>0.77800000000000002</v>
      </c>
    </row>
    <row r="41" spans="1:34" s="86" customFormat="1">
      <c r="A41" s="25" t="s">
        <v>375</v>
      </c>
      <c r="B41" s="109">
        <v>5.2</v>
      </c>
      <c r="C41" s="112">
        <v>5</v>
      </c>
      <c r="D41" s="112">
        <v>5.2</v>
      </c>
      <c r="E41" s="112">
        <v>5.3</v>
      </c>
      <c r="F41" s="112">
        <v>5.3</v>
      </c>
      <c r="G41" s="112">
        <v>5.3</v>
      </c>
      <c r="H41" s="112">
        <v>5.3</v>
      </c>
      <c r="I41" s="112">
        <v>5.4</v>
      </c>
      <c r="J41" s="112">
        <v>5.4</v>
      </c>
      <c r="K41" s="112">
        <v>4.9000000000000004</v>
      </c>
      <c r="L41" s="112">
        <v>5.4</v>
      </c>
    </row>
    <row r="42" spans="1:34" s="86" customFormat="1">
      <c r="A42" s="25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6</v>
      </c>
      <c r="J42" s="112">
        <v>6</v>
      </c>
      <c r="K42" s="112">
        <v>5</v>
      </c>
      <c r="L42" s="112">
        <v>6</v>
      </c>
    </row>
    <row r="43" spans="1:34" s="86" customFormat="1">
      <c r="A43" s="25" t="s">
        <v>377</v>
      </c>
      <c r="B43" s="11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5</v>
      </c>
      <c r="E43" s="113" t="str">
        <f t="shared" si="0"/>
        <v>Voto 5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4" s="86" customFormat="1">
      <c r="A44" s="114" t="s">
        <v>378</v>
      </c>
      <c r="B44" s="119">
        <f t="shared" ref="B44:L44" si="1">100*((B23+B24+B25)-(B19+B20+B21))/(B19+B20+B21+B23+B24+B25)</f>
        <v>80.335731414868107</v>
      </c>
      <c r="C44" s="115">
        <f t="shared" si="1"/>
        <v>68.961201501877341</v>
      </c>
      <c r="D44" s="115">
        <f t="shared" si="1"/>
        <v>81.17647058823529</v>
      </c>
      <c r="E44" s="115">
        <f t="shared" si="1"/>
        <v>83.372921615201875</v>
      </c>
      <c r="F44" s="115">
        <f t="shared" si="1"/>
        <v>81.688466111771689</v>
      </c>
      <c r="G44" s="115">
        <f t="shared" si="1"/>
        <v>82.113821138211392</v>
      </c>
      <c r="H44" s="115">
        <f t="shared" si="1"/>
        <v>81.796690307328618</v>
      </c>
      <c r="I44" s="115">
        <f t="shared" si="1"/>
        <v>86.87727825030376</v>
      </c>
      <c r="J44" s="115">
        <f t="shared" si="1"/>
        <v>85.287356321839084</v>
      </c>
      <c r="K44" s="115">
        <f t="shared" si="1"/>
        <v>62.005277044854893</v>
      </c>
      <c r="L44" s="115">
        <f t="shared" si="1"/>
        <v>84.798099762470287</v>
      </c>
    </row>
    <row r="45" spans="1:34" s="86" customFormat="1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34" s="86" customFormat="1" hidden="1">
      <c r="A46" s="21"/>
      <c r="B46" s="117">
        <f>MAX(B8:B14)</f>
        <v>23844</v>
      </c>
      <c r="C46" s="117">
        <f t="shared" ref="C46:L46" si="2">MAX(C8:C14)</f>
        <v>3561</v>
      </c>
      <c r="D46" s="117">
        <f t="shared" si="2"/>
        <v>2248</v>
      </c>
      <c r="E46" s="117">
        <f t="shared" si="2"/>
        <v>1855</v>
      </c>
      <c r="F46" s="117">
        <f t="shared" si="2"/>
        <v>1850</v>
      </c>
      <c r="G46" s="117">
        <f t="shared" si="2"/>
        <v>3246</v>
      </c>
      <c r="H46" s="117">
        <f t="shared" si="2"/>
        <v>733</v>
      </c>
      <c r="I46" s="117">
        <f t="shared" si="2"/>
        <v>3931</v>
      </c>
      <c r="J46" s="117">
        <f t="shared" si="2"/>
        <v>2402</v>
      </c>
      <c r="K46" s="117">
        <f t="shared" si="2"/>
        <v>1363</v>
      </c>
      <c r="L46" s="117">
        <f t="shared" si="2"/>
        <v>3794</v>
      </c>
    </row>
    <row r="47" spans="1:34" s="67" customFormat="1" ht="4.1500000000000004" customHeight="1">
      <c r="A47" s="12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4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7:L7"/>
    <mergeCell ref="B18:L18"/>
    <mergeCell ref="B39:L39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E40" sqref="AE40:AE41"/>
    </sheetView>
  </sheetViews>
  <sheetFormatPr defaultColWidth="8.7109375" defaultRowHeight="12"/>
  <cols>
    <col min="1" max="1" width="23.57031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38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49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49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170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170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170"/>
      <c r="B8" s="248" t="s">
        <v>384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384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25" t="s">
        <v>366</v>
      </c>
      <c r="B9" s="73">
        <v>171</v>
      </c>
      <c r="C9" s="23">
        <v>54</v>
      </c>
      <c r="D9" s="23">
        <v>21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29</v>
      </c>
      <c r="L9" s="23">
        <v>66</v>
      </c>
      <c r="N9" s="73">
        <v>35</v>
      </c>
      <c r="O9" s="23">
        <v>0</v>
      </c>
      <c r="P9" s="23">
        <v>0</v>
      </c>
      <c r="Q9" s="23">
        <v>0</v>
      </c>
      <c r="R9" s="23">
        <v>0</v>
      </c>
      <c r="S9" s="23">
        <v>9</v>
      </c>
      <c r="T9" s="23">
        <v>0</v>
      </c>
      <c r="U9" s="23">
        <v>0</v>
      </c>
      <c r="V9" s="23">
        <v>0</v>
      </c>
      <c r="W9" s="23">
        <v>5</v>
      </c>
      <c r="X9" s="23">
        <v>21</v>
      </c>
    </row>
    <row r="10" spans="1:24" s="86" customFormat="1">
      <c r="A10" s="25" t="s">
        <v>367</v>
      </c>
      <c r="B10" s="73">
        <v>1047</v>
      </c>
      <c r="C10" s="23">
        <v>299</v>
      </c>
      <c r="D10" s="23">
        <v>83</v>
      </c>
      <c r="E10" s="23">
        <v>34</v>
      </c>
      <c r="F10" s="23">
        <v>89</v>
      </c>
      <c r="G10" s="23">
        <v>187</v>
      </c>
      <c r="H10" s="23">
        <v>29</v>
      </c>
      <c r="I10" s="23">
        <v>126</v>
      </c>
      <c r="J10" s="23">
        <v>73</v>
      </c>
      <c r="K10" s="23">
        <v>29</v>
      </c>
      <c r="L10" s="23">
        <v>100</v>
      </c>
      <c r="N10" s="73">
        <v>287</v>
      </c>
      <c r="O10" s="23">
        <v>68</v>
      </c>
      <c r="P10" s="23">
        <v>25</v>
      </c>
      <c r="Q10" s="23">
        <v>17</v>
      </c>
      <c r="R10" s="23">
        <v>21</v>
      </c>
      <c r="S10" s="23">
        <v>43</v>
      </c>
      <c r="T10" s="23">
        <v>6</v>
      </c>
      <c r="U10" s="23">
        <v>18</v>
      </c>
      <c r="V10" s="23">
        <v>36</v>
      </c>
      <c r="W10" s="23">
        <v>32</v>
      </c>
      <c r="X10" s="23">
        <v>21</v>
      </c>
    </row>
    <row r="11" spans="1:24" s="86" customFormat="1">
      <c r="A11" s="25" t="s">
        <v>368</v>
      </c>
      <c r="B11" s="73">
        <v>3621</v>
      </c>
      <c r="C11" s="23">
        <v>761</v>
      </c>
      <c r="D11" s="23">
        <v>352</v>
      </c>
      <c r="E11" s="23">
        <v>270</v>
      </c>
      <c r="F11" s="23">
        <v>267</v>
      </c>
      <c r="G11" s="23">
        <v>401</v>
      </c>
      <c r="H11" s="23">
        <v>115</v>
      </c>
      <c r="I11" s="23">
        <v>346</v>
      </c>
      <c r="J11" s="23">
        <v>254</v>
      </c>
      <c r="K11" s="23">
        <v>523</v>
      </c>
      <c r="L11" s="23">
        <v>332</v>
      </c>
      <c r="N11" s="73">
        <v>899</v>
      </c>
      <c r="O11" s="23">
        <v>190</v>
      </c>
      <c r="P11" s="23">
        <v>60</v>
      </c>
      <c r="Q11" s="23">
        <v>108</v>
      </c>
      <c r="R11" s="23">
        <v>32</v>
      </c>
      <c r="S11" s="23">
        <v>86</v>
      </c>
      <c r="T11" s="23">
        <v>19</v>
      </c>
      <c r="U11" s="23">
        <v>79</v>
      </c>
      <c r="V11" s="23">
        <v>65</v>
      </c>
      <c r="W11" s="23">
        <v>76</v>
      </c>
      <c r="X11" s="23">
        <v>185</v>
      </c>
    </row>
    <row r="12" spans="1:24" s="86" customFormat="1">
      <c r="A12" s="25" t="s">
        <v>369</v>
      </c>
      <c r="B12" s="73">
        <v>9727</v>
      </c>
      <c r="C12" s="23">
        <v>1766</v>
      </c>
      <c r="D12" s="23">
        <v>850</v>
      </c>
      <c r="E12" s="23">
        <v>742</v>
      </c>
      <c r="F12" s="23">
        <v>696</v>
      </c>
      <c r="G12" s="23">
        <v>963</v>
      </c>
      <c r="H12" s="23">
        <v>245</v>
      </c>
      <c r="I12" s="23">
        <v>1511</v>
      </c>
      <c r="J12" s="23">
        <v>707</v>
      </c>
      <c r="K12" s="23">
        <v>886</v>
      </c>
      <c r="L12" s="23">
        <v>1361</v>
      </c>
      <c r="N12" s="73">
        <v>2623</v>
      </c>
      <c r="O12" s="23">
        <v>433</v>
      </c>
      <c r="P12" s="23">
        <v>160</v>
      </c>
      <c r="Q12" s="23">
        <v>216</v>
      </c>
      <c r="R12" s="23">
        <v>154</v>
      </c>
      <c r="S12" s="23">
        <v>359</v>
      </c>
      <c r="T12" s="23">
        <v>87</v>
      </c>
      <c r="U12" s="23">
        <v>350</v>
      </c>
      <c r="V12" s="23">
        <v>131</v>
      </c>
      <c r="W12" s="23">
        <v>281</v>
      </c>
      <c r="X12" s="23">
        <v>452</v>
      </c>
    </row>
    <row r="13" spans="1:24" s="86" customFormat="1">
      <c r="A13" s="25" t="s">
        <v>370</v>
      </c>
      <c r="B13" s="73">
        <v>17341</v>
      </c>
      <c r="C13" s="23">
        <v>2771</v>
      </c>
      <c r="D13" s="23">
        <v>1949</v>
      </c>
      <c r="E13" s="23">
        <v>1281</v>
      </c>
      <c r="F13" s="23">
        <v>1155</v>
      </c>
      <c r="G13" s="23">
        <v>2594</v>
      </c>
      <c r="H13" s="23">
        <v>576</v>
      </c>
      <c r="I13" s="23">
        <v>2204</v>
      </c>
      <c r="J13" s="23">
        <v>1469</v>
      </c>
      <c r="K13" s="23">
        <v>886</v>
      </c>
      <c r="L13" s="23">
        <v>2456</v>
      </c>
      <c r="N13" s="73">
        <v>4713</v>
      </c>
      <c r="O13" s="23">
        <v>789</v>
      </c>
      <c r="P13" s="23">
        <v>299</v>
      </c>
      <c r="Q13" s="23">
        <v>573</v>
      </c>
      <c r="R13" s="23">
        <v>334</v>
      </c>
      <c r="S13" s="23">
        <v>488</v>
      </c>
      <c r="T13" s="23">
        <v>158</v>
      </c>
      <c r="U13" s="23">
        <v>446</v>
      </c>
      <c r="V13" s="23">
        <v>559</v>
      </c>
      <c r="W13" s="23">
        <v>357</v>
      </c>
      <c r="X13" s="23">
        <v>710</v>
      </c>
    </row>
    <row r="14" spans="1:24" s="86" customFormat="1">
      <c r="A14" s="25" t="s">
        <v>371</v>
      </c>
      <c r="B14" s="73">
        <v>18044</v>
      </c>
      <c r="C14" s="23">
        <v>2174</v>
      </c>
      <c r="D14" s="23">
        <v>1762</v>
      </c>
      <c r="E14" s="23">
        <v>1113</v>
      </c>
      <c r="F14" s="23">
        <v>1303</v>
      </c>
      <c r="G14" s="23">
        <v>2433</v>
      </c>
      <c r="H14" s="23">
        <v>374</v>
      </c>
      <c r="I14" s="23">
        <v>3116</v>
      </c>
      <c r="J14" s="23">
        <v>1741</v>
      </c>
      <c r="K14" s="23">
        <v>974</v>
      </c>
      <c r="L14" s="23">
        <v>3053</v>
      </c>
      <c r="N14" s="73">
        <v>5800</v>
      </c>
      <c r="O14" s="23">
        <v>584</v>
      </c>
      <c r="P14" s="23">
        <v>294</v>
      </c>
      <c r="Q14" s="23">
        <v>723</v>
      </c>
      <c r="R14" s="23">
        <v>546</v>
      </c>
      <c r="S14" s="23">
        <v>813</v>
      </c>
      <c r="T14" s="23">
        <v>235</v>
      </c>
      <c r="U14" s="23">
        <v>814</v>
      </c>
      <c r="V14" s="23">
        <v>661</v>
      </c>
      <c r="W14" s="23">
        <v>389</v>
      </c>
      <c r="X14" s="23">
        <v>740</v>
      </c>
    </row>
    <row r="15" spans="1:24" s="86" customFormat="1">
      <c r="A15" s="25" t="s">
        <v>372</v>
      </c>
      <c r="B15" s="73">
        <v>7815</v>
      </c>
      <c r="C15" s="23">
        <v>924</v>
      </c>
      <c r="D15" s="23">
        <v>705</v>
      </c>
      <c r="E15" s="23">
        <v>776</v>
      </c>
      <c r="F15" s="23">
        <v>592</v>
      </c>
      <c r="G15" s="23">
        <v>749</v>
      </c>
      <c r="H15" s="23">
        <v>295</v>
      </c>
      <c r="I15" s="23">
        <v>1228</v>
      </c>
      <c r="J15" s="23">
        <v>744</v>
      </c>
      <c r="K15" s="23">
        <v>276</v>
      </c>
      <c r="L15" s="23">
        <v>1527</v>
      </c>
      <c r="N15" s="73">
        <v>2115</v>
      </c>
      <c r="O15" s="23">
        <v>205</v>
      </c>
      <c r="P15" s="23">
        <v>174</v>
      </c>
      <c r="Q15" s="23">
        <v>258</v>
      </c>
      <c r="R15" s="23">
        <v>143</v>
      </c>
      <c r="S15" s="23">
        <v>325</v>
      </c>
      <c r="T15" s="23">
        <v>61</v>
      </c>
      <c r="U15" s="23">
        <v>289</v>
      </c>
      <c r="V15" s="23">
        <v>167</v>
      </c>
      <c r="W15" s="23">
        <v>81</v>
      </c>
      <c r="X15" s="23">
        <v>411</v>
      </c>
    </row>
    <row r="16" spans="1:24" s="86" customFormat="1">
      <c r="A16" s="25" t="s">
        <v>373</v>
      </c>
      <c r="B16" s="73">
        <v>42</v>
      </c>
      <c r="C16" s="23">
        <v>0</v>
      </c>
      <c r="D16" s="23">
        <v>0</v>
      </c>
      <c r="E16" s="23">
        <v>17</v>
      </c>
      <c r="F16" s="23">
        <v>0</v>
      </c>
      <c r="G16" s="23">
        <v>0</v>
      </c>
      <c r="H16" s="23">
        <v>7</v>
      </c>
      <c r="I16" s="23">
        <v>0</v>
      </c>
      <c r="J16" s="23">
        <v>18</v>
      </c>
      <c r="K16" s="23">
        <v>0</v>
      </c>
      <c r="L16" s="23">
        <v>0</v>
      </c>
      <c r="N16" s="7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</row>
    <row r="17" spans="1:24" s="90" customFormat="1">
      <c r="A17" s="36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70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70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25" t="s">
        <v>366</v>
      </c>
      <c r="B20" s="92">
        <v>3.0000000000000001E-3</v>
      </c>
      <c r="C20" s="93">
        <v>6.0000000000000001E-3</v>
      </c>
      <c r="D20" s="93">
        <v>4.0000000000000001E-3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8.0000000000000002E-3</v>
      </c>
      <c r="L20" s="93">
        <v>7.0000000000000001E-3</v>
      </c>
      <c r="N20" s="92">
        <v>2E-3</v>
      </c>
      <c r="O20" s="93">
        <v>0</v>
      </c>
      <c r="P20" s="93">
        <v>0</v>
      </c>
      <c r="Q20" s="93">
        <v>0</v>
      </c>
      <c r="R20" s="93">
        <v>0</v>
      </c>
      <c r="S20" s="93">
        <v>4.0000000000000001E-3</v>
      </c>
      <c r="T20" s="93">
        <v>0</v>
      </c>
      <c r="U20" s="93">
        <v>0</v>
      </c>
      <c r="V20" s="93">
        <v>0</v>
      </c>
      <c r="W20" s="93">
        <v>4.0000000000000001E-3</v>
      </c>
      <c r="X20" s="93">
        <v>8.0000000000000002E-3</v>
      </c>
    </row>
    <row r="21" spans="1:24" s="86" customFormat="1">
      <c r="A21" s="25" t="s">
        <v>367</v>
      </c>
      <c r="B21" s="92">
        <v>1.7999999999999999E-2</v>
      </c>
      <c r="C21" s="93">
        <v>3.4000000000000002E-2</v>
      </c>
      <c r="D21" s="93">
        <v>1.4E-2</v>
      </c>
      <c r="E21" s="93">
        <v>8.0000000000000002E-3</v>
      </c>
      <c r="F21" s="93">
        <v>2.1999999999999999E-2</v>
      </c>
      <c r="G21" s="93">
        <v>2.5999999999999999E-2</v>
      </c>
      <c r="H21" s="93">
        <v>1.7999999999999999E-2</v>
      </c>
      <c r="I21" s="93">
        <v>1.4999999999999999E-2</v>
      </c>
      <c r="J21" s="93">
        <v>1.4E-2</v>
      </c>
      <c r="K21" s="93">
        <v>8.0000000000000002E-3</v>
      </c>
      <c r="L21" s="93">
        <v>1.0999999999999999E-2</v>
      </c>
      <c r="N21" s="92">
        <v>1.7000000000000001E-2</v>
      </c>
      <c r="O21" s="93">
        <v>0.03</v>
      </c>
      <c r="P21" s="93">
        <v>2.5000000000000001E-2</v>
      </c>
      <c r="Q21" s="93">
        <v>8.9999999999999993E-3</v>
      </c>
      <c r="R21" s="93">
        <v>1.7000000000000001E-2</v>
      </c>
      <c r="S21" s="93">
        <v>0.02</v>
      </c>
      <c r="T21" s="93">
        <v>1.0999999999999999E-2</v>
      </c>
      <c r="U21" s="93">
        <v>8.9999999999999993E-3</v>
      </c>
      <c r="V21" s="93">
        <v>2.1999999999999999E-2</v>
      </c>
      <c r="W21" s="93">
        <v>2.7E-2</v>
      </c>
      <c r="X21" s="93">
        <v>8.0000000000000002E-3</v>
      </c>
    </row>
    <row r="22" spans="1:24" s="86" customFormat="1">
      <c r="A22" s="25" t="s">
        <v>368</v>
      </c>
      <c r="B22" s="92">
        <v>6.3E-2</v>
      </c>
      <c r="C22" s="93">
        <v>8.6999999999999994E-2</v>
      </c>
      <c r="D22" s="93">
        <v>6.2E-2</v>
      </c>
      <c r="E22" s="93">
        <v>6.4000000000000001E-2</v>
      </c>
      <c r="F22" s="93">
        <v>6.5000000000000002E-2</v>
      </c>
      <c r="G22" s="93">
        <v>5.5E-2</v>
      </c>
      <c r="H22" s="93">
        <v>7.0000000000000007E-2</v>
      </c>
      <c r="I22" s="93">
        <v>4.1000000000000002E-2</v>
      </c>
      <c r="J22" s="93">
        <v>5.0999999999999997E-2</v>
      </c>
      <c r="K22" s="93">
        <v>0.14499999999999999</v>
      </c>
      <c r="L22" s="93">
        <v>3.6999999999999998E-2</v>
      </c>
      <c r="N22" s="92">
        <v>5.5E-2</v>
      </c>
      <c r="O22" s="93">
        <v>8.4000000000000005E-2</v>
      </c>
      <c r="P22" s="93">
        <v>5.8999999999999997E-2</v>
      </c>
      <c r="Q22" s="93">
        <v>5.7000000000000002E-2</v>
      </c>
      <c r="R22" s="93">
        <v>2.5999999999999999E-2</v>
      </c>
      <c r="S22" s="93">
        <v>0.04</v>
      </c>
      <c r="T22" s="93">
        <v>3.4000000000000002E-2</v>
      </c>
      <c r="U22" s="93">
        <v>3.9E-2</v>
      </c>
      <c r="V22" s="93">
        <v>0.04</v>
      </c>
      <c r="W22" s="93">
        <v>6.2E-2</v>
      </c>
      <c r="X22" s="93">
        <v>7.2999999999999995E-2</v>
      </c>
    </row>
    <row r="23" spans="1:24" s="86" customFormat="1">
      <c r="A23" s="25" t="s">
        <v>369</v>
      </c>
      <c r="B23" s="92">
        <v>0.16800000000000001</v>
      </c>
      <c r="C23" s="93">
        <v>0.20200000000000001</v>
      </c>
      <c r="D23" s="93">
        <v>0.14899999999999999</v>
      </c>
      <c r="E23" s="93">
        <v>0.17499999999999999</v>
      </c>
      <c r="F23" s="93">
        <v>0.17</v>
      </c>
      <c r="G23" s="93">
        <v>0.13100000000000001</v>
      </c>
      <c r="H23" s="93">
        <v>0.14899999999999999</v>
      </c>
      <c r="I23" s="93">
        <v>0.17699999999999999</v>
      </c>
      <c r="J23" s="93">
        <v>0.14099999999999999</v>
      </c>
      <c r="K23" s="93">
        <v>0.246</v>
      </c>
      <c r="L23" s="93">
        <v>0.153</v>
      </c>
      <c r="N23" s="92">
        <v>0.159</v>
      </c>
      <c r="O23" s="93">
        <v>0.191</v>
      </c>
      <c r="P23" s="93">
        <v>0.158</v>
      </c>
      <c r="Q23" s="93">
        <v>0.114</v>
      </c>
      <c r="R23" s="93">
        <v>0.125</v>
      </c>
      <c r="S23" s="93">
        <v>0.16900000000000001</v>
      </c>
      <c r="T23" s="93">
        <v>0.153</v>
      </c>
      <c r="U23" s="93">
        <v>0.17499999999999999</v>
      </c>
      <c r="V23" s="93">
        <v>8.1000000000000003E-2</v>
      </c>
      <c r="W23" s="93">
        <v>0.23</v>
      </c>
      <c r="X23" s="93">
        <v>0.17799999999999999</v>
      </c>
    </row>
    <row r="24" spans="1:24" s="86" customFormat="1">
      <c r="A24" s="25" t="s">
        <v>370</v>
      </c>
      <c r="B24" s="92">
        <v>0.3</v>
      </c>
      <c r="C24" s="93">
        <v>0.317</v>
      </c>
      <c r="D24" s="93">
        <v>0.34100000000000003</v>
      </c>
      <c r="E24" s="93">
        <v>0.30299999999999999</v>
      </c>
      <c r="F24" s="93">
        <v>0.28199999999999997</v>
      </c>
      <c r="G24" s="93">
        <v>0.35399999999999998</v>
      </c>
      <c r="H24" s="93">
        <v>0.35099999999999998</v>
      </c>
      <c r="I24" s="93">
        <v>0.25800000000000001</v>
      </c>
      <c r="J24" s="93">
        <v>0.29299999999999998</v>
      </c>
      <c r="K24" s="93">
        <v>0.246</v>
      </c>
      <c r="L24" s="93">
        <v>0.27600000000000002</v>
      </c>
      <c r="N24" s="92">
        <v>0.28599999999999998</v>
      </c>
      <c r="O24" s="93">
        <v>0.34799999999999998</v>
      </c>
      <c r="P24" s="93">
        <v>0.29599999999999999</v>
      </c>
      <c r="Q24" s="93">
        <v>0.30299999999999999</v>
      </c>
      <c r="R24" s="93">
        <v>0.27200000000000002</v>
      </c>
      <c r="S24" s="93">
        <v>0.23</v>
      </c>
      <c r="T24" s="93">
        <v>0.27800000000000002</v>
      </c>
      <c r="U24" s="93">
        <v>0.224</v>
      </c>
      <c r="V24" s="93">
        <v>0.34499999999999997</v>
      </c>
      <c r="W24" s="93">
        <v>0.29199999999999998</v>
      </c>
      <c r="X24" s="93">
        <v>0.27900000000000003</v>
      </c>
    </row>
    <row r="25" spans="1:24" s="86" customFormat="1">
      <c r="A25" s="25" t="s">
        <v>371</v>
      </c>
      <c r="B25" s="92">
        <v>0.312</v>
      </c>
      <c r="C25" s="93">
        <v>0.248</v>
      </c>
      <c r="D25" s="93">
        <v>0.308</v>
      </c>
      <c r="E25" s="93">
        <v>0.26300000000000001</v>
      </c>
      <c r="F25" s="93">
        <v>0.318</v>
      </c>
      <c r="G25" s="93">
        <v>0.33200000000000002</v>
      </c>
      <c r="H25" s="93">
        <v>0.22800000000000001</v>
      </c>
      <c r="I25" s="93">
        <v>0.36499999999999999</v>
      </c>
      <c r="J25" s="93">
        <v>0.34799999999999998</v>
      </c>
      <c r="K25" s="93">
        <v>0.27</v>
      </c>
      <c r="L25" s="93">
        <v>0.34300000000000003</v>
      </c>
      <c r="N25" s="92">
        <v>0.35199999999999998</v>
      </c>
      <c r="O25" s="93">
        <v>0.25800000000000001</v>
      </c>
      <c r="P25" s="93">
        <v>0.29099999999999998</v>
      </c>
      <c r="Q25" s="93">
        <v>0.38200000000000001</v>
      </c>
      <c r="R25" s="93">
        <v>0.44400000000000001</v>
      </c>
      <c r="S25" s="93">
        <v>0.38300000000000001</v>
      </c>
      <c r="T25" s="93">
        <v>0.41499999999999998</v>
      </c>
      <c r="U25" s="93">
        <v>0.40799999999999997</v>
      </c>
      <c r="V25" s="93">
        <v>0.40799999999999997</v>
      </c>
      <c r="W25" s="93">
        <v>0.31900000000000001</v>
      </c>
      <c r="X25" s="93">
        <v>0.29099999999999998</v>
      </c>
    </row>
    <row r="26" spans="1:24" s="86" customFormat="1">
      <c r="A26" s="25" t="s">
        <v>372</v>
      </c>
      <c r="B26" s="92">
        <v>0.13500000000000001</v>
      </c>
      <c r="C26" s="93">
        <v>0.106</v>
      </c>
      <c r="D26" s="93">
        <v>0.123</v>
      </c>
      <c r="E26" s="93">
        <v>0.183</v>
      </c>
      <c r="F26" s="93">
        <v>0.14399999999999999</v>
      </c>
      <c r="G26" s="93">
        <v>0.10199999999999999</v>
      </c>
      <c r="H26" s="93">
        <v>0.18</v>
      </c>
      <c r="I26" s="93">
        <v>0.14399999999999999</v>
      </c>
      <c r="J26" s="93">
        <v>0.14899999999999999</v>
      </c>
      <c r="K26" s="93">
        <v>7.6999999999999999E-2</v>
      </c>
      <c r="L26" s="93">
        <v>0.17199999999999999</v>
      </c>
      <c r="N26" s="92">
        <v>0.128</v>
      </c>
      <c r="O26" s="93">
        <v>0.09</v>
      </c>
      <c r="P26" s="93">
        <v>0.17199999999999999</v>
      </c>
      <c r="Q26" s="93">
        <v>0.13600000000000001</v>
      </c>
      <c r="R26" s="93">
        <v>0.11600000000000001</v>
      </c>
      <c r="S26" s="93">
        <v>0.153</v>
      </c>
      <c r="T26" s="93">
        <v>0.108</v>
      </c>
      <c r="U26" s="93">
        <v>0.14499999999999999</v>
      </c>
      <c r="V26" s="93">
        <v>0.10299999999999999</v>
      </c>
      <c r="W26" s="93">
        <v>6.6000000000000003E-2</v>
      </c>
      <c r="X26" s="93">
        <v>0.16200000000000001</v>
      </c>
    </row>
    <row r="27" spans="1:24" s="86" customFormat="1">
      <c r="A27" s="25" t="s">
        <v>373</v>
      </c>
      <c r="B27" s="92">
        <v>1E-3</v>
      </c>
      <c r="C27" s="93">
        <v>0</v>
      </c>
      <c r="D27" s="93">
        <v>0</v>
      </c>
      <c r="E27" s="93">
        <v>4.0000000000000001E-3</v>
      </c>
      <c r="F27" s="93">
        <v>0</v>
      </c>
      <c r="G27" s="93">
        <v>0</v>
      </c>
      <c r="H27" s="93">
        <v>4.0000000000000001E-3</v>
      </c>
      <c r="I27" s="93">
        <v>0</v>
      </c>
      <c r="J27" s="93">
        <v>4.0000000000000001E-3</v>
      </c>
      <c r="K27" s="93">
        <v>0</v>
      </c>
      <c r="L27" s="93">
        <v>0</v>
      </c>
      <c r="N27" s="92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</row>
    <row r="28" spans="1:24" s="90" customFormat="1">
      <c r="A28" s="36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90" customFormat="1">
      <c r="A29" s="36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3.0000000000000001E-3</v>
      </c>
      <c r="C31" s="93">
        <v>6.0000000000000001E-3</v>
      </c>
      <c r="D31" s="93">
        <v>4.0000000000000001E-3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8.0000000000000002E-3</v>
      </c>
      <c r="L31" s="93">
        <v>7.0000000000000001E-3</v>
      </c>
      <c r="N31" s="92">
        <v>2E-3</v>
      </c>
      <c r="O31" s="93">
        <v>0</v>
      </c>
      <c r="P31" s="93">
        <v>0</v>
      </c>
      <c r="Q31" s="93">
        <v>0</v>
      </c>
      <c r="R31" s="93">
        <v>0</v>
      </c>
      <c r="S31" s="93">
        <v>4.0000000000000001E-3</v>
      </c>
      <c r="T31" s="93">
        <v>0</v>
      </c>
      <c r="U31" s="93">
        <v>0</v>
      </c>
      <c r="V31" s="93">
        <v>0</v>
      </c>
      <c r="W31" s="93">
        <v>4.0000000000000001E-3</v>
      </c>
      <c r="X31" s="93">
        <v>8.0000000000000002E-3</v>
      </c>
    </row>
    <row r="32" spans="1:24" s="90" customFormat="1">
      <c r="A32" s="25" t="s">
        <v>367</v>
      </c>
      <c r="B32" s="92">
        <v>1.7999999999999999E-2</v>
      </c>
      <c r="C32" s="93">
        <v>3.4000000000000002E-2</v>
      </c>
      <c r="D32" s="93">
        <v>1.4E-2</v>
      </c>
      <c r="E32" s="93">
        <v>8.0000000000000002E-3</v>
      </c>
      <c r="F32" s="93">
        <v>2.1999999999999999E-2</v>
      </c>
      <c r="G32" s="93">
        <v>2.5999999999999999E-2</v>
      </c>
      <c r="H32" s="93">
        <v>1.7999999999999999E-2</v>
      </c>
      <c r="I32" s="93">
        <v>1.4999999999999999E-2</v>
      </c>
      <c r="J32" s="93">
        <v>1.4999999999999999E-2</v>
      </c>
      <c r="K32" s="93">
        <v>8.0000000000000002E-3</v>
      </c>
      <c r="L32" s="93">
        <v>1.0999999999999999E-2</v>
      </c>
      <c r="N32" s="92">
        <v>1.7000000000000001E-2</v>
      </c>
      <c r="O32" s="93">
        <v>0.03</v>
      </c>
      <c r="P32" s="93">
        <v>2.5000000000000001E-2</v>
      </c>
      <c r="Q32" s="93">
        <v>8.9999999999999993E-3</v>
      </c>
      <c r="R32" s="93">
        <v>1.7000000000000001E-2</v>
      </c>
      <c r="S32" s="93">
        <v>0.02</v>
      </c>
      <c r="T32" s="93">
        <v>1.0999999999999999E-2</v>
      </c>
      <c r="U32" s="93">
        <v>8.9999999999999993E-3</v>
      </c>
      <c r="V32" s="93">
        <v>2.1999999999999999E-2</v>
      </c>
      <c r="W32" s="93">
        <v>2.7E-2</v>
      </c>
      <c r="X32" s="93">
        <v>8.0000000000000002E-3</v>
      </c>
    </row>
    <row r="33" spans="1:25" s="90" customFormat="1">
      <c r="A33" s="25" t="s">
        <v>368</v>
      </c>
      <c r="B33" s="92">
        <v>6.3E-2</v>
      </c>
      <c r="C33" s="93">
        <v>8.6999999999999994E-2</v>
      </c>
      <c r="D33" s="93">
        <v>6.2E-2</v>
      </c>
      <c r="E33" s="93">
        <v>6.4000000000000001E-2</v>
      </c>
      <c r="F33" s="93">
        <v>6.5000000000000002E-2</v>
      </c>
      <c r="G33" s="93">
        <v>5.5E-2</v>
      </c>
      <c r="H33" s="93">
        <v>7.0000000000000007E-2</v>
      </c>
      <c r="I33" s="93">
        <v>4.1000000000000002E-2</v>
      </c>
      <c r="J33" s="93">
        <v>5.0999999999999997E-2</v>
      </c>
      <c r="K33" s="93">
        <v>0.14499999999999999</v>
      </c>
      <c r="L33" s="93">
        <v>3.6999999999999998E-2</v>
      </c>
      <c r="N33" s="92">
        <v>5.5E-2</v>
      </c>
      <c r="O33" s="93">
        <v>8.4000000000000005E-2</v>
      </c>
      <c r="P33" s="93">
        <v>5.8999999999999997E-2</v>
      </c>
      <c r="Q33" s="93">
        <v>5.7000000000000002E-2</v>
      </c>
      <c r="R33" s="93">
        <v>2.5999999999999999E-2</v>
      </c>
      <c r="S33" s="93">
        <v>0.04</v>
      </c>
      <c r="T33" s="93">
        <v>3.4000000000000002E-2</v>
      </c>
      <c r="U33" s="93">
        <v>3.9E-2</v>
      </c>
      <c r="V33" s="93">
        <v>0.04</v>
      </c>
      <c r="W33" s="93">
        <v>6.2E-2</v>
      </c>
      <c r="X33" s="93">
        <v>7.2999999999999995E-2</v>
      </c>
    </row>
    <row r="34" spans="1:25" s="90" customFormat="1">
      <c r="A34" s="25" t="s">
        <v>369</v>
      </c>
      <c r="B34" s="92">
        <v>0.16800000000000001</v>
      </c>
      <c r="C34" s="93">
        <v>0.20200000000000001</v>
      </c>
      <c r="D34" s="93">
        <v>0.14899999999999999</v>
      </c>
      <c r="E34" s="93">
        <v>0.17599999999999999</v>
      </c>
      <c r="F34" s="93">
        <v>0.17</v>
      </c>
      <c r="G34" s="93">
        <v>0.13100000000000001</v>
      </c>
      <c r="H34" s="93">
        <v>0.15</v>
      </c>
      <c r="I34" s="93">
        <v>0.17699999999999999</v>
      </c>
      <c r="J34" s="93">
        <v>0.14199999999999999</v>
      </c>
      <c r="K34" s="93">
        <v>0.246</v>
      </c>
      <c r="L34" s="93">
        <v>0.153</v>
      </c>
      <c r="N34" s="92">
        <v>0.159</v>
      </c>
      <c r="O34" s="93">
        <v>0.191</v>
      </c>
      <c r="P34" s="93">
        <v>0.158</v>
      </c>
      <c r="Q34" s="93">
        <v>0.114</v>
      </c>
      <c r="R34" s="93">
        <v>0.125</v>
      </c>
      <c r="S34" s="93">
        <v>0.16900000000000001</v>
      </c>
      <c r="T34" s="93">
        <v>0.153</v>
      </c>
      <c r="U34" s="93">
        <v>0.17499999999999999</v>
      </c>
      <c r="V34" s="93">
        <v>8.1000000000000003E-2</v>
      </c>
      <c r="W34" s="93">
        <v>0.23</v>
      </c>
      <c r="X34" s="93">
        <v>0.17799999999999999</v>
      </c>
    </row>
    <row r="35" spans="1:25" s="90" customFormat="1">
      <c r="A35" s="25" t="s">
        <v>370</v>
      </c>
      <c r="B35" s="92">
        <v>0.3</v>
      </c>
      <c r="C35" s="93">
        <v>0.317</v>
      </c>
      <c r="D35" s="93">
        <v>0.34100000000000003</v>
      </c>
      <c r="E35" s="93">
        <v>0.30399999999999999</v>
      </c>
      <c r="F35" s="93">
        <v>0.28199999999999997</v>
      </c>
      <c r="G35" s="93">
        <v>0.35399999999999998</v>
      </c>
      <c r="H35" s="93">
        <v>0.35199999999999998</v>
      </c>
      <c r="I35" s="93">
        <v>0.25800000000000001</v>
      </c>
      <c r="J35" s="93">
        <v>0.29499999999999998</v>
      </c>
      <c r="K35" s="93">
        <v>0.246</v>
      </c>
      <c r="L35" s="93">
        <v>0.27600000000000002</v>
      </c>
      <c r="N35" s="92">
        <v>0.28599999999999998</v>
      </c>
      <c r="O35" s="93">
        <v>0.34799999999999998</v>
      </c>
      <c r="P35" s="93">
        <v>0.29599999999999999</v>
      </c>
      <c r="Q35" s="93">
        <v>0.30299999999999999</v>
      </c>
      <c r="R35" s="93">
        <v>0.27200000000000002</v>
      </c>
      <c r="S35" s="93">
        <v>0.23</v>
      </c>
      <c r="T35" s="93">
        <v>0.27800000000000002</v>
      </c>
      <c r="U35" s="93">
        <v>0.224</v>
      </c>
      <c r="V35" s="93">
        <v>0.34499999999999997</v>
      </c>
      <c r="W35" s="93">
        <v>0.29199999999999998</v>
      </c>
      <c r="X35" s="93">
        <v>0.27900000000000003</v>
      </c>
    </row>
    <row r="36" spans="1:25" s="90" customFormat="1">
      <c r="A36" s="25" t="s">
        <v>371</v>
      </c>
      <c r="B36" s="92">
        <v>0.312</v>
      </c>
      <c r="C36" s="93">
        <v>0.248</v>
      </c>
      <c r="D36" s="93">
        <v>0.308</v>
      </c>
      <c r="E36" s="93">
        <v>0.26400000000000001</v>
      </c>
      <c r="F36" s="93">
        <v>0.318</v>
      </c>
      <c r="G36" s="93">
        <v>0.33200000000000002</v>
      </c>
      <c r="H36" s="93">
        <v>0.22900000000000001</v>
      </c>
      <c r="I36" s="93">
        <v>0.36499999999999999</v>
      </c>
      <c r="J36" s="93">
        <v>0.34899999999999998</v>
      </c>
      <c r="K36" s="93">
        <v>0.27</v>
      </c>
      <c r="L36" s="93">
        <v>0.34300000000000003</v>
      </c>
      <c r="N36" s="92">
        <v>0.35199999999999998</v>
      </c>
      <c r="O36" s="93">
        <v>0.25800000000000001</v>
      </c>
      <c r="P36" s="93">
        <v>0.29099999999999998</v>
      </c>
      <c r="Q36" s="93">
        <v>0.38200000000000001</v>
      </c>
      <c r="R36" s="93">
        <v>0.44400000000000001</v>
      </c>
      <c r="S36" s="93">
        <v>0.38300000000000001</v>
      </c>
      <c r="T36" s="93">
        <v>0.41499999999999998</v>
      </c>
      <c r="U36" s="93">
        <v>0.40799999999999997</v>
      </c>
      <c r="V36" s="93">
        <v>0.40799999999999997</v>
      </c>
      <c r="W36" s="93">
        <v>0.31900000000000001</v>
      </c>
      <c r="X36" s="93">
        <v>0.29099999999999998</v>
      </c>
    </row>
    <row r="37" spans="1:25" s="90" customFormat="1">
      <c r="A37" s="25" t="s">
        <v>372</v>
      </c>
      <c r="B37" s="92">
        <v>0.13500000000000001</v>
      </c>
      <c r="C37" s="93">
        <v>0.106</v>
      </c>
      <c r="D37" s="93">
        <v>0.123</v>
      </c>
      <c r="E37" s="93">
        <v>0.184</v>
      </c>
      <c r="F37" s="93">
        <v>0.14399999999999999</v>
      </c>
      <c r="G37" s="93">
        <v>0.10199999999999999</v>
      </c>
      <c r="H37" s="93">
        <v>0.18099999999999999</v>
      </c>
      <c r="I37" s="93">
        <v>0.14399999999999999</v>
      </c>
      <c r="J37" s="93">
        <v>0.14899999999999999</v>
      </c>
      <c r="K37" s="93">
        <v>7.6999999999999999E-2</v>
      </c>
      <c r="L37" s="93">
        <v>0.17199999999999999</v>
      </c>
      <c r="N37" s="92">
        <v>0.128</v>
      </c>
      <c r="O37" s="93">
        <v>0.09</v>
      </c>
      <c r="P37" s="93">
        <v>0.17199999999999999</v>
      </c>
      <c r="Q37" s="93">
        <v>0.13600000000000001</v>
      </c>
      <c r="R37" s="93">
        <v>0.11600000000000001</v>
      </c>
      <c r="S37" s="93">
        <v>0.153</v>
      </c>
      <c r="T37" s="93">
        <v>0.108</v>
      </c>
      <c r="U37" s="93">
        <v>0.14499999999999999</v>
      </c>
      <c r="V37" s="93">
        <v>0.10299999999999999</v>
      </c>
      <c r="W37" s="93">
        <v>6.6000000000000003E-2</v>
      </c>
      <c r="X37" s="93">
        <v>0.16200000000000001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86" customFormat="1">
      <c r="A39" s="21"/>
      <c r="B39" s="7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25" s="86" customFormat="1">
      <c r="A40" s="170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25" t="s">
        <v>374</v>
      </c>
      <c r="B41" s="92">
        <v>0.748</v>
      </c>
      <c r="C41" s="93">
        <v>0.67100000000000004</v>
      </c>
      <c r="D41" s="93">
        <v>0.77200000000000002</v>
      </c>
      <c r="E41" s="93">
        <v>0.752</v>
      </c>
      <c r="F41" s="93">
        <v>0.74399999999999999</v>
      </c>
      <c r="G41" s="93">
        <v>0.78800000000000003</v>
      </c>
      <c r="H41" s="93">
        <v>0.76200000000000001</v>
      </c>
      <c r="I41" s="93">
        <v>0.76800000000000002</v>
      </c>
      <c r="J41" s="93">
        <v>0.79300000000000004</v>
      </c>
      <c r="K41" s="93">
        <v>0.59299999999999997</v>
      </c>
      <c r="L41" s="93">
        <v>0.79100000000000004</v>
      </c>
      <c r="N41" s="92">
        <v>0.76700000000000002</v>
      </c>
      <c r="O41" s="93">
        <v>0.69599999999999995</v>
      </c>
      <c r="P41" s="93">
        <v>0.75900000000000001</v>
      </c>
      <c r="Q41" s="93">
        <v>0.82</v>
      </c>
      <c r="R41" s="93">
        <v>0.83199999999999996</v>
      </c>
      <c r="S41" s="93">
        <v>0.76600000000000001</v>
      </c>
      <c r="T41" s="93">
        <v>0.80100000000000005</v>
      </c>
      <c r="U41" s="93">
        <v>0.77600000000000002</v>
      </c>
      <c r="V41" s="93">
        <v>0.85699999999999998</v>
      </c>
      <c r="W41" s="93">
        <v>0.67700000000000005</v>
      </c>
      <c r="X41" s="93">
        <v>0.73299999999999998</v>
      </c>
    </row>
    <row r="42" spans="1:25" s="86" customFormat="1">
      <c r="A42" s="25" t="s">
        <v>375</v>
      </c>
      <c r="B42" s="109">
        <v>5.2</v>
      </c>
      <c r="C42" s="112">
        <v>5</v>
      </c>
      <c r="D42" s="112">
        <v>5.2</v>
      </c>
      <c r="E42" s="112">
        <v>5.3</v>
      </c>
      <c r="F42" s="112">
        <v>5.2</v>
      </c>
      <c r="G42" s="112">
        <v>5.2</v>
      </c>
      <c r="H42" s="112">
        <v>5.2</v>
      </c>
      <c r="I42" s="112">
        <v>5.4</v>
      </c>
      <c r="J42" s="112">
        <v>5.4</v>
      </c>
      <c r="K42" s="112">
        <v>4.8</v>
      </c>
      <c r="L42" s="112">
        <v>5.4</v>
      </c>
      <c r="N42" s="109">
        <v>5.3</v>
      </c>
      <c r="O42" s="112">
        <v>5</v>
      </c>
      <c r="P42" s="112">
        <v>5.3</v>
      </c>
      <c r="Q42" s="112">
        <v>5.4</v>
      </c>
      <c r="R42" s="112">
        <v>5.4</v>
      </c>
      <c r="S42" s="112">
        <v>5.4</v>
      </c>
      <c r="T42" s="112">
        <v>5.4</v>
      </c>
      <c r="U42" s="112">
        <v>5.4</v>
      </c>
      <c r="V42" s="112">
        <v>5.4</v>
      </c>
      <c r="W42" s="112">
        <v>5</v>
      </c>
      <c r="X42" s="112">
        <v>5.2</v>
      </c>
    </row>
    <row r="43" spans="1:25" s="86" customFormat="1">
      <c r="A43" s="25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6</v>
      </c>
      <c r="J43" s="112">
        <v>5</v>
      </c>
      <c r="K43" s="112">
        <v>5</v>
      </c>
      <c r="L43" s="112">
        <v>6</v>
      </c>
      <c r="N43" s="109">
        <v>5</v>
      </c>
      <c r="O43" s="112">
        <v>5</v>
      </c>
      <c r="P43" s="112">
        <v>5</v>
      </c>
      <c r="Q43" s="112">
        <v>6</v>
      </c>
      <c r="R43" s="112">
        <v>6</v>
      </c>
      <c r="S43" s="112">
        <v>6</v>
      </c>
      <c r="T43" s="112">
        <v>6</v>
      </c>
      <c r="U43" s="112">
        <v>6</v>
      </c>
      <c r="V43" s="112">
        <v>6</v>
      </c>
      <c r="W43" s="112">
        <v>5</v>
      </c>
      <c r="X43" s="112">
        <v>5</v>
      </c>
    </row>
    <row r="44" spans="1:25" s="86" customFormat="1">
      <c r="A44" s="25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5</v>
      </c>
      <c r="D44" s="113" t="str">
        <f t="shared" si="0"/>
        <v>Voto 5</v>
      </c>
      <c r="E44" s="113" t="str">
        <f t="shared" si="0"/>
        <v>Voto 5</v>
      </c>
      <c r="F44" s="113" t="str">
        <f t="shared" si="0"/>
        <v>Voto 6</v>
      </c>
      <c r="G44" s="113" t="str">
        <f t="shared" si="0"/>
        <v>Voto 5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175" t="s">
        <v>378</v>
      </c>
      <c r="B45" s="109">
        <f t="shared" ref="B45:L45" si="1">100*((B24+B25+B26)-(B20+B21+B22))/(B20+B21+B22+B24+B25+B26)</f>
        <v>79.783393501805051</v>
      </c>
      <c r="C45" s="112">
        <f t="shared" si="1"/>
        <v>68.1704260651629</v>
      </c>
      <c r="D45" s="112">
        <f t="shared" si="1"/>
        <v>81.220657276995297</v>
      </c>
      <c r="E45" s="112">
        <f t="shared" si="1"/>
        <v>82.460414129110845</v>
      </c>
      <c r="F45" s="112">
        <f t="shared" si="1"/>
        <v>79.061371841155236</v>
      </c>
      <c r="G45" s="112">
        <f t="shared" si="1"/>
        <v>81.357882623705407</v>
      </c>
      <c r="H45" s="112">
        <f t="shared" si="1"/>
        <v>79.220779220779221</v>
      </c>
      <c r="I45" s="112">
        <f t="shared" si="1"/>
        <v>86.391251518833528</v>
      </c>
      <c r="J45" s="112">
        <f t="shared" si="1"/>
        <v>84.795321637426923</v>
      </c>
      <c r="K45" s="112">
        <f t="shared" si="1"/>
        <v>57.294429708222815</v>
      </c>
      <c r="L45" s="112">
        <f t="shared" si="1"/>
        <v>86.997635933806137</v>
      </c>
      <c r="N45" s="109">
        <f t="shared" ref="N45:X45" si="2">100*((N24+N25+N26)-(N20+N21+N22))/(N20+N21+N22+N24+N25+N26)</f>
        <v>82.380952380952365</v>
      </c>
      <c r="O45" s="112">
        <f t="shared" si="2"/>
        <v>71.851851851851848</v>
      </c>
      <c r="P45" s="112">
        <f t="shared" si="2"/>
        <v>80.071174377224196</v>
      </c>
      <c r="Q45" s="112">
        <f t="shared" si="2"/>
        <v>85.118376550169131</v>
      </c>
      <c r="R45" s="112">
        <f t="shared" si="2"/>
        <v>90.171428571428564</v>
      </c>
      <c r="S45" s="112">
        <f t="shared" si="2"/>
        <v>84.578313253012027</v>
      </c>
      <c r="T45" s="112">
        <f t="shared" si="2"/>
        <v>89.361702127659569</v>
      </c>
      <c r="U45" s="112">
        <f t="shared" si="2"/>
        <v>88.36363636363636</v>
      </c>
      <c r="V45" s="112">
        <f t="shared" si="2"/>
        <v>86.492374727668832</v>
      </c>
      <c r="W45" s="112">
        <f t="shared" si="2"/>
        <v>75.84415584415585</v>
      </c>
      <c r="X45" s="112">
        <f t="shared" si="2"/>
        <v>78.319123020706456</v>
      </c>
    </row>
    <row r="46" spans="1:25" s="86" customFormat="1" hidden="1">
      <c r="A46" s="170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5" s="86" customFormat="1" hidden="1">
      <c r="A47" s="170"/>
      <c r="B47" s="117">
        <f>MAX(B9:B15)</f>
        <v>18044</v>
      </c>
      <c r="C47" s="117">
        <f t="shared" ref="C47:X47" si="3">MAX(C9:C15)</f>
        <v>2771</v>
      </c>
      <c r="D47" s="117">
        <f t="shared" si="3"/>
        <v>1949</v>
      </c>
      <c r="E47" s="117">
        <f t="shared" si="3"/>
        <v>1281</v>
      </c>
      <c r="F47" s="117">
        <f t="shared" si="3"/>
        <v>1303</v>
      </c>
      <c r="G47" s="117">
        <f t="shared" si="3"/>
        <v>2594</v>
      </c>
      <c r="H47" s="117">
        <f t="shared" si="3"/>
        <v>576</v>
      </c>
      <c r="I47" s="117">
        <f t="shared" si="3"/>
        <v>3116</v>
      </c>
      <c r="J47" s="117">
        <f t="shared" si="3"/>
        <v>1741</v>
      </c>
      <c r="K47" s="117">
        <f t="shared" si="3"/>
        <v>974</v>
      </c>
      <c r="L47" s="117">
        <f t="shared" si="3"/>
        <v>3053</v>
      </c>
      <c r="N47" s="117">
        <f t="shared" si="3"/>
        <v>5800</v>
      </c>
      <c r="O47" s="117">
        <f t="shared" si="3"/>
        <v>789</v>
      </c>
      <c r="P47" s="117">
        <f t="shared" si="3"/>
        <v>299</v>
      </c>
      <c r="Q47" s="117">
        <f t="shared" si="3"/>
        <v>723</v>
      </c>
      <c r="R47" s="117">
        <f t="shared" si="3"/>
        <v>546</v>
      </c>
      <c r="S47" s="117">
        <f t="shared" si="3"/>
        <v>813</v>
      </c>
      <c r="T47" s="117">
        <f t="shared" si="3"/>
        <v>235</v>
      </c>
      <c r="U47" s="117">
        <f t="shared" si="3"/>
        <v>814</v>
      </c>
      <c r="V47" s="117">
        <f t="shared" si="3"/>
        <v>661</v>
      </c>
      <c r="W47" s="117">
        <f t="shared" si="3"/>
        <v>389</v>
      </c>
      <c r="X47" s="117">
        <f t="shared" si="3"/>
        <v>740</v>
      </c>
    </row>
    <row r="48" spans="1:25" s="67" customFormat="1" ht="7.15" customHeight="1">
      <c r="A48" s="180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86"/>
    </row>
    <row r="49" spans="1:35" ht="13.5" customHeight="1">
      <c r="A49" s="172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8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73" t="s">
        <v>379</v>
      </c>
      <c r="B50" s="9"/>
      <c r="H50" s="9"/>
      <c r="N50" s="9"/>
      <c r="T50" s="9"/>
      <c r="Y50" s="86"/>
    </row>
    <row r="51" spans="1:35">
      <c r="A51" s="173" t="s">
        <v>380</v>
      </c>
      <c r="B51" s="9"/>
      <c r="H51" s="9"/>
      <c r="N51" s="9"/>
      <c r="T51" s="9"/>
      <c r="Y51" s="86"/>
    </row>
    <row r="52" spans="1:35">
      <c r="A52" s="173" t="s">
        <v>381</v>
      </c>
    </row>
    <row r="53" spans="1:35">
      <c r="A53" s="173" t="s">
        <v>382</v>
      </c>
    </row>
  </sheetData>
  <sheetProtection selectLockedCells="1" selectUnlockedCells="1"/>
  <mergeCells count="17">
    <mergeCell ref="B19:L19"/>
    <mergeCell ref="N19:X19"/>
    <mergeCell ref="B8:L8"/>
    <mergeCell ref="N8:X8"/>
    <mergeCell ref="B40:L40"/>
    <mergeCell ref="N40:X40"/>
    <mergeCell ref="B30:L30"/>
    <mergeCell ref="N30:X30"/>
    <mergeCell ref="B3:L3"/>
    <mergeCell ref="N3:X3"/>
    <mergeCell ref="O4:X4"/>
    <mergeCell ref="B7:M7"/>
    <mergeCell ref="N7:X7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Normal="85" zoomScaleSheetLayoutView="70" workbookViewId="0">
      <selection activeCell="A2" sqref="A2"/>
    </sheetView>
  </sheetViews>
  <sheetFormatPr defaultColWidth="8.85546875" defaultRowHeight="12"/>
  <cols>
    <col min="1" max="1" width="24.42578125" style="20" customWidth="1"/>
    <col min="2" max="2" width="8.5703125" style="67" customWidth="1"/>
    <col min="3" max="7" width="7.140625" style="9" customWidth="1"/>
    <col min="8" max="8" width="7.140625" style="68" customWidth="1"/>
    <col min="9" max="13" width="7.140625" style="9" customWidth="1"/>
    <col min="14" max="17" width="8.85546875" style="9" customWidth="1"/>
    <col min="18" max="18" width="33.5703125" style="9" customWidth="1"/>
    <col min="19" max="16384" width="8.85546875" style="9"/>
  </cols>
  <sheetData>
    <row r="1" spans="1:24" s="70" customFormat="1" ht="12.75">
      <c r="A1" s="83" t="s">
        <v>39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4" ht="14.8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24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24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24">
      <c r="A6" s="21"/>
      <c r="B6" s="248" t="s">
        <v>365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24">
      <c r="A7" s="219" t="s">
        <v>374</v>
      </c>
      <c r="B7" s="92">
        <v>0.748</v>
      </c>
      <c r="C7" s="93">
        <v>0.7</v>
      </c>
      <c r="D7" s="93">
        <v>0.747</v>
      </c>
      <c r="E7" s="93">
        <v>0.752</v>
      </c>
      <c r="F7" s="93">
        <v>0.76700000000000002</v>
      </c>
      <c r="G7" s="93">
        <v>0.75800000000000001</v>
      </c>
      <c r="H7" s="93">
        <v>0.80200000000000005</v>
      </c>
      <c r="I7" s="93">
        <v>0.75600000000000001</v>
      </c>
      <c r="J7" s="93">
        <v>0.80300000000000005</v>
      </c>
      <c r="K7" s="93">
        <v>0.64500000000000002</v>
      </c>
      <c r="L7" s="93">
        <v>0.77300000000000002</v>
      </c>
    </row>
    <row r="8" spans="1:24" ht="12.6" customHeight="1">
      <c r="A8" s="220" t="s">
        <v>375</v>
      </c>
      <c r="B8" s="109">
        <v>5.3</v>
      </c>
      <c r="C8" s="110">
        <v>5</v>
      </c>
      <c r="D8" s="110">
        <v>5.3</v>
      </c>
      <c r="E8" s="110">
        <v>5.4</v>
      </c>
      <c r="F8" s="110">
        <v>5.4</v>
      </c>
      <c r="G8" s="110">
        <v>5.2</v>
      </c>
      <c r="H8" s="110">
        <v>5.4</v>
      </c>
      <c r="I8" s="110">
        <v>5.3</v>
      </c>
      <c r="J8" s="110">
        <v>5.4</v>
      </c>
      <c r="K8" s="110">
        <v>4.9000000000000004</v>
      </c>
      <c r="L8" s="110">
        <v>5.4</v>
      </c>
    </row>
    <row r="9" spans="1:24">
      <c r="A9" s="221"/>
      <c r="B9" s="109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24">
      <c r="A10" s="21"/>
      <c r="B10" s="248" t="s">
        <v>384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</row>
    <row r="11" spans="1:24">
      <c r="A11" s="219" t="s">
        <v>374</v>
      </c>
      <c r="B11" s="92">
        <v>0.752</v>
      </c>
      <c r="C11" s="93">
        <v>0.67600000000000005</v>
      </c>
      <c r="D11" s="93">
        <v>0.77</v>
      </c>
      <c r="E11" s="93">
        <v>0.77300000000000002</v>
      </c>
      <c r="F11" s="93">
        <v>0.76400000000000001</v>
      </c>
      <c r="G11" s="93">
        <v>0.78300000000000003</v>
      </c>
      <c r="H11" s="93">
        <v>0.77200000000000002</v>
      </c>
      <c r="I11" s="93">
        <v>0.76900000000000002</v>
      </c>
      <c r="J11" s="93">
        <v>0.80800000000000005</v>
      </c>
      <c r="K11" s="93">
        <v>0.61399999999999999</v>
      </c>
      <c r="L11" s="93">
        <v>0.77800000000000002</v>
      </c>
    </row>
    <row r="12" spans="1:24">
      <c r="A12" s="220" t="s">
        <v>375</v>
      </c>
      <c r="B12" s="109">
        <v>5.2</v>
      </c>
      <c r="C12" s="112">
        <v>5</v>
      </c>
      <c r="D12" s="112">
        <v>5.2</v>
      </c>
      <c r="E12" s="112">
        <v>5.3</v>
      </c>
      <c r="F12" s="112">
        <v>5.3</v>
      </c>
      <c r="G12" s="112">
        <v>5.3</v>
      </c>
      <c r="H12" s="112">
        <v>5.3</v>
      </c>
      <c r="I12" s="112">
        <v>5.4</v>
      </c>
      <c r="J12" s="112">
        <v>5.4</v>
      </c>
      <c r="K12" s="112">
        <v>4.9000000000000004</v>
      </c>
      <c r="L12" s="112">
        <v>5.4</v>
      </c>
    </row>
    <row r="13" spans="1:24">
      <c r="A13" s="222"/>
      <c r="B13" s="109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5" spans="1:24">
      <c r="B15" s="261" t="s">
        <v>7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1:24">
      <c r="A16" s="219" t="s">
        <v>8</v>
      </c>
      <c r="B16" s="209">
        <f t="shared" ref="B16:L17" si="0">AVERAGE(B7,B11)</f>
        <v>0.75</v>
      </c>
      <c r="C16" s="223">
        <f t="shared" si="0"/>
        <v>0.68799999999999994</v>
      </c>
      <c r="D16" s="223">
        <f t="shared" si="0"/>
        <v>0.75849999999999995</v>
      </c>
      <c r="E16" s="223">
        <f t="shared" si="0"/>
        <v>0.76249999999999996</v>
      </c>
      <c r="F16" s="223">
        <f t="shared" si="0"/>
        <v>0.76550000000000007</v>
      </c>
      <c r="G16" s="223">
        <f t="shared" si="0"/>
        <v>0.77049999999999996</v>
      </c>
      <c r="H16" s="223">
        <f t="shared" si="0"/>
        <v>0.78700000000000003</v>
      </c>
      <c r="I16" s="223">
        <f t="shared" si="0"/>
        <v>0.76249999999999996</v>
      </c>
      <c r="J16" s="223">
        <f t="shared" si="0"/>
        <v>0.8055000000000001</v>
      </c>
      <c r="K16" s="223">
        <f t="shared" si="0"/>
        <v>0.62949999999999995</v>
      </c>
      <c r="L16" s="223">
        <f t="shared" si="0"/>
        <v>0.77550000000000008</v>
      </c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</row>
    <row r="17" spans="1:12">
      <c r="A17" s="224" t="s">
        <v>375</v>
      </c>
      <c r="B17" s="225">
        <f t="shared" si="0"/>
        <v>5.25</v>
      </c>
      <c r="C17" s="215">
        <f t="shared" si="0"/>
        <v>5</v>
      </c>
      <c r="D17" s="215">
        <f t="shared" si="0"/>
        <v>5.25</v>
      </c>
      <c r="E17" s="215">
        <f t="shared" si="0"/>
        <v>5.35</v>
      </c>
      <c r="F17" s="215">
        <f t="shared" si="0"/>
        <v>5.35</v>
      </c>
      <c r="G17" s="215">
        <f t="shared" si="0"/>
        <v>5.25</v>
      </c>
      <c r="H17" s="215">
        <f t="shared" si="0"/>
        <v>5.35</v>
      </c>
      <c r="I17" s="215">
        <f t="shared" si="0"/>
        <v>5.35</v>
      </c>
      <c r="J17" s="215">
        <f t="shared" si="0"/>
        <v>5.4</v>
      </c>
      <c r="K17" s="215">
        <f t="shared" si="0"/>
        <v>4.9000000000000004</v>
      </c>
      <c r="L17" s="215">
        <f t="shared" si="0"/>
        <v>5.4</v>
      </c>
    </row>
    <row r="18" spans="1:12">
      <c r="A18" s="39" t="s">
        <v>279</v>
      </c>
    </row>
    <row r="19" spans="1:12">
      <c r="A19" s="226" t="s">
        <v>382</v>
      </c>
    </row>
    <row r="20" spans="1:12">
      <c r="A20" s="226" t="s">
        <v>9</v>
      </c>
    </row>
  </sheetData>
  <sheetProtection selectLockedCells="1" selectUnlockedCells="1"/>
  <mergeCells count="6">
    <mergeCell ref="B15:L15"/>
    <mergeCell ref="A3:A4"/>
    <mergeCell ref="B3:B4"/>
    <mergeCell ref="C3:L3"/>
    <mergeCell ref="B6:L6"/>
    <mergeCell ref="B10:L10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3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25" width="11.7109375" style="9" customWidth="1"/>
    <col min="26" max="16384" width="8.7109375" style="9"/>
  </cols>
  <sheetData>
    <row r="1" spans="1:24" s="70" customFormat="1" ht="12.75">
      <c r="A1" s="83" t="s">
        <v>40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167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>
      <c r="A7" s="5"/>
      <c r="B7" s="248" t="s">
        <v>365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N7" s="248" t="s">
        <v>365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 s="86" customFormat="1" ht="24">
      <c r="A8" s="219" t="s">
        <v>374</v>
      </c>
      <c r="B8" s="92">
        <v>0.748</v>
      </c>
      <c r="C8" s="93">
        <v>0.70499999999999996</v>
      </c>
      <c r="D8" s="93">
        <v>0.75</v>
      </c>
      <c r="E8" s="93">
        <v>0.73299999999999998</v>
      </c>
      <c r="F8" s="93">
        <v>0.75700000000000001</v>
      </c>
      <c r="G8" s="93">
        <v>0.76600000000000001</v>
      </c>
      <c r="H8" s="93">
        <v>0.79400000000000004</v>
      </c>
      <c r="I8" s="93">
        <v>0.745</v>
      </c>
      <c r="J8" s="93">
        <v>0.79300000000000004</v>
      </c>
      <c r="K8" s="93">
        <v>0.629</v>
      </c>
      <c r="L8" s="93">
        <v>0.79100000000000004</v>
      </c>
      <c r="N8" s="92">
        <v>0.751</v>
      </c>
      <c r="O8" s="93">
        <v>0.67900000000000005</v>
      </c>
      <c r="P8" s="93">
        <v>0.72899999999999998</v>
      </c>
      <c r="Q8" s="93">
        <v>0.79400000000000004</v>
      </c>
      <c r="R8" s="93">
        <v>0.79700000000000004</v>
      </c>
      <c r="S8" s="93">
        <v>0.73</v>
      </c>
      <c r="T8" s="93">
        <v>0.82399999999999995</v>
      </c>
      <c r="U8" s="93">
        <v>0.80200000000000005</v>
      </c>
      <c r="V8" s="93">
        <v>0.83399999999999996</v>
      </c>
      <c r="W8" s="93">
        <v>0.69</v>
      </c>
      <c r="X8" s="93">
        <v>0.70899999999999996</v>
      </c>
    </row>
    <row r="9" spans="1:24" s="90" customFormat="1">
      <c r="A9" s="220" t="s">
        <v>375</v>
      </c>
      <c r="B9" s="109">
        <v>5.3</v>
      </c>
      <c r="C9" s="110">
        <v>5</v>
      </c>
      <c r="D9" s="110">
        <v>5.3</v>
      </c>
      <c r="E9" s="110">
        <v>5.4</v>
      </c>
      <c r="F9" s="110">
        <v>5.4</v>
      </c>
      <c r="G9" s="110">
        <v>5.2</v>
      </c>
      <c r="H9" s="110">
        <v>5.4</v>
      </c>
      <c r="I9" s="110">
        <v>5.3</v>
      </c>
      <c r="J9" s="110">
        <v>5.4</v>
      </c>
      <c r="K9" s="110">
        <v>4.9000000000000004</v>
      </c>
      <c r="L9" s="110">
        <v>5.4</v>
      </c>
      <c r="M9" s="86"/>
      <c r="N9" s="109">
        <v>5.3</v>
      </c>
      <c r="O9" s="110">
        <v>5</v>
      </c>
      <c r="P9" s="110">
        <v>5.2</v>
      </c>
      <c r="Q9" s="110">
        <v>5.3</v>
      </c>
      <c r="R9" s="110">
        <v>5.4</v>
      </c>
      <c r="S9" s="110">
        <v>5.3</v>
      </c>
      <c r="T9" s="110">
        <v>5.4</v>
      </c>
      <c r="U9" s="110">
        <v>5.4</v>
      </c>
      <c r="V9" s="110">
        <v>5.4</v>
      </c>
      <c r="W9" s="110">
        <v>5</v>
      </c>
      <c r="X9" s="110">
        <v>5.3</v>
      </c>
    </row>
    <row r="10" spans="1:24">
      <c r="A10" s="5"/>
    </row>
    <row r="11" spans="1:24" s="86" customFormat="1" ht="12" customHeight="1">
      <c r="A11" s="21"/>
      <c r="B11" s="248" t="s">
        <v>384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N11" s="248" t="s">
        <v>384</v>
      </c>
      <c r="O11" s="248"/>
      <c r="P11" s="248"/>
      <c r="Q11" s="248"/>
      <c r="R11" s="248"/>
      <c r="S11" s="248"/>
      <c r="T11" s="248"/>
      <c r="U11" s="248"/>
      <c r="V11" s="248"/>
      <c r="W11" s="248"/>
      <c r="X11" s="248"/>
    </row>
    <row r="12" spans="1:24" s="86" customFormat="1" ht="24">
      <c r="A12" s="219" t="s">
        <v>374</v>
      </c>
      <c r="B12" s="92">
        <v>0.748</v>
      </c>
      <c r="C12" s="93">
        <v>0.67100000000000004</v>
      </c>
      <c r="D12" s="93">
        <v>0.77200000000000002</v>
      </c>
      <c r="E12" s="93">
        <v>0.752</v>
      </c>
      <c r="F12" s="93">
        <v>0.74399999999999999</v>
      </c>
      <c r="G12" s="93">
        <v>0.78800000000000003</v>
      </c>
      <c r="H12" s="93">
        <v>0.76200000000000001</v>
      </c>
      <c r="I12" s="93">
        <v>0.76800000000000002</v>
      </c>
      <c r="J12" s="93">
        <v>0.79300000000000004</v>
      </c>
      <c r="K12" s="93">
        <v>0.59299999999999997</v>
      </c>
      <c r="L12" s="93">
        <v>0.79100000000000004</v>
      </c>
      <c r="N12" s="92">
        <v>0.76700000000000002</v>
      </c>
      <c r="O12" s="93">
        <v>0.69599999999999995</v>
      </c>
      <c r="P12" s="93">
        <v>0.75900000000000001</v>
      </c>
      <c r="Q12" s="93">
        <v>0.82</v>
      </c>
      <c r="R12" s="93">
        <v>0.83199999999999996</v>
      </c>
      <c r="S12" s="93">
        <v>0.76600000000000001</v>
      </c>
      <c r="T12" s="93">
        <v>0.80100000000000005</v>
      </c>
      <c r="U12" s="93">
        <v>0.77600000000000002</v>
      </c>
      <c r="V12" s="93">
        <v>0.85699999999999998</v>
      </c>
      <c r="W12" s="93">
        <v>0.67700000000000005</v>
      </c>
      <c r="X12" s="93">
        <v>0.73299999999999998</v>
      </c>
    </row>
    <row r="13" spans="1:24" s="90" customFormat="1">
      <c r="A13" s="227" t="s">
        <v>375</v>
      </c>
      <c r="B13" s="109">
        <v>5.2</v>
      </c>
      <c r="C13" s="110">
        <v>5</v>
      </c>
      <c r="D13" s="110">
        <v>5.2</v>
      </c>
      <c r="E13" s="110">
        <v>5.3</v>
      </c>
      <c r="F13" s="110">
        <v>5.2</v>
      </c>
      <c r="G13" s="110">
        <v>5.2</v>
      </c>
      <c r="H13" s="110">
        <v>5.2</v>
      </c>
      <c r="I13" s="110">
        <v>5.4</v>
      </c>
      <c r="J13" s="110">
        <v>5.4</v>
      </c>
      <c r="K13" s="110">
        <v>4.8</v>
      </c>
      <c r="L13" s="110">
        <v>5.4</v>
      </c>
      <c r="M13" s="86"/>
      <c r="N13" s="109">
        <v>5.3</v>
      </c>
      <c r="O13" s="110">
        <v>5</v>
      </c>
      <c r="P13" s="110">
        <v>5.3</v>
      </c>
      <c r="Q13" s="110">
        <v>5.4</v>
      </c>
      <c r="R13" s="110">
        <v>5.4</v>
      </c>
      <c r="S13" s="110">
        <v>5.4</v>
      </c>
      <c r="T13" s="110">
        <v>5.4</v>
      </c>
      <c r="U13" s="110">
        <v>5.4</v>
      </c>
      <c r="V13" s="110">
        <v>5.4</v>
      </c>
      <c r="W13" s="110">
        <v>5</v>
      </c>
      <c r="X13" s="110">
        <v>5.2</v>
      </c>
    </row>
    <row r="14" spans="1:24">
      <c r="A14" s="5"/>
    </row>
    <row r="15" spans="1:24">
      <c r="A15" s="5"/>
      <c r="B15" s="261" t="s">
        <v>7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N15" s="261" t="s">
        <v>7</v>
      </c>
      <c r="O15" s="261"/>
      <c r="P15" s="261"/>
      <c r="Q15" s="261"/>
      <c r="R15" s="261"/>
      <c r="S15" s="261"/>
      <c r="T15" s="261"/>
      <c r="U15" s="261"/>
      <c r="V15" s="261"/>
      <c r="W15" s="261"/>
      <c r="X15" s="261"/>
    </row>
    <row r="16" spans="1:24">
      <c r="A16" s="219" t="s">
        <v>8</v>
      </c>
      <c r="B16" s="209">
        <f>AVERAGE(B8,B12)</f>
        <v>0.748</v>
      </c>
      <c r="C16" s="223">
        <f t="shared" ref="C16:X17" si="0">AVERAGE(C8,C12)</f>
        <v>0.68799999999999994</v>
      </c>
      <c r="D16" s="223">
        <f t="shared" si="0"/>
        <v>0.76100000000000001</v>
      </c>
      <c r="E16" s="223">
        <f t="shared" si="0"/>
        <v>0.74249999999999994</v>
      </c>
      <c r="F16" s="223">
        <f t="shared" si="0"/>
        <v>0.75049999999999994</v>
      </c>
      <c r="G16" s="223">
        <f t="shared" si="0"/>
        <v>0.77700000000000002</v>
      </c>
      <c r="H16" s="223">
        <f t="shared" si="0"/>
        <v>0.77800000000000002</v>
      </c>
      <c r="I16" s="223">
        <f t="shared" si="0"/>
        <v>0.75649999999999995</v>
      </c>
      <c r="J16" s="223">
        <f t="shared" si="0"/>
        <v>0.79300000000000004</v>
      </c>
      <c r="K16" s="223">
        <f t="shared" si="0"/>
        <v>0.61099999999999999</v>
      </c>
      <c r="L16" s="223">
        <f t="shared" si="0"/>
        <v>0.79100000000000004</v>
      </c>
      <c r="M16" s="209"/>
      <c r="N16" s="209">
        <f t="shared" si="0"/>
        <v>0.75900000000000001</v>
      </c>
      <c r="O16" s="223">
        <f t="shared" si="0"/>
        <v>0.6875</v>
      </c>
      <c r="P16" s="223">
        <f t="shared" si="0"/>
        <v>0.74399999999999999</v>
      </c>
      <c r="Q16" s="223">
        <f t="shared" si="0"/>
        <v>0.80699999999999994</v>
      </c>
      <c r="R16" s="223">
        <f t="shared" si="0"/>
        <v>0.8145</v>
      </c>
      <c r="S16" s="223">
        <f t="shared" si="0"/>
        <v>0.748</v>
      </c>
      <c r="T16" s="223">
        <f t="shared" si="0"/>
        <v>0.8125</v>
      </c>
      <c r="U16" s="223">
        <f t="shared" si="0"/>
        <v>0.78900000000000003</v>
      </c>
      <c r="V16" s="223">
        <f t="shared" si="0"/>
        <v>0.84549999999999992</v>
      </c>
      <c r="W16" s="223">
        <f t="shared" si="0"/>
        <v>0.6835</v>
      </c>
      <c r="X16" s="223">
        <f t="shared" si="0"/>
        <v>0.72099999999999997</v>
      </c>
    </row>
    <row r="17" spans="1:24">
      <c r="A17" s="228" t="s">
        <v>375</v>
      </c>
      <c r="B17" s="215">
        <f>AVERAGE(B9,B13)</f>
        <v>5.25</v>
      </c>
      <c r="C17" s="215">
        <f t="shared" si="0"/>
        <v>5</v>
      </c>
      <c r="D17" s="215">
        <f t="shared" si="0"/>
        <v>5.25</v>
      </c>
      <c r="E17" s="215">
        <f t="shared" si="0"/>
        <v>5.35</v>
      </c>
      <c r="F17" s="215">
        <f t="shared" si="0"/>
        <v>5.3000000000000007</v>
      </c>
      <c r="G17" s="215">
        <f t="shared" si="0"/>
        <v>5.2</v>
      </c>
      <c r="H17" s="215">
        <f t="shared" si="0"/>
        <v>5.3000000000000007</v>
      </c>
      <c r="I17" s="215">
        <f t="shared" si="0"/>
        <v>5.35</v>
      </c>
      <c r="J17" s="215">
        <f t="shared" si="0"/>
        <v>5.4</v>
      </c>
      <c r="K17" s="215">
        <f t="shared" si="0"/>
        <v>4.8499999999999996</v>
      </c>
      <c r="L17" s="215">
        <f t="shared" si="0"/>
        <v>5.4</v>
      </c>
      <c r="M17" s="215"/>
      <c r="N17" s="215">
        <f t="shared" si="0"/>
        <v>5.3</v>
      </c>
      <c r="O17" s="215">
        <f t="shared" si="0"/>
        <v>5</v>
      </c>
      <c r="P17" s="215">
        <f t="shared" si="0"/>
        <v>5.25</v>
      </c>
      <c r="Q17" s="215">
        <f t="shared" si="0"/>
        <v>5.35</v>
      </c>
      <c r="R17" s="215">
        <f t="shared" si="0"/>
        <v>5.4</v>
      </c>
      <c r="S17" s="215">
        <f t="shared" si="0"/>
        <v>5.35</v>
      </c>
      <c r="T17" s="215">
        <f t="shared" si="0"/>
        <v>5.4</v>
      </c>
      <c r="U17" s="215">
        <f t="shared" si="0"/>
        <v>5.4</v>
      </c>
      <c r="V17" s="215">
        <f t="shared" si="0"/>
        <v>5.4</v>
      </c>
      <c r="W17" s="215">
        <f t="shared" si="0"/>
        <v>5</v>
      </c>
      <c r="X17" s="215">
        <f t="shared" si="0"/>
        <v>5.25</v>
      </c>
    </row>
    <row r="18" spans="1:24">
      <c r="A18" s="39" t="s">
        <v>279</v>
      </c>
    </row>
    <row r="19" spans="1:24">
      <c r="A19" s="226" t="s">
        <v>382</v>
      </c>
    </row>
    <row r="20" spans="1:24">
      <c r="A20" s="226" t="s">
        <v>9</v>
      </c>
    </row>
  </sheetData>
  <sheetProtection selectLockedCells="1" selectUnlockedCells="1"/>
  <mergeCells count="13">
    <mergeCell ref="N7:X7"/>
    <mergeCell ref="B11:L11"/>
    <mergeCell ref="N11:X11"/>
    <mergeCell ref="B3:L3"/>
    <mergeCell ref="N3:X3"/>
    <mergeCell ref="O4:X4"/>
    <mergeCell ref="B15:L15"/>
    <mergeCell ref="N15:X15"/>
    <mergeCell ref="A4:A5"/>
    <mergeCell ref="B4:B5"/>
    <mergeCell ref="C4:L4"/>
    <mergeCell ref="N4:N5"/>
    <mergeCell ref="B7:L7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5.7109375" style="5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10" t="s">
        <v>41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1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167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167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167"/>
      <c r="B7" s="248" t="s">
        <v>386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25" t="s">
        <v>366</v>
      </c>
      <c r="B8" s="73">
        <v>311</v>
      </c>
      <c r="C8" s="23">
        <v>70</v>
      </c>
      <c r="D8" s="23">
        <v>20</v>
      </c>
      <c r="E8" s="23">
        <v>59</v>
      </c>
      <c r="F8" s="23">
        <v>0</v>
      </c>
      <c r="G8" s="23">
        <v>52</v>
      </c>
      <c r="H8" s="23">
        <v>6</v>
      </c>
      <c r="I8" s="23">
        <v>9</v>
      </c>
      <c r="J8" s="23">
        <v>15</v>
      </c>
      <c r="K8" s="23">
        <v>16</v>
      </c>
      <c r="L8" s="23">
        <v>64</v>
      </c>
    </row>
    <row r="9" spans="1:13" s="86" customFormat="1">
      <c r="A9" s="25" t="s">
        <v>367</v>
      </c>
      <c r="B9" s="73">
        <v>2333</v>
      </c>
      <c r="C9" s="23">
        <v>514</v>
      </c>
      <c r="D9" s="23">
        <v>190</v>
      </c>
      <c r="E9" s="23">
        <v>143</v>
      </c>
      <c r="F9" s="23">
        <v>145</v>
      </c>
      <c r="G9" s="23">
        <v>292</v>
      </c>
      <c r="H9" s="23">
        <v>67</v>
      </c>
      <c r="I9" s="23">
        <v>224</v>
      </c>
      <c r="J9" s="23">
        <v>105</v>
      </c>
      <c r="K9" s="23">
        <v>328</v>
      </c>
      <c r="L9" s="23">
        <v>325</v>
      </c>
    </row>
    <row r="10" spans="1:13" s="86" customFormat="1">
      <c r="A10" s="25" t="s">
        <v>368</v>
      </c>
      <c r="B10" s="73">
        <v>3515</v>
      </c>
      <c r="C10" s="23">
        <v>777</v>
      </c>
      <c r="D10" s="23">
        <v>248</v>
      </c>
      <c r="E10" s="23">
        <v>344</v>
      </c>
      <c r="F10" s="23">
        <v>185</v>
      </c>
      <c r="G10" s="23">
        <v>397</v>
      </c>
      <c r="H10" s="23">
        <v>73</v>
      </c>
      <c r="I10" s="23">
        <v>425</v>
      </c>
      <c r="J10" s="23">
        <v>334</v>
      </c>
      <c r="K10" s="23">
        <v>391</v>
      </c>
      <c r="L10" s="23">
        <v>341</v>
      </c>
    </row>
    <row r="11" spans="1:13" s="86" customFormat="1">
      <c r="A11" s="25" t="s">
        <v>369</v>
      </c>
      <c r="B11" s="73">
        <v>11049</v>
      </c>
      <c r="C11" s="23">
        <v>1729</v>
      </c>
      <c r="D11" s="23">
        <v>1150</v>
      </c>
      <c r="E11" s="23">
        <v>915</v>
      </c>
      <c r="F11" s="23">
        <v>778</v>
      </c>
      <c r="G11" s="23">
        <v>1305</v>
      </c>
      <c r="H11" s="23">
        <v>374</v>
      </c>
      <c r="I11" s="23">
        <v>1650</v>
      </c>
      <c r="J11" s="23">
        <v>751</v>
      </c>
      <c r="K11" s="23">
        <v>778</v>
      </c>
      <c r="L11" s="23">
        <v>1619</v>
      </c>
    </row>
    <row r="12" spans="1:13" s="86" customFormat="1">
      <c r="A12" s="25" t="s">
        <v>370</v>
      </c>
      <c r="B12" s="73">
        <v>20968</v>
      </c>
      <c r="C12" s="23">
        <v>3337</v>
      </c>
      <c r="D12" s="23">
        <v>1775</v>
      </c>
      <c r="E12" s="23">
        <v>1502</v>
      </c>
      <c r="F12" s="23">
        <v>1559</v>
      </c>
      <c r="G12" s="23">
        <v>2748</v>
      </c>
      <c r="H12" s="23">
        <v>757</v>
      </c>
      <c r="I12" s="23">
        <v>2743</v>
      </c>
      <c r="J12" s="23">
        <v>1589</v>
      </c>
      <c r="K12" s="23">
        <v>1474</v>
      </c>
      <c r="L12" s="23">
        <v>3485</v>
      </c>
    </row>
    <row r="13" spans="1:13" s="86" customFormat="1">
      <c r="A13" s="25" t="s">
        <v>371</v>
      </c>
      <c r="B13" s="73">
        <v>25021</v>
      </c>
      <c r="C13" s="23">
        <v>3791</v>
      </c>
      <c r="D13" s="23">
        <v>2314</v>
      </c>
      <c r="E13" s="23">
        <v>2106</v>
      </c>
      <c r="F13" s="23">
        <v>1785</v>
      </c>
      <c r="G13" s="23">
        <v>3509</v>
      </c>
      <c r="H13" s="23">
        <v>623</v>
      </c>
      <c r="I13" s="23">
        <v>3469</v>
      </c>
      <c r="J13" s="23">
        <v>2751</v>
      </c>
      <c r="K13" s="23">
        <v>1289</v>
      </c>
      <c r="L13" s="23">
        <v>3385</v>
      </c>
    </row>
    <row r="14" spans="1:13" s="86" customFormat="1">
      <c r="A14" s="25" t="s">
        <v>372</v>
      </c>
      <c r="B14" s="73">
        <v>10997</v>
      </c>
      <c r="C14" s="23">
        <v>786</v>
      </c>
      <c r="D14" s="23">
        <v>1032</v>
      </c>
      <c r="E14" s="23">
        <v>1057</v>
      </c>
      <c r="F14" s="23">
        <v>881</v>
      </c>
      <c r="G14" s="23">
        <v>1145</v>
      </c>
      <c r="H14" s="23">
        <v>307</v>
      </c>
      <c r="I14" s="23">
        <v>1968</v>
      </c>
      <c r="J14" s="23">
        <v>1056</v>
      </c>
      <c r="K14" s="23">
        <v>550</v>
      </c>
      <c r="L14" s="23">
        <v>2216</v>
      </c>
    </row>
    <row r="15" spans="1:13" s="86" customFormat="1">
      <c r="A15" s="25" t="s">
        <v>373</v>
      </c>
      <c r="B15" s="73">
        <v>86</v>
      </c>
      <c r="C15" s="23">
        <v>15</v>
      </c>
      <c r="D15" s="23">
        <v>5</v>
      </c>
      <c r="E15" s="23">
        <v>0</v>
      </c>
      <c r="F15" s="23">
        <v>0</v>
      </c>
      <c r="G15" s="23">
        <v>0</v>
      </c>
      <c r="H15" s="23">
        <v>0</v>
      </c>
      <c r="I15" s="23">
        <v>40</v>
      </c>
      <c r="J15" s="23">
        <v>25</v>
      </c>
      <c r="K15" s="23">
        <v>0</v>
      </c>
      <c r="L15" s="23">
        <v>0</v>
      </c>
    </row>
    <row r="16" spans="1:13" s="90" customFormat="1">
      <c r="A16" s="36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167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167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25" t="s">
        <v>366</v>
      </c>
      <c r="B19" s="92">
        <v>4.0000000000000001E-3</v>
      </c>
      <c r="C19" s="93">
        <v>6.0000000000000001E-3</v>
      </c>
      <c r="D19" s="93">
        <v>3.0000000000000001E-3</v>
      </c>
      <c r="E19" s="93">
        <v>0.01</v>
      </c>
      <c r="F19" s="93">
        <v>0</v>
      </c>
      <c r="G19" s="93">
        <v>6.0000000000000001E-3</v>
      </c>
      <c r="H19" s="93">
        <v>3.0000000000000001E-3</v>
      </c>
      <c r="I19" s="93">
        <v>1E-3</v>
      </c>
      <c r="J19" s="93">
        <v>2E-3</v>
      </c>
      <c r="K19" s="93">
        <v>3.0000000000000001E-3</v>
      </c>
      <c r="L19" s="93">
        <v>6.0000000000000001E-3</v>
      </c>
    </row>
    <row r="20" spans="1:12" s="86" customFormat="1">
      <c r="A20" s="25" t="s">
        <v>367</v>
      </c>
      <c r="B20" s="92">
        <v>3.1E-2</v>
      </c>
      <c r="C20" s="93">
        <v>4.7E-2</v>
      </c>
      <c r="D20" s="93">
        <v>2.8000000000000001E-2</v>
      </c>
      <c r="E20" s="93">
        <v>2.3E-2</v>
      </c>
      <c r="F20" s="93">
        <v>2.7E-2</v>
      </c>
      <c r="G20" s="93">
        <v>3.1E-2</v>
      </c>
      <c r="H20" s="93">
        <v>0.03</v>
      </c>
      <c r="I20" s="93">
        <v>2.1000000000000001E-2</v>
      </c>
      <c r="J20" s="93">
        <v>1.6E-2</v>
      </c>
      <c r="K20" s="93">
        <v>6.8000000000000005E-2</v>
      </c>
      <c r="L20" s="93">
        <v>2.8000000000000001E-2</v>
      </c>
    </row>
    <row r="21" spans="1:12" s="86" customFormat="1">
      <c r="A21" s="25" t="s">
        <v>368</v>
      </c>
      <c r="B21" s="92">
        <v>4.7E-2</v>
      </c>
      <c r="C21" s="93">
        <v>7.0000000000000007E-2</v>
      </c>
      <c r="D21" s="93">
        <v>3.6999999999999998E-2</v>
      </c>
      <c r="E21" s="93">
        <v>5.6000000000000001E-2</v>
      </c>
      <c r="F21" s="93">
        <v>3.5000000000000003E-2</v>
      </c>
      <c r="G21" s="93">
        <v>4.2000000000000003E-2</v>
      </c>
      <c r="H21" s="93">
        <v>3.3000000000000002E-2</v>
      </c>
      <c r="I21" s="93">
        <v>0.04</v>
      </c>
      <c r="J21" s="93">
        <v>0.05</v>
      </c>
      <c r="K21" s="93">
        <v>8.1000000000000003E-2</v>
      </c>
      <c r="L21" s="93">
        <v>0.03</v>
      </c>
    </row>
    <row r="22" spans="1:12" s="86" customFormat="1">
      <c r="A22" s="25" t="s">
        <v>369</v>
      </c>
      <c r="B22" s="92">
        <v>0.14899999999999999</v>
      </c>
      <c r="C22" s="93">
        <v>0.157</v>
      </c>
      <c r="D22" s="93">
        <v>0.17100000000000001</v>
      </c>
      <c r="E22" s="93">
        <v>0.14899999999999999</v>
      </c>
      <c r="F22" s="93">
        <v>0.14599999999999999</v>
      </c>
      <c r="G22" s="93">
        <v>0.13800000000000001</v>
      </c>
      <c r="H22" s="93">
        <v>0.16900000000000001</v>
      </c>
      <c r="I22" s="93">
        <v>0.157</v>
      </c>
      <c r="J22" s="93">
        <v>0.113</v>
      </c>
      <c r="K22" s="93">
        <v>0.161</v>
      </c>
      <c r="L22" s="93">
        <v>0.14199999999999999</v>
      </c>
    </row>
    <row r="23" spans="1:12" s="86" customFormat="1">
      <c r="A23" s="25" t="s">
        <v>370</v>
      </c>
      <c r="B23" s="92">
        <v>0.28199999999999997</v>
      </c>
      <c r="C23" s="93">
        <v>0.30299999999999999</v>
      </c>
      <c r="D23" s="93">
        <v>0.26400000000000001</v>
      </c>
      <c r="E23" s="93">
        <v>0.245</v>
      </c>
      <c r="F23" s="93">
        <v>0.29199999999999998</v>
      </c>
      <c r="G23" s="93">
        <v>0.29099999999999998</v>
      </c>
      <c r="H23" s="93">
        <v>0.34300000000000003</v>
      </c>
      <c r="I23" s="93">
        <v>0.26100000000000001</v>
      </c>
      <c r="J23" s="93">
        <v>0.24</v>
      </c>
      <c r="K23" s="93">
        <v>0.30499999999999999</v>
      </c>
      <c r="L23" s="93">
        <v>0.30499999999999999</v>
      </c>
    </row>
    <row r="24" spans="1:12" s="86" customFormat="1">
      <c r="A24" s="25" t="s">
        <v>371</v>
      </c>
      <c r="B24" s="92">
        <v>0.33700000000000002</v>
      </c>
      <c r="C24" s="93">
        <v>0.34399999999999997</v>
      </c>
      <c r="D24" s="93">
        <v>0.34399999999999997</v>
      </c>
      <c r="E24" s="93">
        <v>0.34399999999999997</v>
      </c>
      <c r="F24" s="93">
        <v>0.33500000000000002</v>
      </c>
      <c r="G24" s="93">
        <v>0.371</v>
      </c>
      <c r="H24" s="93">
        <v>0.28199999999999997</v>
      </c>
      <c r="I24" s="93">
        <v>0.33</v>
      </c>
      <c r="J24" s="93">
        <v>0.41499999999999998</v>
      </c>
      <c r="K24" s="93">
        <v>0.26700000000000002</v>
      </c>
      <c r="L24" s="93">
        <v>0.29599999999999999</v>
      </c>
    </row>
    <row r="25" spans="1:12" s="86" customFormat="1">
      <c r="A25" s="25" t="s">
        <v>372</v>
      </c>
      <c r="B25" s="92">
        <v>0.14799999999999999</v>
      </c>
      <c r="C25" s="93">
        <v>7.0999999999999994E-2</v>
      </c>
      <c r="D25" s="93">
        <v>0.153</v>
      </c>
      <c r="E25" s="93">
        <v>0.17299999999999999</v>
      </c>
      <c r="F25" s="93">
        <v>0.16500000000000001</v>
      </c>
      <c r="G25" s="93">
        <v>0.121</v>
      </c>
      <c r="H25" s="93">
        <v>0.13900000000000001</v>
      </c>
      <c r="I25" s="93">
        <v>0.187</v>
      </c>
      <c r="J25" s="93">
        <v>0.159</v>
      </c>
      <c r="K25" s="93">
        <v>0.114</v>
      </c>
      <c r="L25" s="93">
        <v>0.19400000000000001</v>
      </c>
    </row>
    <row r="26" spans="1:12" s="86" customFormat="1">
      <c r="A26" s="25" t="s">
        <v>373</v>
      </c>
      <c r="B26" s="92">
        <v>1E-3</v>
      </c>
      <c r="C26" s="93">
        <v>1E-3</v>
      </c>
      <c r="D26" s="93">
        <v>1E-3</v>
      </c>
      <c r="E26" s="93">
        <v>0</v>
      </c>
      <c r="F26" s="93">
        <v>0</v>
      </c>
      <c r="G26" s="93">
        <v>0</v>
      </c>
      <c r="H26" s="93">
        <v>0</v>
      </c>
      <c r="I26" s="93">
        <v>4.0000000000000001E-3</v>
      </c>
      <c r="J26" s="93">
        <v>4.0000000000000001E-3</v>
      </c>
      <c r="K26" s="93">
        <v>0</v>
      </c>
      <c r="L26" s="93">
        <v>0</v>
      </c>
    </row>
    <row r="27" spans="1:12" s="90" customFormat="1">
      <c r="A27" s="36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90" customFormat="1">
      <c r="A28" s="36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s="90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90" customFormat="1">
      <c r="A30" s="25" t="s">
        <v>366</v>
      </c>
      <c r="B30" s="92">
        <v>4.0000000000000001E-3</v>
      </c>
      <c r="C30" s="93">
        <v>6.0000000000000001E-3</v>
      </c>
      <c r="D30" s="93">
        <v>3.0000000000000001E-3</v>
      </c>
      <c r="E30" s="93">
        <v>0.01</v>
      </c>
      <c r="F30" s="93">
        <v>0</v>
      </c>
      <c r="G30" s="93">
        <v>6.0000000000000001E-3</v>
      </c>
      <c r="H30" s="93">
        <v>3.0000000000000001E-3</v>
      </c>
      <c r="I30" s="93">
        <v>1E-3</v>
      </c>
      <c r="J30" s="93">
        <v>2E-3</v>
      </c>
      <c r="K30" s="93">
        <v>3.0000000000000001E-3</v>
      </c>
      <c r="L30" s="93">
        <v>6.0000000000000001E-3</v>
      </c>
    </row>
    <row r="31" spans="1:12" s="90" customFormat="1">
      <c r="A31" s="25" t="s">
        <v>367</v>
      </c>
      <c r="B31" s="92">
        <v>3.1E-2</v>
      </c>
      <c r="C31" s="93">
        <v>4.7E-2</v>
      </c>
      <c r="D31" s="93">
        <v>2.8000000000000001E-2</v>
      </c>
      <c r="E31" s="93">
        <v>2.3E-2</v>
      </c>
      <c r="F31" s="93">
        <v>2.7E-2</v>
      </c>
      <c r="G31" s="93">
        <v>3.1E-2</v>
      </c>
      <c r="H31" s="93">
        <v>0.03</v>
      </c>
      <c r="I31" s="93">
        <v>2.1000000000000001E-2</v>
      </c>
      <c r="J31" s="93">
        <v>1.6E-2</v>
      </c>
      <c r="K31" s="93">
        <v>6.8000000000000005E-2</v>
      </c>
      <c r="L31" s="93">
        <v>2.8000000000000001E-2</v>
      </c>
    </row>
    <row r="32" spans="1:12" s="90" customFormat="1">
      <c r="A32" s="25" t="s">
        <v>368</v>
      </c>
      <c r="B32" s="92">
        <v>4.7E-2</v>
      </c>
      <c r="C32" s="93">
        <v>7.0999999999999994E-2</v>
      </c>
      <c r="D32" s="93">
        <v>3.6999999999999998E-2</v>
      </c>
      <c r="E32" s="93">
        <v>5.6000000000000001E-2</v>
      </c>
      <c r="F32" s="93">
        <v>3.5000000000000003E-2</v>
      </c>
      <c r="G32" s="93">
        <v>4.2000000000000003E-2</v>
      </c>
      <c r="H32" s="93">
        <v>3.3000000000000002E-2</v>
      </c>
      <c r="I32" s="93">
        <v>4.1000000000000002E-2</v>
      </c>
      <c r="J32" s="93">
        <v>5.0999999999999997E-2</v>
      </c>
      <c r="K32" s="93">
        <v>8.1000000000000003E-2</v>
      </c>
      <c r="L32" s="93">
        <v>0.03</v>
      </c>
    </row>
    <row r="33" spans="1:35" s="90" customFormat="1">
      <c r="A33" s="25" t="s">
        <v>369</v>
      </c>
      <c r="B33" s="92">
        <v>0.14899999999999999</v>
      </c>
      <c r="C33" s="93">
        <v>0.157</v>
      </c>
      <c r="D33" s="93">
        <v>0.17100000000000001</v>
      </c>
      <c r="E33" s="93">
        <v>0.14899999999999999</v>
      </c>
      <c r="F33" s="93">
        <v>0.14599999999999999</v>
      </c>
      <c r="G33" s="93">
        <v>0.13800000000000001</v>
      </c>
      <c r="H33" s="93">
        <v>0.16900000000000001</v>
      </c>
      <c r="I33" s="93">
        <v>0.157</v>
      </c>
      <c r="J33" s="93">
        <v>0.114</v>
      </c>
      <c r="K33" s="93">
        <v>0.161</v>
      </c>
      <c r="L33" s="93">
        <v>0.14199999999999999</v>
      </c>
    </row>
    <row r="34" spans="1:35" s="90" customFormat="1">
      <c r="A34" s="25" t="s">
        <v>370</v>
      </c>
      <c r="B34" s="92">
        <v>0.28299999999999997</v>
      </c>
      <c r="C34" s="93">
        <v>0.30299999999999999</v>
      </c>
      <c r="D34" s="93">
        <v>0.26400000000000001</v>
      </c>
      <c r="E34" s="93">
        <v>0.245</v>
      </c>
      <c r="F34" s="93">
        <v>0.29199999999999998</v>
      </c>
      <c r="G34" s="93">
        <v>0.29099999999999998</v>
      </c>
      <c r="H34" s="93">
        <v>0.34300000000000003</v>
      </c>
      <c r="I34" s="93">
        <v>0.26200000000000001</v>
      </c>
      <c r="J34" s="93">
        <v>0.24099999999999999</v>
      </c>
      <c r="K34" s="93">
        <v>0.30499999999999999</v>
      </c>
      <c r="L34" s="93">
        <v>0.30499999999999999</v>
      </c>
    </row>
    <row r="35" spans="1:35" s="90" customFormat="1">
      <c r="A35" s="25" t="s">
        <v>371</v>
      </c>
      <c r="B35" s="92">
        <v>0.33700000000000002</v>
      </c>
      <c r="C35" s="93">
        <v>0.34499999999999997</v>
      </c>
      <c r="D35" s="93">
        <v>0.34399999999999997</v>
      </c>
      <c r="E35" s="93">
        <v>0.34399999999999997</v>
      </c>
      <c r="F35" s="93">
        <v>0.33500000000000002</v>
      </c>
      <c r="G35" s="93">
        <v>0.371</v>
      </c>
      <c r="H35" s="93">
        <v>0.28199999999999997</v>
      </c>
      <c r="I35" s="93">
        <v>0.33100000000000002</v>
      </c>
      <c r="J35" s="93">
        <v>0.41699999999999998</v>
      </c>
      <c r="K35" s="93">
        <v>0.26700000000000002</v>
      </c>
      <c r="L35" s="93">
        <v>0.29599999999999999</v>
      </c>
    </row>
    <row r="36" spans="1:35" s="90" customFormat="1">
      <c r="A36" s="25" t="s">
        <v>372</v>
      </c>
      <c r="B36" s="92">
        <v>0.14799999999999999</v>
      </c>
      <c r="C36" s="93">
        <v>7.0999999999999994E-2</v>
      </c>
      <c r="D36" s="93">
        <v>0.153</v>
      </c>
      <c r="E36" s="93">
        <v>0.17299999999999999</v>
      </c>
      <c r="F36" s="93">
        <v>0.16500000000000001</v>
      </c>
      <c r="G36" s="93">
        <v>0.121</v>
      </c>
      <c r="H36" s="93">
        <v>0.13900000000000001</v>
      </c>
      <c r="I36" s="93">
        <v>0.188</v>
      </c>
      <c r="J36" s="93">
        <v>0.16</v>
      </c>
      <c r="K36" s="93">
        <v>0.114</v>
      </c>
      <c r="L36" s="93">
        <v>0.19400000000000001</v>
      </c>
    </row>
    <row r="37" spans="1:35" s="90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21"/>
      <c r="B38" s="7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68" t="s">
        <v>374</v>
      </c>
      <c r="B40" s="92">
        <v>0.76800000000000002</v>
      </c>
      <c r="C40" s="93">
        <v>0.71899999999999997</v>
      </c>
      <c r="D40" s="93">
        <v>0.76100000000000001</v>
      </c>
      <c r="E40" s="93">
        <v>0.76200000000000001</v>
      </c>
      <c r="F40" s="93">
        <v>0.79200000000000004</v>
      </c>
      <c r="G40" s="93">
        <v>0.78300000000000003</v>
      </c>
      <c r="H40" s="93">
        <v>0.76400000000000001</v>
      </c>
      <c r="I40" s="93">
        <v>0.78</v>
      </c>
      <c r="J40" s="93">
        <v>0.81699999999999995</v>
      </c>
      <c r="K40" s="93">
        <v>0.68600000000000005</v>
      </c>
      <c r="L40" s="93">
        <v>0.79500000000000004</v>
      </c>
    </row>
    <row r="41" spans="1:35" s="86" customFormat="1">
      <c r="A41" s="168" t="s">
        <v>375</v>
      </c>
      <c r="B41" s="109">
        <v>5.3</v>
      </c>
      <c r="C41" s="112">
        <v>5</v>
      </c>
      <c r="D41" s="112">
        <v>5.3</v>
      </c>
      <c r="E41" s="112">
        <v>5.3</v>
      </c>
      <c r="F41" s="112">
        <v>5.4</v>
      </c>
      <c r="G41" s="112">
        <v>5.3</v>
      </c>
      <c r="H41" s="112">
        <v>5.2</v>
      </c>
      <c r="I41" s="112">
        <v>5.4</v>
      </c>
      <c r="J41" s="112">
        <v>5.5</v>
      </c>
      <c r="K41" s="112">
        <v>5</v>
      </c>
      <c r="L41" s="112">
        <v>5.4</v>
      </c>
    </row>
    <row r="42" spans="1:35" s="86" customFormat="1">
      <c r="A42" s="168" t="s">
        <v>376</v>
      </c>
      <c r="B42" s="109">
        <v>5</v>
      </c>
      <c r="C42" s="112">
        <v>5</v>
      </c>
      <c r="D42" s="112">
        <v>5</v>
      </c>
      <c r="E42" s="112">
        <v>6</v>
      </c>
      <c r="F42" s="112">
        <v>5</v>
      </c>
      <c r="G42" s="112">
        <v>5</v>
      </c>
      <c r="H42" s="112">
        <v>5</v>
      </c>
      <c r="I42" s="112">
        <v>6</v>
      </c>
      <c r="J42" s="112">
        <v>6</v>
      </c>
      <c r="K42" s="112">
        <v>5</v>
      </c>
      <c r="L42" s="112">
        <v>5</v>
      </c>
    </row>
    <row r="43" spans="1:35" s="86" customFormat="1">
      <c r="A43" s="168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6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5</v>
      </c>
      <c r="L43" s="113" t="str">
        <f t="shared" si="0"/>
        <v>Voto 5</v>
      </c>
    </row>
    <row r="44" spans="1:35" s="86" customFormat="1">
      <c r="A44" s="181" t="s">
        <v>378</v>
      </c>
      <c r="B44" s="109">
        <f t="shared" ref="B44:L44" si="1">100*((B23+B24+B25)-(B19+B20+B21))/(B19+B20+B21+B23+B24+B25)</f>
        <v>80.683156654888094</v>
      </c>
      <c r="C44" s="112">
        <f t="shared" si="1"/>
        <v>70.749108204518436</v>
      </c>
      <c r="D44" s="112">
        <f t="shared" si="1"/>
        <v>83.594692400482529</v>
      </c>
      <c r="E44" s="112">
        <f t="shared" si="1"/>
        <v>79.083431257344316</v>
      </c>
      <c r="F44" s="112">
        <f t="shared" si="1"/>
        <v>85.480093676814974</v>
      </c>
      <c r="G44" s="112">
        <f t="shared" si="1"/>
        <v>81.67053364269141</v>
      </c>
      <c r="H44" s="112">
        <f t="shared" si="1"/>
        <v>84.096385542168662</v>
      </c>
      <c r="I44" s="112">
        <f t="shared" si="1"/>
        <v>85.238095238095227</v>
      </c>
      <c r="J44" s="112">
        <f t="shared" si="1"/>
        <v>84.580498866213148</v>
      </c>
      <c r="K44" s="112">
        <f t="shared" si="1"/>
        <v>63.723150357995237</v>
      </c>
      <c r="L44" s="112">
        <f t="shared" si="1"/>
        <v>85.098952270081483</v>
      </c>
    </row>
    <row r="45" spans="1:35" s="86" customFormat="1" ht="48" hidden="1">
      <c r="A45" s="167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N45" s="116" t="s">
        <v>385</v>
      </c>
    </row>
    <row r="46" spans="1:35" s="86" customFormat="1" hidden="1">
      <c r="A46" s="167"/>
      <c r="B46" s="117">
        <f>MAX(B8:B14)</f>
        <v>25021</v>
      </c>
      <c r="C46" s="117">
        <f t="shared" ref="C46:L46" si="2">MAX(C8:C14)</f>
        <v>3791</v>
      </c>
      <c r="D46" s="117">
        <f t="shared" si="2"/>
        <v>2314</v>
      </c>
      <c r="E46" s="117">
        <f t="shared" si="2"/>
        <v>2106</v>
      </c>
      <c r="F46" s="117">
        <f t="shared" si="2"/>
        <v>1785</v>
      </c>
      <c r="G46" s="117">
        <f t="shared" si="2"/>
        <v>3509</v>
      </c>
      <c r="H46" s="117">
        <f t="shared" si="2"/>
        <v>757</v>
      </c>
      <c r="I46" s="117">
        <f t="shared" si="2"/>
        <v>3469</v>
      </c>
      <c r="J46" s="117">
        <f t="shared" si="2"/>
        <v>2751</v>
      </c>
      <c r="K46" s="117">
        <f t="shared" si="2"/>
        <v>1474</v>
      </c>
      <c r="L46" s="117">
        <f t="shared" si="2"/>
        <v>3485</v>
      </c>
    </row>
    <row r="47" spans="1:35" s="67" customFormat="1" ht="4.1500000000000004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7:L7"/>
    <mergeCell ref="B18:L18"/>
    <mergeCell ref="B39:L39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X49" sqref="X49:X50"/>
    </sheetView>
  </sheetViews>
  <sheetFormatPr defaultColWidth="8.7109375" defaultRowHeight="12"/>
  <cols>
    <col min="1" max="1" width="25.57031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42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49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49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170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170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170"/>
      <c r="B8" s="248" t="s">
        <v>386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386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68" t="s">
        <v>366</v>
      </c>
      <c r="B9" s="73">
        <v>165</v>
      </c>
      <c r="C9" s="23">
        <v>54</v>
      </c>
      <c r="D9" s="23">
        <v>0</v>
      </c>
      <c r="E9" s="23">
        <v>51</v>
      </c>
      <c r="F9" s="23">
        <v>0</v>
      </c>
      <c r="G9" s="23">
        <v>27</v>
      </c>
      <c r="H9" s="23">
        <v>0</v>
      </c>
      <c r="I9" s="23">
        <v>0</v>
      </c>
      <c r="J9" s="23">
        <v>0</v>
      </c>
      <c r="K9" s="23">
        <v>0</v>
      </c>
      <c r="L9" s="23">
        <v>33</v>
      </c>
      <c r="N9" s="73">
        <v>146</v>
      </c>
      <c r="O9" s="23">
        <v>15</v>
      </c>
      <c r="P9" s="23">
        <v>20</v>
      </c>
      <c r="Q9" s="23">
        <v>8</v>
      </c>
      <c r="R9" s="23">
        <v>0</v>
      </c>
      <c r="S9" s="23">
        <v>26</v>
      </c>
      <c r="T9" s="23">
        <v>6</v>
      </c>
      <c r="U9" s="23">
        <v>9</v>
      </c>
      <c r="V9" s="23">
        <v>15</v>
      </c>
      <c r="W9" s="23">
        <v>16</v>
      </c>
      <c r="X9" s="23">
        <v>31</v>
      </c>
    </row>
    <row r="10" spans="1:24" s="86" customFormat="1">
      <c r="A10" s="168" t="s">
        <v>367</v>
      </c>
      <c r="B10" s="73">
        <v>1890</v>
      </c>
      <c r="C10" s="23">
        <v>408</v>
      </c>
      <c r="D10" s="23">
        <v>145</v>
      </c>
      <c r="E10" s="23">
        <v>118</v>
      </c>
      <c r="F10" s="23">
        <v>118</v>
      </c>
      <c r="G10" s="23">
        <v>241</v>
      </c>
      <c r="H10" s="23">
        <v>58</v>
      </c>
      <c r="I10" s="23">
        <v>189</v>
      </c>
      <c r="J10" s="23">
        <v>91</v>
      </c>
      <c r="K10" s="23">
        <v>291</v>
      </c>
      <c r="L10" s="23">
        <v>232</v>
      </c>
      <c r="N10" s="73">
        <v>443</v>
      </c>
      <c r="O10" s="23">
        <v>106</v>
      </c>
      <c r="P10" s="23">
        <v>45</v>
      </c>
      <c r="Q10" s="23">
        <v>25</v>
      </c>
      <c r="R10" s="23">
        <v>27</v>
      </c>
      <c r="S10" s="23">
        <v>51</v>
      </c>
      <c r="T10" s="23">
        <v>10</v>
      </c>
      <c r="U10" s="23">
        <v>35</v>
      </c>
      <c r="V10" s="23">
        <v>15</v>
      </c>
      <c r="W10" s="23">
        <v>38</v>
      </c>
      <c r="X10" s="23">
        <v>93</v>
      </c>
    </row>
    <row r="11" spans="1:24" s="86" customFormat="1">
      <c r="A11" s="168" t="s">
        <v>368</v>
      </c>
      <c r="B11" s="73">
        <v>2609</v>
      </c>
      <c r="C11" s="23">
        <v>625</v>
      </c>
      <c r="D11" s="23">
        <v>228</v>
      </c>
      <c r="E11" s="23">
        <v>236</v>
      </c>
      <c r="F11" s="23">
        <v>148</v>
      </c>
      <c r="G11" s="23">
        <v>294</v>
      </c>
      <c r="H11" s="23">
        <v>50</v>
      </c>
      <c r="I11" s="23">
        <v>346</v>
      </c>
      <c r="J11" s="23">
        <v>254</v>
      </c>
      <c r="K11" s="23">
        <v>262</v>
      </c>
      <c r="L11" s="23">
        <v>166</v>
      </c>
      <c r="N11" s="73">
        <v>905</v>
      </c>
      <c r="O11" s="23">
        <v>152</v>
      </c>
      <c r="P11" s="23">
        <v>20</v>
      </c>
      <c r="Q11" s="23">
        <v>108</v>
      </c>
      <c r="R11" s="23">
        <v>37</v>
      </c>
      <c r="S11" s="23">
        <v>103</v>
      </c>
      <c r="T11" s="23">
        <v>23</v>
      </c>
      <c r="U11" s="23">
        <v>79</v>
      </c>
      <c r="V11" s="23">
        <v>80</v>
      </c>
      <c r="W11" s="23">
        <v>130</v>
      </c>
      <c r="X11" s="23">
        <v>175</v>
      </c>
    </row>
    <row r="12" spans="1:24" s="86" customFormat="1">
      <c r="A12" s="168" t="s">
        <v>369</v>
      </c>
      <c r="B12" s="73">
        <v>8541</v>
      </c>
      <c r="C12" s="23">
        <v>1304</v>
      </c>
      <c r="D12" s="23">
        <v>1016</v>
      </c>
      <c r="E12" s="23">
        <v>658</v>
      </c>
      <c r="F12" s="23">
        <v>592</v>
      </c>
      <c r="G12" s="23">
        <v>963</v>
      </c>
      <c r="H12" s="23">
        <v>281</v>
      </c>
      <c r="I12" s="23">
        <v>1291</v>
      </c>
      <c r="J12" s="23">
        <v>599</v>
      </c>
      <c r="K12" s="23">
        <v>610</v>
      </c>
      <c r="L12" s="23">
        <v>1228</v>
      </c>
      <c r="N12" s="73">
        <v>2508</v>
      </c>
      <c r="O12" s="23">
        <v>425</v>
      </c>
      <c r="P12" s="23">
        <v>135</v>
      </c>
      <c r="Q12" s="23">
        <v>258</v>
      </c>
      <c r="R12" s="23">
        <v>186</v>
      </c>
      <c r="S12" s="23">
        <v>342</v>
      </c>
      <c r="T12" s="23">
        <v>93</v>
      </c>
      <c r="U12" s="23">
        <v>359</v>
      </c>
      <c r="V12" s="23">
        <v>153</v>
      </c>
      <c r="W12" s="23">
        <v>168</v>
      </c>
      <c r="X12" s="23">
        <v>391</v>
      </c>
    </row>
    <row r="13" spans="1:24" s="86" customFormat="1">
      <c r="A13" s="168" t="s">
        <v>370</v>
      </c>
      <c r="B13" s="73">
        <v>16210</v>
      </c>
      <c r="C13" s="23">
        <v>2608</v>
      </c>
      <c r="D13" s="23">
        <v>1451</v>
      </c>
      <c r="E13" s="23">
        <v>1012</v>
      </c>
      <c r="F13" s="23">
        <v>1215</v>
      </c>
      <c r="G13" s="23">
        <v>2166</v>
      </c>
      <c r="H13" s="23">
        <v>554</v>
      </c>
      <c r="I13" s="23">
        <v>2235</v>
      </c>
      <c r="J13" s="23">
        <v>1125</v>
      </c>
      <c r="K13" s="23">
        <v>1090</v>
      </c>
      <c r="L13" s="23">
        <v>2754</v>
      </c>
      <c r="N13" s="73">
        <v>4759</v>
      </c>
      <c r="O13" s="23">
        <v>729</v>
      </c>
      <c r="P13" s="23">
        <v>324</v>
      </c>
      <c r="Q13" s="23">
        <v>490</v>
      </c>
      <c r="R13" s="23">
        <v>345</v>
      </c>
      <c r="S13" s="23">
        <v>582</v>
      </c>
      <c r="T13" s="23">
        <v>203</v>
      </c>
      <c r="U13" s="23">
        <v>508</v>
      </c>
      <c r="V13" s="23">
        <v>465</v>
      </c>
      <c r="W13" s="23">
        <v>384</v>
      </c>
      <c r="X13" s="23">
        <v>730</v>
      </c>
    </row>
    <row r="14" spans="1:24" s="86" customFormat="1">
      <c r="A14" s="168" t="s">
        <v>371</v>
      </c>
      <c r="B14" s="73">
        <v>19390</v>
      </c>
      <c r="C14" s="23">
        <v>3070</v>
      </c>
      <c r="D14" s="23">
        <v>1970</v>
      </c>
      <c r="E14" s="23">
        <v>1433</v>
      </c>
      <c r="F14" s="23">
        <v>1318</v>
      </c>
      <c r="G14" s="23">
        <v>2807</v>
      </c>
      <c r="H14" s="23">
        <v>446</v>
      </c>
      <c r="I14" s="23">
        <v>2707</v>
      </c>
      <c r="J14" s="23">
        <v>2068</v>
      </c>
      <c r="K14" s="23">
        <v>916</v>
      </c>
      <c r="L14" s="23">
        <v>2655</v>
      </c>
      <c r="N14" s="73">
        <v>5631</v>
      </c>
      <c r="O14" s="23">
        <v>721</v>
      </c>
      <c r="P14" s="23">
        <v>344</v>
      </c>
      <c r="Q14" s="23">
        <v>673</v>
      </c>
      <c r="R14" s="23">
        <v>467</v>
      </c>
      <c r="S14" s="23">
        <v>702</v>
      </c>
      <c r="T14" s="23">
        <v>177</v>
      </c>
      <c r="U14" s="23">
        <v>762</v>
      </c>
      <c r="V14" s="23">
        <v>683</v>
      </c>
      <c r="W14" s="23">
        <v>373</v>
      </c>
      <c r="X14" s="23">
        <v>730</v>
      </c>
    </row>
    <row r="15" spans="1:24" s="86" customFormat="1">
      <c r="A15" s="168" t="s">
        <v>372</v>
      </c>
      <c r="B15" s="73">
        <v>8953</v>
      </c>
      <c r="C15" s="23">
        <v>679</v>
      </c>
      <c r="D15" s="23">
        <v>912</v>
      </c>
      <c r="E15" s="23">
        <v>725</v>
      </c>
      <c r="F15" s="23">
        <v>711</v>
      </c>
      <c r="G15" s="23">
        <v>829</v>
      </c>
      <c r="H15" s="23">
        <v>252</v>
      </c>
      <c r="I15" s="23">
        <v>1731</v>
      </c>
      <c r="J15" s="23">
        <v>852</v>
      </c>
      <c r="K15" s="23">
        <v>436</v>
      </c>
      <c r="L15" s="23">
        <v>1825</v>
      </c>
      <c r="N15" s="73">
        <v>2043</v>
      </c>
      <c r="O15" s="23">
        <v>106</v>
      </c>
      <c r="P15" s="23">
        <v>120</v>
      </c>
      <c r="Q15" s="23">
        <v>332</v>
      </c>
      <c r="R15" s="23">
        <v>170</v>
      </c>
      <c r="S15" s="23">
        <v>317</v>
      </c>
      <c r="T15" s="23">
        <v>55</v>
      </c>
      <c r="U15" s="23">
        <v>236</v>
      </c>
      <c r="V15" s="23">
        <v>203</v>
      </c>
      <c r="W15" s="23">
        <v>114</v>
      </c>
      <c r="X15" s="23">
        <v>391</v>
      </c>
    </row>
    <row r="16" spans="1:24" s="86" customFormat="1">
      <c r="A16" s="168" t="s">
        <v>373</v>
      </c>
      <c r="B16" s="73">
        <v>50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31</v>
      </c>
      <c r="J16" s="23">
        <v>18</v>
      </c>
      <c r="K16" s="23">
        <v>0</v>
      </c>
      <c r="L16" s="23">
        <v>0</v>
      </c>
      <c r="N16" s="73">
        <v>36</v>
      </c>
      <c r="O16" s="23">
        <v>15</v>
      </c>
      <c r="P16" s="23">
        <v>5</v>
      </c>
      <c r="Q16" s="23">
        <v>0</v>
      </c>
      <c r="R16" s="23">
        <v>0</v>
      </c>
      <c r="S16" s="23">
        <v>0</v>
      </c>
      <c r="T16" s="23">
        <v>0</v>
      </c>
      <c r="U16" s="23">
        <v>9</v>
      </c>
      <c r="V16" s="23">
        <v>7</v>
      </c>
      <c r="W16" s="23">
        <v>0</v>
      </c>
      <c r="X16" s="23">
        <v>0</v>
      </c>
    </row>
    <row r="17" spans="1:24" s="90" customFormat="1">
      <c r="A17" s="169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67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67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68" t="s">
        <v>366</v>
      </c>
      <c r="B20" s="92">
        <v>3.0000000000000001E-3</v>
      </c>
      <c r="C20" s="93">
        <v>6.0000000000000001E-3</v>
      </c>
      <c r="D20" s="93">
        <v>0</v>
      </c>
      <c r="E20" s="93">
        <v>1.2E-2</v>
      </c>
      <c r="F20" s="93">
        <v>0</v>
      </c>
      <c r="G20" s="93">
        <v>4.0000000000000001E-3</v>
      </c>
      <c r="H20" s="93">
        <v>0</v>
      </c>
      <c r="I20" s="93">
        <v>0</v>
      </c>
      <c r="J20" s="93">
        <v>0</v>
      </c>
      <c r="K20" s="93">
        <v>0</v>
      </c>
      <c r="L20" s="93">
        <v>4.0000000000000001E-3</v>
      </c>
      <c r="N20" s="92">
        <v>8.9999999999999993E-3</v>
      </c>
      <c r="O20" s="93">
        <v>7.0000000000000001E-3</v>
      </c>
      <c r="P20" s="93">
        <v>0.02</v>
      </c>
      <c r="Q20" s="93">
        <v>4.0000000000000001E-3</v>
      </c>
      <c r="R20" s="93">
        <v>0</v>
      </c>
      <c r="S20" s="93">
        <v>1.2E-2</v>
      </c>
      <c r="T20" s="93">
        <v>1.0999999999999999E-2</v>
      </c>
      <c r="U20" s="93">
        <v>4.0000000000000001E-3</v>
      </c>
      <c r="V20" s="93">
        <v>8.9999999999999993E-3</v>
      </c>
      <c r="W20" s="93">
        <v>1.2999999999999999E-2</v>
      </c>
      <c r="X20" s="93">
        <v>1.2E-2</v>
      </c>
    </row>
    <row r="21" spans="1:24" s="86" customFormat="1">
      <c r="A21" s="168" t="s">
        <v>367</v>
      </c>
      <c r="B21" s="92">
        <v>3.3000000000000002E-2</v>
      </c>
      <c r="C21" s="93">
        <v>4.7E-2</v>
      </c>
      <c r="D21" s="93">
        <v>2.5000000000000001E-2</v>
      </c>
      <c r="E21" s="93">
        <v>2.8000000000000001E-2</v>
      </c>
      <c r="F21" s="93">
        <v>2.9000000000000001E-2</v>
      </c>
      <c r="G21" s="93">
        <v>3.3000000000000002E-2</v>
      </c>
      <c r="H21" s="93">
        <v>3.5000000000000003E-2</v>
      </c>
      <c r="I21" s="93">
        <v>2.1999999999999999E-2</v>
      </c>
      <c r="J21" s="93">
        <v>1.7999999999999999E-2</v>
      </c>
      <c r="K21" s="93">
        <v>8.1000000000000003E-2</v>
      </c>
      <c r="L21" s="93">
        <v>2.5999999999999999E-2</v>
      </c>
      <c r="N21" s="92">
        <v>2.7E-2</v>
      </c>
      <c r="O21" s="93">
        <v>4.7E-2</v>
      </c>
      <c r="P21" s="93">
        <v>4.3999999999999997E-2</v>
      </c>
      <c r="Q21" s="93">
        <v>1.2999999999999999E-2</v>
      </c>
      <c r="R21" s="93">
        <v>2.1999999999999999E-2</v>
      </c>
      <c r="S21" s="93">
        <v>2.4E-2</v>
      </c>
      <c r="T21" s="93">
        <v>1.7000000000000001E-2</v>
      </c>
      <c r="U21" s="93">
        <v>1.7999999999999999E-2</v>
      </c>
      <c r="V21" s="93">
        <v>8.9999999999999993E-3</v>
      </c>
      <c r="W21" s="93">
        <v>3.1E-2</v>
      </c>
      <c r="X21" s="93">
        <v>3.5999999999999997E-2</v>
      </c>
    </row>
    <row r="22" spans="1:24" s="86" customFormat="1">
      <c r="A22" s="168" t="s">
        <v>368</v>
      </c>
      <c r="B22" s="92">
        <v>4.4999999999999998E-2</v>
      </c>
      <c r="C22" s="93">
        <v>7.0999999999999994E-2</v>
      </c>
      <c r="D22" s="93">
        <v>0.04</v>
      </c>
      <c r="E22" s="93">
        <v>5.6000000000000001E-2</v>
      </c>
      <c r="F22" s="93">
        <v>3.5999999999999997E-2</v>
      </c>
      <c r="G22" s="93">
        <v>0.04</v>
      </c>
      <c r="H22" s="93">
        <v>3.1E-2</v>
      </c>
      <c r="I22" s="93">
        <v>4.1000000000000002E-2</v>
      </c>
      <c r="J22" s="93">
        <v>5.0999999999999997E-2</v>
      </c>
      <c r="K22" s="93">
        <v>7.2999999999999995E-2</v>
      </c>
      <c r="L22" s="93">
        <v>1.9E-2</v>
      </c>
      <c r="N22" s="92">
        <v>5.5E-2</v>
      </c>
      <c r="O22" s="93">
        <v>6.7000000000000004E-2</v>
      </c>
      <c r="P22" s="93">
        <v>0.02</v>
      </c>
      <c r="Q22" s="93">
        <v>5.7000000000000002E-2</v>
      </c>
      <c r="R22" s="93">
        <v>0.03</v>
      </c>
      <c r="S22" s="93">
        <v>4.8000000000000001E-2</v>
      </c>
      <c r="T22" s="93">
        <v>0.04</v>
      </c>
      <c r="U22" s="93">
        <v>3.9E-2</v>
      </c>
      <c r="V22" s="93">
        <v>4.9000000000000002E-2</v>
      </c>
      <c r="W22" s="93">
        <v>0.106</v>
      </c>
      <c r="X22" s="93">
        <v>6.9000000000000006E-2</v>
      </c>
    </row>
    <row r="23" spans="1:24" s="86" customFormat="1">
      <c r="A23" s="168" t="s">
        <v>369</v>
      </c>
      <c r="B23" s="92">
        <v>0.14799999999999999</v>
      </c>
      <c r="C23" s="93">
        <v>0.14899999999999999</v>
      </c>
      <c r="D23" s="93">
        <v>0.17799999999999999</v>
      </c>
      <c r="E23" s="93">
        <v>0.155</v>
      </c>
      <c r="F23" s="93">
        <v>0.14399999999999999</v>
      </c>
      <c r="G23" s="93">
        <v>0.13100000000000001</v>
      </c>
      <c r="H23" s="93">
        <v>0.17100000000000001</v>
      </c>
      <c r="I23" s="93">
        <v>0.151</v>
      </c>
      <c r="J23" s="93">
        <v>0.12</v>
      </c>
      <c r="K23" s="93">
        <v>0.16900000000000001</v>
      </c>
      <c r="L23" s="93">
        <v>0.13800000000000001</v>
      </c>
      <c r="N23" s="92">
        <v>0.152</v>
      </c>
      <c r="O23" s="93">
        <v>0.187</v>
      </c>
      <c r="P23" s="93">
        <v>0.13300000000000001</v>
      </c>
      <c r="Q23" s="93">
        <v>0.13600000000000001</v>
      </c>
      <c r="R23" s="93">
        <v>0.151</v>
      </c>
      <c r="S23" s="93">
        <v>0.161</v>
      </c>
      <c r="T23" s="93">
        <v>0.16500000000000001</v>
      </c>
      <c r="U23" s="93">
        <v>0.18</v>
      </c>
      <c r="V23" s="93">
        <v>9.4E-2</v>
      </c>
      <c r="W23" s="93">
        <v>0.13700000000000001</v>
      </c>
      <c r="X23" s="93">
        <v>0.154</v>
      </c>
    </row>
    <row r="24" spans="1:24" s="86" customFormat="1">
      <c r="A24" s="168" t="s">
        <v>370</v>
      </c>
      <c r="B24" s="92">
        <v>0.28000000000000003</v>
      </c>
      <c r="C24" s="93">
        <v>0.29799999999999999</v>
      </c>
      <c r="D24" s="93">
        <v>0.254</v>
      </c>
      <c r="E24" s="93">
        <v>0.23899999999999999</v>
      </c>
      <c r="F24" s="93">
        <v>0.29599999999999999</v>
      </c>
      <c r="G24" s="93">
        <v>0.29599999999999999</v>
      </c>
      <c r="H24" s="93">
        <v>0.33800000000000002</v>
      </c>
      <c r="I24" s="93">
        <v>0.26200000000000001</v>
      </c>
      <c r="J24" s="93">
        <v>0.22500000000000001</v>
      </c>
      <c r="K24" s="93">
        <v>0.30199999999999999</v>
      </c>
      <c r="L24" s="93">
        <v>0.31</v>
      </c>
      <c r="N24" s="92">
        <v>0.28899999999999998</v>
      </c>
      <c r="O24" s="93">
        <v>0.32100000000000001</v>
      </c>
      <c r="P24" s="93">
        <v>0.32</v>
      </c>
      <c r="Q24" s="93">
        <v>0.25900000000000001</v>
      </c>
      <c r="R24" s="93">
        <v>0.28000000000000003</v>
      </c>
      <c r="S24" s="93">
        <v>0.27400000000000002</v>
      </c>
      <c r="T24" s="93">
        <v>0.35799999999999998</v>
      </c>
      <c r="U24" s="93">
        <v>0.254</v>
      </c>
      <c r="V24" s="93">
        <v>0.28699999999999998</v>
      </c>
      <c r="W24" s="93">
        <v>0.314</v>
      </c>
      <c r="X24" s="93">
        <v>0.28699999999999998</v>
      </c>
    </row>
    <row r="25" spans="1:24" s="86" customFormat="1">
      <c r="A25" s="168" t="s">
        <v>371</v>
      </c>
      <c r="B25" s="92">
        <v>0.33500000000000002</v>
      </c>
      <c r="C25" s="93">
        <v>0.35099999999999998</v>
      </c>
      <c r="D25" s="93">
        <v>0.34399999999999997</v>
      </c>
      <c r="E25" s="93">
        <v>0.33900000000000002</v>
      </c>
      <c r="F25" s="93">
        <v>0.32100000000000001</v>
      </c>
      <c r="G25" s="93">
        <v>0.38300000000000001</v>
      </c>
      <c r="H25" s="93">
        <v>0.27200000000000002</v>
      </c>
      <c r="I25" s="93">
        <v>0.317</v>
      </c>
      <c r="J25" s="93">
        <v>0.41299999999999998</v>
      </c>
      <c r="K25" s="93">
        <v>0.254</v>
      </c>
      <c r="L25" s="93">
        <v>0.29899999999999999</v>
      </c>
      <c r="N25" s="92">
        <v>0.34200000000000003</v>
      </c>
      <c r="O25" s="93">
        <v>0.318</v>
      </c>
      <c r="P25" s="93">
        <v>0.34</v>
      </c>
      <c r="Q25" s="93">
        <v>0.35499999999999998</v>
      </c>
      <c r="R25" s="93">
        <v>0.379</v>
      </c>
      <c r="S25" s="93">
        <v>0.33100000000000002</v>
      </c>
      <c r="T25" s="93">
        <v>0.313</v>
      </c>
      <c r="U25" s="93">
        <v>0.38200000000000001</v>
      </c>
      <c r="V25" s="93">
        <v>0.42199999999999999</v>
      </c>
      <c r="W25" s="93">
        <v>0.30499999999999999</v>
      </c>
      <c r="X25" s="93">
        <v>0.28699999999999998</v>
      </c>
    </row>
    <row r="26" spans="1:24" s="86" customFormat="1">
      <c r="A26" s="168" t="s">
        <v>372</v>
      </c>
      <c r="B26" s="92">
        <v>0.155</v>
      </c>
      <c r="C26" s="93">
        <v>7.8E-2</v>
      </c>
      <c r="D26" s="93">
        <v>0.159</v>
      </c>
      <c r="E26" s="93">
        <v>0.17100000000000001</v>
      </c>
      <c r="F26" s="93">
        <v>0.17299999999999999</v>
      </c>
      <c r="G26" s="93">
        <v>0.113</v>
      </c>
      <c r="H26" s="93">
        <v>0.154</v>
      </c>
      <c r="I26" s="93">
        <v>0.20300000000000001</v>
      </c>
      <c r="J26" s="93">
        <v>0.17</v>
      </c>
      <c r="K26" s="93">
        <v>0.121</v>
      </c>
      <c r="L26" s="93">
        <v>0.20499999999999999</v>
      </c>
      <c r="N26" s="92">
        <v>0.124</v>
      </c>
      <c r="O26" s="93">
        <v>4.7E-2</v>
      </c>
      <c r="P26" s="93">
        <v>0.11799999999999999</v>
      </c>
      <c r="Q26" s="93">
        <v>0.17499999999999999</v>
      </c>
      <c r="R26" s="93">
        <v>0.13800000000000001</v>
      </c>
      <c r="S26" s="93">
        <v>0.14899999999999999</v>
      </c>
      <c r="T26" s="93">
        <v>9.7000000000000003E-2</v>
      </c>
      <c r="U26" s="93">
        <v>0.11799999999999999</v>
      </c>
      <c r="V26" s="93">
        <v>0.126</v>
      </c>
      <c r="W26" s="93">
        <v>9.2999999999999999E-2</v>
      </c>
      <c r="X26" s="93">
        <v>0.154</v>
      </c>
    </row>
    <row r="27" spans="1:24" s="86" customFormat="1">
      <c r="A27" s="168" t="s">
        <v>373</v>
      </c>
      <c r="B27" s="92">
        <v>1E-3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4.0000000000000001E-3</v>
      </c>
      <c r="J27" s="93">
        <v>4.0000000000000001E-3</v>
      </c>
      <c r="K27" s="93">
        <v>0</v>
      </c>
      <c r="L27" s="93">
        <v>0</v>
      </c>
      <c r="N27" s="92">
        <v>2E-3</v>
      </c>
      <c r="O27" s="93">
        <v>7.0000000000000001E-3</v>
      </c>
      <c r="P27" s="93">
        <v>5.0000000000000001E-3</v>
      </c>
      <c r="Q27" s="93">
        <v>0</v>
      </c>
      <c r="R27" s="93">
        <v>0</v>
      </c>
      <c r="S27" s="93">
        <v>0</v>
      </c>
      <c r="T27" s="93">
        <v>0</v>
      </c>
      <c r="U27" s="93">
        <v>4.0000000000000001E-3</v>
      </c>
      <c r="V27" s="93">
        <v>4.0000000000000001E-3</v>
      </c>
      <c r="W27" s="93">
        <v>0</v>
      </c>
      <c r="X27" s="93">
        <v>0</v>
      </c>
    </row>
    <row r="28" spans="1:24" s="90" customFormat="1">
      <c r="A28" s="169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170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3.0000000000000001E-3</v>
      </c>
      <c r="C31" s="93">
        <v>6.0000000000000001E-3</v>
      </c>
      <c r="D31" s="93">
        <v>0</v>
      </c>
      <c r="E31" s="93">
        <v>1.2E-2</v>
      </c>
      <c r="F31" s="93">
        <v>0</v>
      </c>
      <c r="G31" s="93">
        <v>4.0000000000000001E-3</v>
      </c>
      <c r="H31" s="93">
        <v>0</v>
      </c>
      <c r="I31" s="93">
        <v>0</v>
      </c>
      <c r="J31" s="93">
        <v>0</v>
      </c>
      <c r="K31" s="93">
        <v>0</v>
      </c>
      <c r="L31" s="93">
        <v>4.0000000000000001E-3</v>
      </c>
      <c r="N31" s="92">
        <v>8.9999999999999993E-3</v>
      </c>
      <c r="O31" s="93">
        <v>7.0000000000000001E-3</v>
      </c>
      <c r="P31" s="93">
        <v>0.02</v>
      </c>
      <c r="Q31" s="93">
        <v>4.0000000000000001E-3</v>
      </c>
      <c r="R31" s="93">
        <v>0</v>
      </c>
      <c r="S31" s="93">
        <v>1.2E-2</v>
      </c>
      <c r="T31" s="93">
        <v>1.0999999999999999E-2</v>
      </c>
      <c r="U31" s="93">
        <v>4.0000000000000001E-3</v>
      </c>
      <c r="V31" s="93">
        <v>8.9999999999999993E-3</v>
      </c>
      <c r="W31" s="93">
        <v>1.2999999999999999E-2</v>
      </c>
      <c r="X31" s="93">
        <v>1.2E-2</v>
      </c>
    </row>
    <row r="32" spans="1:24" s="90" customFormat="1">
      <c r="A32" s="25" t="s">
        <v>367</v>
      </c>
      <c r="B32" s="92">
        <v>3.3000000000000002E-2</v>
      </c>
      <c r="C32" s="93">
        <v>4.7E-2</v>
      </c>
      <c r="D32" s="93">
        <v>2.5000000000000001E-2</v>
      </c>
      <c r="E32" s="93">
        <v>2.8000000000000001E-2</v>
      </c>
      <c r="F32" s="93">
        <v>2.9000000000000001E-2</v>
      </c>
      <c r="G32" s="93">
        <v>3.3000000000000002E-2</v>
      </c>
      <c r="H32" s="93">
        <v>3.5000000000000003E-2</v>
      </c>
      <c r="I32" s="93">
        <v>2.1999999999999999E-2</v>
      </c>
      <c r="J32" s="93">
        <v>1.7999999999999999E-2</v>
      </c>
      <c r="K32" s="93">
        <v>8.1000000000000003E-2</v>
      </c>
      <c r="L32" s="93">
        <v>2.5999999999999999E-2</v>
      </c>
      <c r="N32" s="92">
        <v>2.7E-2</v>
      </c>
      <c r="O32" s="93">
        <v>4.7E-2</v>
      </c>
      <c r="P32" s="93">
        <v>4.4999999999999998E-2</v>
      </c>
      <c r="Q32" s="93">
        <v>1.2999999999999999E-2</v>
      </c>
      <c r="R32" s="93">
        <v>2.1999999999999999E-2</v>
      </c>
      <c r="S32" s="93">
        <v>2.4E-2</v>
      </c>
      <c r="T32" s="93">
        <v>1.7000000000000001E-2</v>
      </c>
      <c r="U32" s="93">
        <v>1.7999999999999999E-2</v>
      </c>
      <c r="V32" s="93">
        <v>8.9999999999999993E-3</v>
      </c>
      <c r="W32" s="93">
        <v>3.1E-2</v>
      </c>
      <c r="X32" s="93">
        <v>3.5999999999999997E-2</v>
      </c>
    </row>
    <row r="33" spans="1:25" s="90" customFormat="1">
      <c r="A33" s="25" t="s">
        <v>368</v>
      </c>
      <c r="B33" s="92">
        <v>4.4999999999999998E-2</v>
      </c>
      <c r="C33" s="93">
        <v>7.0999999999999994E-2</v>
      </c>
      <c r="D33" s="93">
        <v>0.04</v>
      </c>
      <c r="E33" s="93">
        <v>5.6000000000000001E-2</v>
      </c>
      <c r="F33" s="93">
        <v>3.5999999999999997E-2</v>
      </c>
      <c r="G33" s="93">
        <v>0.04</v>
      </c>
      <c r="H33" s="93">
        <v>3.1E-2</v>
      </c>
      <c r="I33" s="93">
        <v>4.1000000000000002E-2</v>
      </c>
      <c r="J33" s="93">
        <v>5.0999999999999997E-2</v>
      </c>
      <c r="K33" s="93">
        <v>7.2999999999999995E-2</v>
      </c>
      <c r="L33" s="93">
        <v>1.9E-2</v>
      </c>
      <c r="N33" s="92">
        <v>5.5E-2</v>
      </c>
      <c r="O33" s="93">
        <v>6.7000000000000004E-2</v>
      </c>
      <c r="P33" s="93">
        <v>0.02</v>
      </c>
      <c r="Q33" s="93">
        <v>5.7000000000000002E-2</v>
      </c>
      <c r="R33" s="93">
        <v>0.03</v>
      </c>
      <c r="S33" s="93">
        <v>4.8000000000000001E-2</v>
      </c>
      <c r="T33" s="93">
        <v>0.04</v>
      </c>
      <c r="U33" s="93">
        <v>0.04</v>
      </c>
      <c r="V33" s="93">
        <v>0.05</v>
      </c>
      <c r="W33" s="93">
        <v>0.106</v>
      </c>
      <c r="X33" s="93">
        <v>6.9000000000000006E-2</v>
      </c>
    </row>
    <row r="34" spans="1:25" s="90" customFormat="1">
      <c r="A34" s="25" t="s">
        <v>369</v>
      </c>
      <c r="B34" s="92">
        <v>0.14799999999999999</v>
      </c>
      <c r="C34" s="93">
        <v>0.14899999999999999</v>
      </c>
      <c r="D34" s="93">
        <v>0.17799999999999999</v>
      </c>
      <c r="E34" s="93">
        <v>0.155</v>
      </c>
      <c r="F34" s="93">
        <v>0.14399999999999999</v>
      </c>
      <c r="G34" s="93">
        <v>0.13100000000000001</v>
      </c>
      <c r="H34" s="93">
        <v>0.17100000000000001</v>
      </c>
      <c r="I34" s="93">
        <v>0.152</v>
      </c>
      <c r="J34" s="93">
        <v>0.12</v>
      </c>
      <c r="K34" s="93">
        <v>0.16900000000000001</v>
      </c>
      <c r="L34" s="93">
        <v>0.13800000000000001</v>
      </c>
      <c r="N34" s="92">
        <v>0.153</v>
      </c>
      <c r="O34" s="93">
        <v>0.189</v>
      </c>
      <c r="P34" s="93">
        <v>0.13400000000000001</v>
      </c>
      <c r="Q34" s="93">
        <v>0.13600000000000001</v>
      </c>
      <c r="R34" s="93">
        <v>0.151</v>
      </c>
      <c r="S34" s="93">
        <v>0.161</v>
      </c>
      <c r="T34" s="93">
        <v>0.16500000000000001</v>
      </c>
      <c r="U34" s="93">
        <v>0.18099999999999999</v>
      </c>
      <c r="V34" s="93">
        <v>9.5000000000000001E-2</v>
      </c>
      <c r="W34" s="93">
        <v>0.13700000000000001</v>
      </c>
      <c r="X34" s="93">
        <v>0.154</v>
      </c>
    </row>
    <row r="35" spans="1:25" s="90" customFormat="1">
      <c r="A35" s="25" t="s">
        <v>370</v>
      </c>
      <c r="B35" s="92">
        <v>0.28100000000000003</v>
      </c>
      <c r="C35" s="93">
        <v>0.29799999999999999</v>
      </c>
      <c r="D35" s="93">
        <v>0.254</v>
      </c>
      <c r="E35" s="93">
        <v>0.23899999999999999</v>
      </c>
      <c r="F35" s="93">
        <v>0.29599999999999999</v>
      </c>
      <c r="G35" s="93">
        <v>0.29599999999999999</v>
      </c>
      <c r="H35" s="93">
        <v>0.33800000000000002</v>
      </c>
      <c r="I35" s="93">
        <v>0.26300000000000001</v>
      </c>
      <c r="J35" s="93">
        <v>0.22500000000000001</v>
      </c>
      <c r="K35" s="93">
        <v>0.30199999999999999</v>
      </c>
      <c r="L35" s="93">
        <v>0.31</v>
      </c>
      <c r="N35" s="92">
        <v>0.28999999999999998</v>
      </c>
      <c r="O35" s="93">
        <v>0.32300000000000001</v>
      </c>
      <c r="P35" s="93">
        <v>0.32200000000000001</v>
      </c>
      <c r="Q35" s="93">
        <v>0.25900000000000001</v>
      </c>
      <c r="R35" s="93">
        <v>0.28000000000000003</v>
      </c>
      <c r="S35" s="93">
        <v>0.27400000000000002</v>
      </c>
      <c r="T35" s="93">
        <v>0.35799999999999998</v>
      </c>
      <c r="U35" s="93">
        <v>0.25600000000000001</v>
      </c>
      <c r="V35" s="93">
        <v>0.28799999999999998</v>
      </c>
      <c r="W35" s="93">
        <v>0.314</v>
      </c>
      <c r="X35" s="93">
        <v>0.28699999999999998</v>
      </c>
    </row>
    <row r="36" spans="1:25" s="90" customFormat="1">
      <c r="A36" s="25" t="s">
        <v>371</v>
      </c>
      <c r="B36" s="92">
        <v>0.33600000000000002</v>
      </c>
      <c r="C36" s="93">
        <v>0.35099999999999998</v>
      </c>
      <c r="D36" s="93">
        <v>0.34399999999999997</v>
      </c>
      <c r="E36" s="93">
        <v>0.33900000000000002</v>
      </c>
      <c r="F36" s="93">
        <v>0.32100000000000001</v>
      </c>
      <c r="G36" s="93">
        <v>0.38300000000000001</v>
      </c>
      <c r="H36" s="93">
        <v>0.27200000000000002</v>
      </c>
      <c r="I36" s="93">
        <v>0.31900000000000001</v>
      </c>
      <c r="J36" s="93">
        <v>0.41499999999999998</v>
      </c>
      <c r="K36" s="93">
        <v>0.254</v>
      </c>
      <c r="L36" s="93">
        <v>0.29899999999999999</v>
      </c>
      <c r="N36" s="92">
        <v>0.34300000000000003</v>
      </c>
      <c r="O36" s="93">
        <v>0.32</v>
      </c>
      <c r="P36" s="93">
        <v>0.34200000000000003</v>
      </c>
      <c r="Q36" s="93">
        <v>0.35499999999999998</v>
      </c>
      <c r="R36" s="93">
        <v>0.379</v>
      </c>
      <c r="S36" s="93">
        <v>0.33100000000000002</v>
      </c>
      <c r="T36" s="93">
        <v>0.313</v>
      </c>
      <c r="U36" s="93">
        <v>0.38300000000000001</v>
      </c>
      <c r="V36" s="93">
        <v>0.42299999999999999</v>
      </c>
      <c r="W36" s="93">
        <v>0.30499999999999999</v>
      </c>
      <c r="X36" s="93">
        <v>0.28699999999999998</v>
      </c>
    </row>
    <row r="37" spans="1:25" s="90" customFormat="1">
      <c r="A37" s="25" t="s">
        <v>372</v>
      </c>
      <c r="B37" s="92">
        <v>0.155</v>
      </c>
      <c r="C37" s="93">
        <v>7.8E-2</v>
      </c>
      <c r="D37" s="93">
        <v>0.159</v>
      </c>
      <c r="E37" s="93">
        <v>0.17100000000000001</v>
      </c>
      <c r="F37" s="93">
        <v>0.17299999999999999</v>
      </c>
      <c r="G37" s="93">
        <v>0.113</v>
      </c>
      <c r="H37" s="93">
        <v>0.154</v>
      </c>
      <c r="I37" s="93">
        <v>0.20399999999999999</v>
      </c>
      <c r="J37" s="93">
        <v>0.17100000000000001</v>
      </c>
      <c r="K37" s="93">
        <v>0.121</v>
      </c>
      <c r="L37" s="93">
        <v>0.20499999999999999</v>
      </c>
      <c r="N37" s="92">
        <v>0.124</v>
      </c>
      <c r="O37" s="93">
        <v>4.7E-2</v>
      </c>
      <c r="P37" s="93">
        <v>0.11899999999999999</v>
      </c>
      <c r="Q37" s="93">
        <v>0.17499999999999999</v>
      </c>
      <c r="R37" s="93">
        <v>0.13800000000000001</v>
      </c>
      <c r="S37" s="93">
        <v>0.14899999999999999</v>
      </c>
      <c r="T37" s="93">
        <v>9.7000000000000003E-2</v>
      </c>
      <c r="U37" s="93">
        <v>0.11899999999999999</v>
      </c>
      <c r="V37" s="93">
        <v>0.126</v>
      </c>
      <c r="W37" s="93">
        <v>9.2999999999999999E-2</v>
      </c>
      <c r="X37" s="93">
        <v>0.154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86" customFormat="1">
      <c r="A39" s="21"/>
      <c r="B39" s="7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25" s="86" customFormat="1">
      <c r="A40" s="170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68" t="s">
        <v>374</v>
      </c>
      <c r="B41" s="92">
        <v>0.77100000000000002</v>
      </c>
      <c r="C41" s="93">
        <v>0.72699999999999998</v>
      </c>
      <c r="D41" s="93">
        <v>0.75700000000000001</v>
      </c>
      <c r="E41" s="93">
        <v>0.749</v>
      </c>
      <c r="F41" s="93">
        <v>0.79100000000000004</v>
      </c>
      <c r="G41" s="93">
        <v>0.79200000000000004</v>
      </c>
      <c r="H41" s="93">
        <v>0.76300000000000001</v>
      </c>
      <c r="I41" s="93">
        <v>0.78500000000000003</v>
      </c>
      <c r="J41" s="93">
        <v>0.81100000000000005</v>
      </c>
      <c r="K41" s="93">
        <v>0.67700000000000005</v>
      </c>
      <c r="L41" s="93">
        <v>0.81299999999999994</v>
      </c>
      <c r="N41" s="92">
        <v>0.75600000000000001</v>
      </c>
      <c r="O41" s="93">
        <v>0.69</v>
      </c>
      <c r="P41" s="93">
        <v>0.78200000000000003</v>
      </c>
      <c r="Q41" s="93">
        <v>0.78900000000000003</v>
      </c>
      <c r="R41" s="93">
        <v>0.79700000000000004</v>
      </c>
      <c r="S41" s="93">
        <v>0.754</v>
      </c>
      <c r="T41" s="93">
        <v>0.76700000000000002</v>
      </c>
      <c r="U41" s="93">
        <v>0.75800000000000001</v>
      </c>
      <c r="V41" s="93">
        <v>0.83799999999999997</v>
      </c>
      <c r="W41" s="93">
        <v>0.71199999999999997</v>
      </c>
      <c r="X41" s="93">
        <v>0.72899999999999998</v>
      </c>
    </row>
    <row r="42" spans="1:25" s="86" customFormat="1">
      <c r="A42" s="168" t="s">
        <v>375</v>
      </c>
      <c r="B42" s="109">
        <v>5.3</v>
      </c>
      <c r="C42" s="112">
        <v>5</v>
      </c>
      <c r="D42" s="112">
        <v>5.3</v>
      </c>
      <c r="E42" s="112">
        <v>5.3</v>
      </c>
      <c r="F42" s="112">
        <v>5.4</v>
      </c>
      <c r="G42" s="112">
        <v>5.3</v>
      </c>
      <c r="H42" s="112">
        <v>5.2</v>
      </c>
      <c r="I42" s="112">
        <v>5.4</v>
      </c>
      <c r="J42" s="112">
        <v>5.5</v>
      </c>
      <c r="K42" s="112">
        <v>4.9000000000000004</v>
      </c>
      <c r="L42" s="112">
        <v>5.4</v>
      </c>
      <c r="N42" s="109">
        <v>5.2</v>
      </c>
      <c r="O42" s="112">
        <v>4.9000000000000004</v>
      </c>
      <c r="P42" s="112">
        <v>5.2</v>
      </c>
      <c r="Q42" s="112">
        <v>5.4</v>
      </c>
      <c r="R42" s="112">
        <v>5.4</v>
      </c>
      <c r="S42" s="112">
        <v>5.2</v>
      </c>
      <c r="T42" s="112">
        <v>5.2</v>
      </c>
      <c r="U42" s="112">
        <v>5.3</v>
      </c>
      <c r="V42" s="112">
        <v>5.4</v>
      </c>
      <c r="W42" s="112">
        <v>5</v>
      </c>
      <c r="X42" s="112">
        <v>5.0999999999999996</v>
      </c>
    </row>
    <row r="43" spans="1:25" s="86" customFormat="1">
      <c r="A43" s="168" t="s">
        <v>376</v>
      </c>
      <c r="B43" s="109">
        <v>5</v>
      </c>
      <c r="C43" s="112">
        <v>5</v>
      </c>
      <c r="D43" s="112">
        <v>6</v>
      </c>
      <c r="E43" s="112">
        <v>6</v>
      </c>
      <c r="F43" s="112">
        <v>5</v>
      </c>
      <c r="G43" s="112">
        <v>5</v>
      </c>
      <c r="H43" s="112">
        <v>5</v>
      </c>
      <c r="I43" s="112">
        <v>6</v>
      </c>
      <c r="J43" s="112">
        <v>6</v>
      </c>
      <c r="K43" s="112">
        <v>5</v>
      </c>
      <c r="L43" s="112">
        <v>6</v>
      </c>
      <c r="N43" s="109">
        <v>5</v>
      </c>
      <c r="O43" s="112">
        <v>5</v>
      </c>
      <c r="P43" s="112">
        <v>5</v>
      </c>
      <c r="Q43" s="112">
        <v>6</v>
      </c>
      <c r="R43" s="112">
        <v>6</v>
      </c>
      <c r="S43" s="112">
        <v>5</v>
      </c>
      <c r="T43" s="112">
        <v>5</v>
      </c>
      <c r="U43" s="112">
        <v>6</v>
      </c>
      <c r="V43" s="112">
        <v>6</v>
      </c>
      <c r="W43" s="112">
        <v>5</v>
      </c>
      <c r="X43" s="112">
        <v>5</v>
      </c>
    </row>
    <row r="44" spans="1:25" s="86" customFormat="1">
      <c r="A44" s="168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5</v>
      </c>
      <c r="L44" s="113" t="str">
        <f t="shared" si="0"/>
        <v>Voto 5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5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5</v>
      </c>
      <c r="X44" s="113" t="str">
        <f t="shared" si="0"/>
        <v>Voto 5</v>
      </c>
    </row>
    <row r="45" spans="1:25" s="86" customFormat="1">
      <c r="A45" s="181" t="s">
        <v>378</v>
      </c>
      <c r="B45" s="109">
        <f t="shared" ref="B45:L45" si="1">100*((B24+B25+B26)-(B20+B21+B22))/(B20+B21+B22+B24+B25+B26)</f>
        <v>80.963572267920085</v>
      </c>
      <c r="C45" s="112">
        <f t="shared" si="1"/>
        <v>70.857814336075208</v>
      </c>
      <c r="D45" s="112">
        <f t="shared" si="1"/>
        <v>84.184914841849121</v>
      </c>
      <c r="E45" s="112">
        <f t="shared" si="1"/>
        <v>77.278106508875752</v>
      </c>
      <c r="F45" s="112">
        <f t="shared" si="1"/>
        <v>84.795321637426923</v>
      </c>
      <c r="G45" s="112">
        <f t="shared" si="1"/>
        <v>82.278481012658247</v>
      </c>
      <c r="H45" s="112">
        <f t="shared" si="1"/>
        <v>84.096385542168676</v>
      </c>
      <c r="I45" s="112">
        <f t="shared" si="1"/>
        <v>85.088757396449708</v>
      </c>
      <c r="J45" s="112">
        <f t="shared" si="1"/>
        <v>84.264538198403656</v>
      </c>
      <c r="K45" s="112">
        <f t="shared" si="1"/>
        <v>62.936221419975944</v>
      </c>
      <c r="L45" s="112">
        <f t="shared" si="1"/>
        <v>88.644264194669759</v>
      </c>
      <c r="N45" s="109">
        <f t="shared" ref="N45:X45" si="2">100*((N24+N25+N26)-(N20+N21+N22))/(N20+N21+N22+N24+N25+N26)</f>
        <v>78.486997635933818</v>
      </c>
      <c r="O45" s="112">
        <f t="shared" si="2"/>
        <v>70.012391573729872</v>
      </c>
      <c r="P45" s="112">
        <f t="shared" si="2"/>
        <v>80.510440835266834</v>
      </c>
      <c r="Q45" s="112">
        <f t="shared" si="2"/>
        <v>82.850521436848183</v>
      </c>
      <c r="R45" s="112">
        <f t="shared" si="2"/>
        <v>87.750294464075367</v>
      </c>
      <c r="S45" s="112">
        <f t="shared" si="2"/>
        <v>79.952267303102616</v>
      </c>
      <c r="T45" s="112">
        <f t="shared" si="2"/>
        <v>83.732057416267949</v>
      </c>
      <c r="U45" s="112">
        <f t="shared" si="2"/>
        <v>85.030674846625772</v>
      </c>
      <c r="V45" s="112">
        <f t="shared" si="2"/>
        <v>85.144124168514409</v>
      </c>
      <c r="W45" s="112">
        <f t="shared" si="2"/>
        <v>65.197215777262187</v>
      </c>
      <c r="X45" s="112">
        <f t="shared" si="2"/>
        <v>72.307692307692307</v>
      </c>
    </row>
    <row r="46" spans="1:25" s="86" customFormat="1" ht="48" hidden="1">
      <c r="A46" s="170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170"/>
      <c r="B47" s="117">
        <f>MAX(B9:B15)</f>
        <v>19390</v>
      </c>
      <c r="C47" s="117">
        <f t="shared" ref="C47:X47" si="3">MAX(C9:C15)</f>
        <v>3070</v>
      </c>
      <c r="D47" s="117">
        <f t="shared" si="3"/>
        <v>1970</v>
      </c>
      <c r="E47" s="117">
        <f t="shared" si="3"/>
        <v>1433</v>
      </c>
      <c r="F47" s="117">
        <f t="shared" si="3"/>
        <v>1318</v>
      </c>
      <c r="G47" s="117">
        <f t="shared" si="3"/>
        <v>2807</v>
      </c>
      <c r="H47" s="117">
        <f t="shared" si="3"/>
        <v>554</v>
      </c>
      <c r="I47" s="117">
        <f t="shared" si="3"/>
        <v>2707</v>
      </c>
      <c r="J47" s="117">
        <f t="shared" si="3"/>
        <v>2068</v>
      </c>
      <c r="K47" s="117">
        <f t="shared" si="3"/>
        <v>1090</v>
      </c>
      <c r="L47" s="117">
        <f t="shared" si="3"/>
        <v>2754</v>
      </c>
      <c r="N47" s="117">
        <f t="shared" si="3"/>
        <v>5631</v>
      </c>
      <c r="O47" s="117">
        <f t="shared" si="3"/>
        <v>729</v>
      </c>
      <c r="P47" s="117">
        <f t="shared" si="3"/>
        <v>344</v>
      </c>
      <c r="Q47" s="117">
        <f t="shared" si="3"/>
        <v>673</v>
      </c>
      <c r="R47" s="117">
        <f t="shared" si="3"/>
        <v>467</v>
      </c>
      <c r="S47" s="117">
        <f t="shared" si="3"/>
        <v>702</v>
      </c>
      <c r="T47" s="117">
        <f t="shared" si="3"/>
        <v>203</v>
      </c>
      <c r="U47" s="117">
        <f t="shared" si="3"/>
        <v>762</v>
      </c>
      <c r="V47" s="117">
        <f t="shared" si="3"/>
        <v>683</v>
      </c>
      <c r="W47" s="117">
        <f t="shared" si="3"/>
        <v>384</v>
      </c>
      <c r="X47" s="117">
        <f t="shared" si="3"/>
        <v>730</v>
      </c>
    </row>
    <row r="48" spans="1:25" s="67" customFormat="1" ht="6.6" customHeight="1">
      <c r="A48" s="183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172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73" t="s">
        <v>379</v>
      </c>
      <c r="B50" s="9"/>
      <c r="H50" s="9"/>
      <c r="N50" s="9"/>
      <c r="T50" s="9"/>
    </row>
    <row r="51" spans="1:35">
      <c r="A51" s="173" t="s">
        <v>380</v>
      </c>
      <c r="B51" s="9"/>
      <c r="H51" s="9"/>
      <c r="N51" s="9"/>
      <c r="T51" s="9"/>
    </row>
    <row r="52" spans="1:35">
      <c r="A52" s="173" t="s">
        <v>381</v>
      </c>
    </row>
    <row r="53" spans="1:35">
      <c r="A53" s="173" t="s">
        <v>382</v>
      </c>
    </row>
  </sheetData>
  <sheetProtection selectLockedCells="1" selectUnlockedCells="1"/>
  <mergeCells count="17">
    <mergeCell ref="B19:L19"/>
    <mergeCell ref="N19:X19"/>
    <mergeCell ref="B8:L8"/>
    <mergeCell ref="N8:X8"/>
    <mergeCell ref="B40:L40"/>
    <mergeCell ref="N40:X40"/>
    <mergeCell ref="B30:L30"/>
    <mergeCell ref="N30:X30"/>
    <mergeCell ref="B3:L3"/>
    <mergeCell ref="N3:X3"/>
    <mergeCell ref="O4:X4"/>
    <mergeCell ref="B7:M7"/>
    <mergeCell ref="N7:X7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5.57031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43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387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25" t="s">
        <v>366</v>
      </c>
      <c r="B8" s="73">
        <v>278</v>
      </c>
      <c r="C8" s="23">
        <v>104</v>
      </c>
      <c r="D8" s="23">
        <v>5</v>
      </c>
      <c r="E8" s="23">
        <v>8</v>
      </c>
      <c r="F8" s="23">
        <v>0</v>
      </c>
      <c r="G8" s="23">
        <v>52</v>
      </c>
      <c r="H8" s="23">
        <v>14</v>
      </c>
      <c r="I8" s="23">
        <v>0</v>
      </c>
      <c r="J8" s="23">
        <v>15</v>
      </c>
      <c r="K8" s="23">
        <v>16</v>
      </c>
      <c r="L8" s="23">
        <v>64</v>
      </c>
    </row>
    <row r="9" spans="1:13" s="86" customFormat="1">
      <c r="A9" s="25" t="s">
        <v>367</v>
      </c>
      <c r="B9" s="73">
        <v>2246</v>
      </c>
      <c r="C9" s="23">
        <v>418</v>
      </c>
      <c r="D9" s="23">
        <v>154</v>
      </c>
      <c r="E9" s="23">
        <v>227</v>
      </c>
      <c r="F9" s="23">
        <v>121</v>
      </c>
      <c r="G9" s="23">
        <v>301</v>
      </c>
      <c r="H9" s="23">
        <v>70</v>
      </c>
      <c r="I9" s="23">
        <v>219</v>
      </c>
      <c r="J9" s="23">
        <v>156</v>
      </c>
      <c r="K9" s="23">
        <v>319</v>
      </c>
      <c r="L9" s="23">
        <v>261</v>
      </c>
    </row>
    <row r="10" spans="1:13" s="86" customFormat="1">
      <c r="A10" s="25" t="s">
        <v>368</v>
      </c>
      <c r="B10" s="73">
        <v>4402</v>
      </c>
      <c r="C10" s="23">
        <v>1028</v>
      </c>
      <c r="D10" s="23">
        <v>168</v>
      </c>
      <c r="E10" s="23">
        <v>386</v>
      </c>
      <c r="F10" s="23">
        <v>269</v>
      </c>
      <c r="G10" s="23">
        <v>636</v>
      </c>
      <c r="H10" s="23">
        <v>102</v>
      </c>
      <c r="I10" s="23">
        <v>588</v>
      </c>
      <c r="J10" s="23">
        <v>258</v>
      </c>
      <c r="K10" s="23">
        <v>539</v>
      </c>
      <c r="L10" s="23">
        <v>428</v>
      </c>
    </row>
    <row r="11" spans="1:13" s="86" customFormat="1">
      <c r="A11" s="25" t="s">
        <v>369</v>
      </c>
      <c r="B11" s="73">
        <v>14023</v>
      </c>
      <c r="C11" s="23">
        <v>2312</v>
      </c>
      <c r="D11" s="23">
        <v>1573</v>
      </c>
      <c r="E11" s="23">
        <v>1109</v>
      </c>
      <c r="F11" s="23">
        <v>854</v>
      </c>
      <c r="G11" s="23">
        <v>1554</v>
      </c>
      <c r="H11" s="23">
        <v>447</v>
      </c>
      <c r="I11" s="23">
        <v>2216</v>
      </c>
      <c r="J11" s="23">
        <v>962</v>
      </c>
      <c r="K11" s="23">
        <v>1218</v>
      </c>
      <c r="L11" s="23">
        <v>1777</v>
      </c>
    </row>
    <row r="12" spans="1:13" s="86" customFormat="1">
      <c r="A12" s="25" t="s">
        <v>370</v>
      </c>
      <c r="B12" s="73">
        <v>25068</v>
      </c>
      <c r="C12" s="23">
        <v>3472</v>
      </c>
      <c r="D12" s="23">
        <v>2298</v>
      </c>
      <c r="E12" s="23">
        <v>1763</v>
      </c>
      <c r="F12" s="23">
        <v>1859</v>
      </c>
      <c r="G12" s="23">
        <v>3473</v>
      </c>
      <c r="H12" s="23">
        <v>734</v>
      </c>
      <c r="I12" s="23">
        <v>3240</v>
      </c>
      <c r="J12" s="23">
        <v>2682</v>
      </c>
      <c r="K12" s="23">
        <v>1303</v>
      </c>
      <c r="L12" s="23">
        <v>4246</v>
      </c>
    </row>
    <row r="13" spans="1:13" s="86" customFormat="1">
      <c r="A13" s="25" t="s">
        <v>371</v>
      </c>
      <c r="B13" s="73">
        <v>20022</v>
      </c>
      <c r="C13" s="23">
        <v>2621</v>
      </c>
      <c r="D13" s="23">
        <v>1748</v>
      </c>
      <c r="E13" s="23">
        <v>1912</v>
      </c>
      <c r="F13" s="23">
        <v>1669</v>
      </c>
      <c r="G13" s="23">
        <v>2669</v>
      </c>
      <c r="H13" s="23">
        <v>581</v>
      </c>
      <c r="I13" s="23">
        <v>2974</v>
      </c>
      <c r="J13" s="23">
        <v>1891</v>
      </c>
      <c r="K13" s="23">
        <v>1098</v>
      </c>
      <c r="L13" s="23">
        <v>2858</v>
      </c>
    </row>
    <row r="14" spans="1:13" s="86" customFormat="1">
      <c r="A14" s="25" t="s">
        <v>372</v>
      </c>
      <c r="B14" s="73">
        <v>6715</v>
      </c>
      <c r="C14" s="23">
        <v>819</v>
      </c>
      <c r="D14" s="23">
        <v>716</v>
      </c>
      <c r="E14" s="23">
        <v>680</v>
      </c>
      <c r="F14" s="23">
        <v>486</v>
      </c>
      <c r="G14" s="23">
        <v>457</v>
      </c>
      <c r="H14" s="23">
        <v>219</v>
      </c>
      <c r="I14" s="23">
        <v>1051</v>
      </c>
      <c r="J14" s="23">
        <v>577</v>
      </c>
      <c r="K14" s="23">
        <v>281</v>
      </c>
      <c r="L14" s="23">
        <v>1429</v>
      </c>
    </row>
    <row r="15" spans="1:13" s="86" customFormat="1">
      <c r="A15" s="25" t="s">
        <v>373</v>
      </c>
      <c r="B15" s="73">
        <v>1526</v>
      </c>
      <c r="C15" s="23">
        <v>243</v>
      </c>
      <c r="D15" s="23">
        <v>71</v>
      </c>
      <c r="E15" s="23">
        <v>42</v>
      </c>
      <c r="F15" s="23">
        <v>75</v>
      </c>
      <c r="G15" s="23">
        <v>306</v>
      </c>
      <c r="H15" s="23">
        <v>39</v>
      </c>
      <c r="I15" s="23">
        <v>240</v>
      </c>
      <c r="J15" s="23">
        <v>87</v>
      </c>
      <c r="K15" s="23">
        <v>51</v>
      </c>
      <c r="L15" s="23">
        <v>372</v>
      </c>
    </row>
    <row r="16" spans="1:13" s="90" customFormat="1">
      <c r="A16" s="36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25" t="s">
        <v>366</v>
      </c>
      <c r="B19" s="92">
        <v>4.0000000000000001E-3</v>
      </c>
      <c r="C19" s="93">
        <v>8.9999999999999993E-3</v>
      </c>
      <c r="D19" s="93">
        <v>1E-3</v>
      </c>
      <c r="E19" s="93">
        <v>1E-3</v>
      </c>
      <c r="F19" s="93">
        <v>0</v>
      </c>
      <c r="G19" s="93">
        <v>6.0000000000000001E-3</v>
      </c>
      <c r="H19" s="93">
        <v>6.0000000000000001E-3</v>
      </c>
      <c r="I19" s="93">
        <v>0</v>
      </c>
      <c r="J19" s="93">
        <v>2E-3</v>
      </c>
      <c r="K19" s="93">
        <v>3.0000000000000001E-3</v>
      </c>
      <c r="L19" s="93">
        <v>6.0000000000000001E-3</v>
      </c>
    </row>
    <row r="20" spans="1:12" s="86" customFormat="1">
      <c r="A20" s="25" t="s">
        <v>367</v>
      </c>
      <c r="B20" s="92">
        <v>0.03</v>
      </c>
      <c r="C20" s="93">
        <v>3.7999999999999999E-2</v>
      </c>
      <c r="D20" s="93">
        <v>2.3E-2</v>
      </c>
      <c r="E20" s="93">
        <v>3.6999999999999998E-2</v>
      </c>
      <c r="F20" s="93">
        <v>2.3E-2</v>
      </c>
      <c r="G20" s="93">
        <v>3.2000000000000001E-2</v>
      </c>
      <c r="H20" s="93">
        <v>3.2000000000000001E-2</v>
      </c>
      <c r="I20" s="93">
        <v>2.1000000000000001E-2</v>
      </c>
      <c r="J20" s="93">
        <v>2.4E-2</v>
      </c>
      <c r="K20" s="93">
        <v>6.6000000000000003E-2</v>
      </c>
      <c r="L20" s="93">
        <v>2.3E-2</v>
      </c>
    </row>
    <row r="21" spans="1:12" s="86" customFormat="1">
      <c r="A21" s="25" t="s">
        <v>368</v>
      </c>
      <c r="B21" s="92">
        <v>5.8999999999999997E-2</v>
      </c>
      <c r="C21" s="93">
        <v>9.2999999999999999E-2</v>
      </c>
      <c r="D21" s="93">
        <v>2.5000000000000001E-2</v>
      </c>
      <c r="E21" s="93">
        <v>6.3E-2</v>
      </c>
      <c r="F21" s="93">
        <v>0.05</v>
      </c>
      <c r="G21" s="93">
        <v>6.7000000000000004E-2</v>
      </c>
      <c r="H21" s="93">
        <v>4.5999999999999999E-2</v>
      </c>
      <c r="I21" s="93">
        <v>5.6000000000000001E-2</v>
      </c>
      <c r="J21" s="93">
        <v>3.9E-2</v>
      </c>
      <c r="K21" s="93">
        <v>0.112</v>
      </c>
      <c r="L21" s="93">
        <v>3.6999999999999998E-2</v>
      </c>
    </row>
    <row r="22" spans="1:12" s="86" customFormat="1">
      <c r="A22" s="25" t="s">
        <v>369</v>
      </c>
      <c r="B22" s="92">
        <v>0.189</v>
      </c>
      <c r="C22" s="93">
        <v>0.21</v>
      </c>
      <c r="D22" s="93">
        <v>0.23400000000000001</v>
      </c>
      <c r="E22" s="93">
        <v>0.18099999999999999</v>
      </c>
      <c r="F22" s="93">
        <v>0.16</v>
      </c>
      <c r="G22" s="93">
        <v>0.16400000000000001</v>
      </c>
      <c r="H22" s="93">
        <v>0.20300000000000001</v>
      </c>
      <c r="I22" s="93">
        <v>0.21099999999999999</v>
      </c>
      <c r="J22" s="93">
        <v>0.14499999999999999</v>
      </c>
      <c r="K22" s="93">
        <v>0.252</v>
      </c>
      <c r="L22" s="93">
        <v>0.155</v>
      </c>
    </row>
    <row r="23" spans="1:12" s="86" customFormat="1">
      <c r="A23" s="25" t="s">
        <v>370</v>
      </c>
      <c r="B23" s="92">
        <v>0.33700000000000002</v>
      </c>
      <c r="C23" s="93">
        <v>0.315</v>
      </c>
      <c r="D23" s="93">
        <v>0.34100000000000003</v>
      </c>
      <c r="E23" s="93">
        <v>0.28799999999999998</v>
      </c>
      <c r="F23" s="93">
        <v>0.34899999999999998</v>
      </c>
      <c r="G23" s="93">
        <v>0.36799999999999999</v>
      </c>
      <c r="H23" s="93">
        <v>0.33200000000000002</v>
      </c>
      <c r="I23" s="93">
        <v>0.308</v>
      </c>
      <c r="J23" s="93">
        <v>0.40500000000000003</v>
      </c>
      <c r="K23" s="93">
        <v>0.27</v>
      </c>
      <c r="L23" s="93">
        <v>0.371</v>
      </c>
    </row>
    <row r="24" spans="1:12" s="86" customFormat="1">
      <c r="A24" s="25" t="s">
        <v>371</v>
      </c>
      <c r="B24" s="92">
        <v>0.27</v>
      </c>
      <c r="C24" s="93">
        <v>0.23799999999999999</v>
      </c>
      <c r="D24" s="93">
        <v>0.26</v>
      </c>
      <c r="E24" s="93">
        <v>0.312</v>
      </c>
      <c r="F24" s="93">
        <v>0.313</v>
      </c>
      <c r="G24" s="93">
        <v>0.28299999999999997</v>
      </c>
      <c r="H24" s="93">
        <v>0.26300000000000001</v>
      </c>
      <c r="I24" s="93">
        <v>0.28199999999999997</v>
      </c>
      <c r="J24" s="93">
        <v>0.28499999999999998</v>
      </c>
      <c r="K24" s="93">
        <v>0.22800000000000001</v>
      </c>
      <c r="L24" s="93">
        <v>0.25</v>
      </c>
    </row>
    <row r="25" spans="1:12" s="86" customFormat="1">
      <c r="A25" s="25" t="s">
        <v>372</v>
      </c>
      <c r="B25" s="92">
        <v>0.09</v>
      </c>
      <c r="C25" s="93">
        <v>7.3999999999999996E-2</v>
      </c>
      <c r="D25" s="93">
        <v>0.106</v>
      </c>
      <c r="E25" s="93">
        <v>0.111</v>
      </c>
      <c r="F25" s="93">
        <v>9.0999999999999998E-2</v>
      </c>
      <c r="G25" s="93">
        <v>4.8000000000000001E-2</v>
      </c>
      <c r="H25" s="93">
        <v>9.9000000000000005E-2</v>
      </c>
      <c r="I25" s="93">
        <v>0.1</v>
      </c>
      <c r="J25" s="93">
        <v>8.6999999999999994E-2</v>
      </c>
      <c r="K25" s="93">
        <v>5.8000000000000003E-2</v>
      </c>
      <c r="L25" s="93">
        <v>0.125</v>
      </c>
    </row>
    <row r="26" spans="1:12" s="86" customFormat="1">
      <c r="A26" s="25" t="s">
        <v>373</v>
      </c>
      <c r="B26" s="92">
        <v>2.1000000000000001E-2</v>
      </c>
      <c r="C26" s="93">
        <v>2.1999999999999999E-2</v>
      </c>
      <c r="D26" s="93">
        <v>1.0999999999999999E-2</v>
      </c>
      <c r="E26" s="93">
        <v>7.0000000000000001E-3</v>
      </c>
      <c r="F26" s="93">
        <v>1.4E-2</v>
      </c>
      <c r="G26" s="93">
        <v>3.2000000000000001E-2</v>
      </c>
      <c r="H26" s="93">
        <v>1.7999999999999999E-2</v>
      </c>
      <c r="I26" s="93">
        <v>2.3E-2</v>
      </c>
      <c r="J26" s="93">
        <v>1.2999999999999999E-2</v>
      </c>
      <c r="K26" s="93">
        <v>1.0999999999999999E-2</v>
      </c>
      <c r="L26" s="93">
        <v>3.2000000000000001E-2</v>
      </c>
    </row>
    <row r="27" spans="1:12" s="90" customFormat="1">
      <c r="A27" s="36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4.0000000000000001E-3</v>
      </c>
      <c r="C30" s="93">
        <v>0.01</v>
      </c>
      <c r="D30" s="93">
        <v>1E-3</v>
      </c>
      <c r="E30" s="93">
        <v>1E-3</v>
      </c>
      <c r="F30" s="93">
        <v>0</v>
      </c>
      <c r="G30" s="93">
        <v>6.0000000000000001E-3</v>
      </c>
      <c r="H30" s="93">
        <v>6.0000000000000001E-3</v>
      </c>
      <c r="I30" s="93">
        <v>0</v>
      </c>
      <c r="J30" s="93">
        <v>2E-3</v>
      </c>
      <c r="K30" s="93">
        <v>3.0000000000000001E-3</v>
      </c>
      <c r="L30" s="93">
        <v>6.0000000000000001E-3</v>
      </c>
    </row>
    <row r="31" spans="1:12" s="86" customFormat="1">
      <c r="A31" s="25" t="s">
        <v>367</v>
      </c>
      <c r="B31" s="92">
        <v>3.1E-2</v>
      </c>
      <c r="C31" s="93">
        <v>3.9E-2</v>
      </c>
      <c r="D31" s="93">
        <v>2.3E-2</v>
      </c>
      <c r="E31" s="93">
        <v>3.6999999999999998E-2</v>
      </c>
      <c r="F31" s="93">
        <v>2.3E-2</v>
      </c>
      <c r="G31" s="93">
        <v>3.3000000000000002E-2</v>
      </c>
      <c r="H31" s="93">
        <v>3.2000000000000001E-2</v>
      </c>
      <c r="I31" s="93">
        <v>2.1000000000000001E-2</v>
      </c>
      <c r="J31" s="93">
        <v>2.4E-2</v>
      </c>
      <c r="K31" s="93">
        <v>6.7000000000000004E-2</v>
      </c>
      <c r="L31" s="93">
        <v>2.4E-2</v>
      </c>
    </row>
    <row r="32" spans="1:12" s="86" customFormat="1">
      <c r="A32" s="25" t="s">
        <v>368</v>
      </c>
      <c r="B32" s="92">
        <v>6.0999999999999999E-2</v>
      </c>
      <c r="C32" s="93">
        <v>9.5000000000000001E-2</v>
      </c>
      <c r="D32" s="93">
        <v>2.5000000000000001E-2</v>
      </c>
      <c r="E32" s="93">
        <v>6.3E-2</v>
      </c>
      <c r="F32" s="93">
        <v>5.0999999999999997E-2</v>
      </c>
      <c r="G32" s="93">
        <v>7.0000000000000007E-2</v>
      </c>
      <c r="H32" s="93">
        <v>4.7E-2</v>
      </c>
      <c r="I32" s="93">
        <v>5.7000000000000002E-2</v>
      </c>
      <c r="J32" s="93">
        <v>3.9E-2</v>
      </c>
      <c r="K32" s="93">
        <v>0.113</v>
      </c>
      <c r="L32" s="93">
        <v>3.9E-2</v>
      </c>
    </row>
    <row r="33" spans="1:35" s="86" customFormat="1">
      <c r="A33" s="25" t="s">
        <v>369</v>
      </c>
      <c r="B33" s="92">
        <v>0.193</v>
      </c>
      <c r="C33" s="93">
        <v>0.215</v>
      </c>
      <c r="D33" s="93">
        <v>0.23599999999999999</v>
      </c>
      <c r="E33" s="93">
        <v>0.182</v>
      </c>
      <c r="F33" s="93">
        <v>0.16200000000000001</v>
      </c>
      <c r="G33" s="93">
        <v>0.17</v>
      </c>
      <c r="H33" s="93">
        <v>0.20599999999999999</v>
      </c>
      <c r="I33" s="93">
        <v>0.215</v>
      </c>
      <c r="J33" s="93">
        <v>0.14699999999999999</v>
      </c>
      <c r="K33" s="93">
        <v>0.255</v>
      </c>
      <c r="L33" s="93">
        <v>0.161</v>
      </c>
    </row>
    <row r="34" spans="1:35" s="86" customFormat="1">
      <c r="A34" s="25" t="s">
        <v>370</v>
      </c>
      <c r="B34" s="92">
        <v>0.34499999999999997</v>
      </c>
      <c r="C34" s="93">
        <v>0.32200000000000001</v>
      </c>
      <c r="D34" s="93">
        <v>0.34499999999999997</v>
      </c>
      <c r="E34" s="93">
        <v>0.28999999999999998</v>
      </c>
      <c r="F34" s="93">
        <v>0.35399999999999998</v>
      </c>
      <c r="G34" s="93">
        <v>0.38</v>
      </c>
      <c r="H34" s="93">
        <v>0.33800000000000002</v>
      </c>
      <c r="I34" s="93">
        <v>0.315</v>
      </c>
      <c r="J34" s="93">
        <v>0.41</v>
      </c>
      <c r="K34" s="93">
        <v>0.27300000000000002</v>
      </c>
      <c r="L34" s="93">
        <v>0.38400000000000001</v>
      </c>
    </row>
    <row r="35" spans="1:35" s="86" customFormat="1">
      <c r="A35" s="25" t="s">
        <v>371</v>
      </c>
      <c r="B35" s="92">
        <v>0.27500000000000002</v>
      </c>
      <c r="C35" s="93">
        <v>0.24299999999999999</v>
      </c>
      <c r="D35" s="93">
        <v>0.26200000000000001</v>
      </c>
      <c r="E35" s="93">
        <v>0.314</v>
      </c>
      <c r="F35" s="93">
        <v>0.318</v>
      </c>
      <c r="G35" s="93">
        <v>0.29199999999999998</v>
      </c>
      <c r="H35" s="93">
        <v>0.26800000000000002</v>
      </c>
      <c r="I35" s="93">
        <v>0.28899999999999998</v>
      </c>
      <c r="J35" s="93">
        <v>0.28899999999999998</v>
      </c>
      <c r="K35" s="93">
        <v>0.23</v>
      </c>
      <c r="L35" s="93">
        <v>0.25800000000000001</v>
      </c>
    </row>
    <row r="36" spans="1:35" s="86" customFormat="1">
      <c r="A36" s="25" t="s">
        <v>372</v>
      </c>
      <c r="B36" s="92">
        <v>9.1999999999999998E-2</v>
      </c>
      <c r="C36" s="93">
        <v>7.5999999999999998E-2</v>
      </c>
      <c r="D36" s="93">
        <v>0.107</v>
      </c>
      <c r="E36" s="93">
        <v>0.112</v>
      </c>
      <c r="F36" s="93">
        <v>9.1999999999999998E-2</v>
      </c>
      <c r="G36" s="93">
        <v>0.05</v>
      </c>
      <c r="H36" s="93">
        <v>0.10100000000000001</v>
      </c>
      <c r="I36" s="93">
        <v>0.10199999999999999</v>
      </c>
      <c r="J36" s="93">
        <v>8.7999999999999995E-2</v>
      </c>
      <c r="K36" s="93">
        <v>5.8999999999999997E-2</v>
      </c>
      <c r="L36" s="93">
        <v>0.129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21"/>
      <c r="B38" s="7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68" t="s">
        <v>374</v>
      </c>
      <c r="B40" s="92">
        <v>0.71199999999999997</v>
      </c>
      <c r="C40" s="93">
        <v>0.64200000000000002</v>
      </c>
      <c r="D40" s="93">
        <v>0.71499999999999997</v>
      </c>
      <c r="E40" s="93">
        <v>0.71599999999999997</v>
      </c>
      <c r="F40" s="93">
        <v>0.76300000000000001</v>
      </c>
      <c r="G40" s="93">
        <v>0.72199999999999998</v>
      </c>
      <c r="H40" s="93">
        <v>0.70799999999999996</v>
      </c>
      <c r="I40" s="93">
        <v>0.70599999999999996</v>
      </c>
      <c r="J40" s="93">
        <v>0.78700000000000003</v>
      </c>
      <c r="K40" s="93">
        <v>0.56200000000000006</v>
      </c>
      <c r="L40" s="93">
        <v>0.77100000000000002</v>
      </c>
    </row>
    <row r="41" spans="1:35" s="86" customFormat="1">
      <c r="A41" s="168" t="s">
        <v>375</v>
      </c>
      <c r="B41" s="109">
        <v>5</v>
      </c>
      <c r="C41" s="112">
        <v>4.8</v>
      </c>
      <c r="D41" s="112">
        <v>5.0999999999999996</v>
      </c>
      <c r="E41" s="112">
        <v>5.0999999999999996</v>
      </c>
      <c r="F41" s="112">
        <v>5.2</v>
      </c>
      <c r="G41" s="112">
        <v>5</v>
      </c>
      <c r="H41" s="112">
        <v>5</v>
      </c>
      <c r="I41" s="112">
        <v>5.0999999999999996</v>
      </c>
      <c r="J41" s="112">
        <v>5.2</v>
      </c>
      <c r="K41" s="112">
        <v>4.7</v>
      </c>
      <c r="L41" s="112">
        <v>5.2</v>
      </c>
    </row>
    <row r="42" spans="1:35" s="86" customFormat="1">
      <c r="A42" s="168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68" t="s">
        <v>377</v>
      </c>
      <c r="B43" s="73" t="str">
        <f>INDEX($A8:$A14,MATCH(B46,B8:B14,0))</f>
        <v>Voto 5</v>
      </c>
      <c r="C43" s="113" t="str">
        <f t="shared" ref="C43:L43" si="0">INDEX($A8:$A14,MATCH(C46,C8:C14,0))</f>
        <v>Voto 5</v>
      </c>
      <c r="D43" s="113" t="str">
        <f t="shared" si="0"/>
        <v>Voto 5</v>
      </c>
      <c r="E43" s="113" t="str">
        <f t="shared" si="0"/>
        <v>Voto 6</v>
      </c>
      <c r="F43" s="113" t="str">
        <f t="shared" si="0"/>
        <v>Voto 5</v>
      </c>
      <c r="G43" s="113" t="str">
        <f t="shared" si="0"/>
        <v>Voto 5</v>
      </c>
      <c r="H43" s="113" t="str">
        <f t="shared" si="0"/>
        <v>Voto 5</v>
      </c>
      <c r="I43" s="113" t="str">
        <f t="shared" si="0"/>
        <v>Voto 5</v>
      </c>
      <c r="J43" s="113" t="str">
        <f t="shared" si="0"/>
        <v>Voto 5</v>
      </c>
      <c r="K43" s="113" t="str">
        <f t="shared" si="0"/>
        <v>Voto 5</v>
      </c>
      <c r="L43" s="113" t="str">
        <f t="shared" si="0"/>
        <v>Voto 5</v>
      </c>
    </row>
    <row r="44" spans="1:35" s="86" customFormat="1" ht="18" customHeight="1">
      <c r="A44" s="181" t="s">
        <v>378</v>
      </c>
      <c r="B44" s="109">
        <f t="shared" ref="B44:L44" si="1">100*((B23+B24+B25)-(B19+B20+B21))/(B19+B20+B21+B23+B24+B25)</f>
        <v>76.455696202531641</v>
      </c>
      <c r="C44" s="112">
        <f t="shared" si="1"/>
        <v>63.494132985658396</v>
      </c>
      <c r="D44" s="112">
        <f t="shared" si="1"/>
        <v>87.037037037037038</v>
      </c>
      <c r="E44" s="112">
        <f t="shared" si="1"/>
        <v>75.123152709359601</v>
      </c>
      <c r="F44" s="112">
        <f t="shared" si="1"/>
        <v>82.324455205811148</v>
      </c>
      <c r="G44" s="112">
        <f t="shared" si="1"/>
        <v>73.880597014925371</v>
      </c>
      <c r="H44" s="112">
        <f t="shared" si="1"/>
        <v>78.40616966580977</v>
      </c>
      <c r="I44" s="112">
        <f t="shared" si="1"/>
        <v>79.921773142112116</v>
      </c>
      <c r="J44" s="112">
        <f t="shared" si="1"/>
        <v>84.560570071258908</v>
      </c>
      <c r="K44" s="112">
        <f t="shared" si="1"/>
        <v>50.8819538670285</v>
      </c>
      <c r="L44" s="112">
        <f t="shared" si="1"/>
        <v>83.743842364532014</v>
      </c>
    </row>
    <row r="45" spans="1:35" s="86" customFormat="1" ht="48" hidden="1">
      <c r="A45" s="181" t="s">
        <v>378</v>
      </c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N45" s="116" t="s">
        <v>385</v>
      </c>
    </row>
    <row r="46" spans="1:35" s="86" customFormat="1" hidden="1">
      <c r="A46" s="21"/>
      <c r="B46" s="117">
        <f>MAX(B8:B14)</f>
        <v>25068</v>
      </c>
      <c r="C46" s="117">
        <f t="shared" ref="C46:L46" si="2">MAX(C8:C14)</f>
        <v>3472</v>
      </c>
      <c r="D46" s="117">
        <f t="shared" si="2"/>
        <v>2298</v>
      </c>
      <c r="E46" s="117">
        <f t="shared" si="2"/>
        <v>1912</v>
      </c>
      <c r="F46" s="117">
        <f t="shared" si="2"/>
        <v>1859</v>
      </c>
      <c r="G46" s="117">
        <f t="shared" si="2"/>
        <v>3473</v>
      </c>
      <c r="H46" s="117">
        <f t="shared" si="2"/>
        <v>734</v>
      </c>
      <c r="I46" s="117">
        <f t="shared" si="2"/>
        <v>3240</v>
      </c>
      <c r="J46" s="117">
        <f t="shared" si="2"/>
        <v>2682</v>
      </c>
      <c r="K46" s="117">
        <f t="shared" si="2"/>
        <v>1303</v>
      </c>
      <c r="L46" s="117">
        <f t="shared" si="2"/>
        <v>4246</v>
      </c>
    </row>
    <row r="47" spans="1:35" s="67" customFormat="1" ht="6.6" customHeight="1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</row>
    <row r="48" spans="1:35" ht="11.6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12">
      <c r="A49" s="118" t="s">
        <v>379</v>
      </c>
      <c r="B49" s="9"/>
      <c r="H49" s="9"/>
    </row>
    <row r="50" spans="1:12">
      <c r="A50" s="118" t="s">
        <v>380</v>
      </c>
      <c r="B50" s="9"/>
      <c r="H50" s="9"/>
    </row>
    <row r="51" spans="1:12">
      <c r="A51" s="118" t="s">
        <v>381</v>
      </c>
    </row>
    <row r="52" spans="1:12">
      <c r="A52" s="118" t="s">
        <v>382</v>
      </c>
    </row>
    <row r="54" spans="1:12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</row>
  </sheetData>
  <sheetProtection selectLockedCells="1" selectUnlockedCells="1"/>
  <mergeCells count="8">
    <mergeCell ref="B29:L29"/>
    <mergeCell ref="B39:L39"/>
    <mergeCell ref="A3:A4"/>
    <mergeCell ref="B3:B4"/>
    <mergeCell ref="C3:L3"/>
    <mergeCell ref="B6:M6"/>
    <mergeCell ref="B7:L7"/>
    <mergeCell ref="B18:L18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5"/>
  <sheetViews>
    <sheetView zoomScaleNormal="85" zoomScaleSheetLayoutView="40" workbookViewId="0">
      <selection activeCell="R27" sqref="R27"/>
    </sheetView>
  </sheetViews>
  <sheetFormatPr defaultColWidth="8.7109375" defaultRowHeight="12.75"/>
  <cols>
    <col min="1" max="1" width="24.28515625" style="41" customWidth="1"/>
    <col min="2" max="2" width="7.28515625" style="42" customWidth="1"/>
    <col min="3" max="4" width="7.28515625" style="43" customWidth="1"/>
    <col min="5" max="5" width="9.28515625" style="43" customWidth="1"/>
    <col min="6" max="7" width="7.28515625" style="43" customWidth="1"/>
    <col min="8" max="8" width="7.28515625" style="44" customWidth="1"/>
    <col min="9" max="12" width="7.28515625" style="43" customWidth="1"/>
    <col min="13" max="16384" width="8.7109375" style="43"/>
  </cols>
  <sheetData>
    <row r="1" spans="1:12">
      <c r="A1" s="45" t="s">
        <v>62</v>
      </c>
      <c r="B1" s="46"/>
      <c r="H1" s="43"/>
    </row>
    <row r="2" spans="1:12">
      <c r="A2" s="45"/>
      <c r="B2" s="46"/>
      <c r="H2" s="43"/>
    </row>
    <row r="3" spans="1:12" ht="14.65" customHeight="1">
      <c r="A3" s="253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2" s="41" customFormat="1" ht="48">
      <c r="A4" s="253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2" s="41" customFormat="1" ht="6" customHeight="1">
      <c r="A5" s="47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24" customHeight="1">
      <c r="B6" s="252" t="s">
        <v>282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2" ht="6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>
      <c r="A8" s="25" t="s">
        <v>283</v>
      </c>
      <c r="B8" s="51">
        <v>33128</v>
      </c>
      <c r="C8" s="52">
        <v>4661</v>
      </c>
      <c r="D8" s="52">
        <v>3185</v>
      </c>
      <c r="E8" s="52">
        <v>2897</v>
      </c>
      <c r="F8" s="52">
        <v>2503</v>
      </c>
      <c r="G8" s="52">
        <v>3603</v>
      </c>
      <c r="H8" s="52">
        <v>942</v>
      </c>
      <c r="I8" s="52">
        <v>4957</v>
      </c>
      <c r="J8" s="52">
        <v>3077</v>
      </c>
      <c r="K8" s="52">
        <v>2179</v>
      </c>
      <c r="L8" s="52">
        <v>5122</v>
      </c>
    </row>
    <row r="9" spans="1:12">
      <c r="A9" s="25" t="s">
        <v>284</v>
      </c>
      <c r="B9" s="51">
        <v>41152</v>
      </c>
      <c r="C9" s="52">
        <v>6357</v>
      </c>
      <c r="D9" s="52">
        <v>3549</v>
      </c>
      <c r="E9" s="52">
        <v>3230</v>
      </c>
      <c r="F9" s="52">
        <v>2830</v>
      </c>
      <c r="G9" s="52">
        <v>5845</v>
      </c>
      <c r="H9" s="52">
        <v>1265</v>
      </c>
      <c r="I9" s="52">
        <v>5570</v>
      </c>
      <c r="J9" s="52">
        <v>3549</v>
      </c>
      <c r="K9" s="52">
        <v>2647</v>
      </c>
      <c r="L9" s="52">
        <v>6312</v>
      </c>
    </row>
    <row r="10" spans="1:12">
      <c r="A10" s="36" t="s">
        <v>254</v>
      </c>
      <c r="B10" s="53">
        <f>[1]EXTRAURBANO_CASI!B6</f>
        <v>74280</v>
      </c>
      <c r="C10" s="53">
        <f>[1]EXTRAURBANO_CASI!C6</f>
        <v>11018</v>
      </c>
      <c r="D10" s="53">
        <f>[1]EXTRAURBANO_CASI!D6</f>
        <v>6734</v>
      </c>
      <c r="E10" s="53">
        <f>[1]EXTRAURBANO_CASI!E6</f>
        <v>6127</v>
      </c>
      <c r="F10" s="53">
        <f>[1]EXTRAURBANO_CASI!F6</f>
        <v>5333</v>
      </c>
      <c r="G10" s="53">
        <f>[1]EXTRAURBANO_CASI!G6</f>
        <v>9448</v>
      </c>
      <c r="H10" s="53">
        <f>[1]EXTRAURBANO_CASI!H6</f>
        <v>2207</v>
      </c>
      <c r="I10" s="53">
        <f>[1]EXTRAURBANO_CASI!I6</f>
        <v>10527</v>
      </c>
      <c r="J10" s="53">
        <f>[1]EXTRAURBANO_CASI!J6</f>
        <v>6626</v>
      </c>
      <c r="K10" s="53">
        <f>[1]EXTRAURBANO_CASI!K6</f>
        <v>4826</v>
      </c>
      <c r="L10" s="53">
        <f>[1]EXTRAURBANO_CASI!L6</f>
        <v>11434</v>
      </c>
    </row>
    <row r="11" spans="1:12" ht="6" customHeight="1">
      <c r="A11" s="2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2" customHeight="1">
      <c r="A12" s="25"/>
      <c r="B12" s="252" t="s">
        <v>274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1:12" ht="6" customHeight="1">
      <c r="A13" s="25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>
      <c r="A14" s="25" t="s">
        <v>283</v>
      </c>
      <c r="B14" s="55">
        <v>0.44600000000000001</v>
      </c>
      <c r="C14" s="56">
        <v>0.42299999999999999</v>
      </c>
      <c r="D14" s="56">
        <v>0.47299999999999998</v>
      </c>
      <c r="E14" s="56">
        <v>0.47299999999999998</v>
      </c>
      <c r="F14" s="56">
        <v>0.46899999999999997</v>
      </c>
      <c r="G14" s="56">
        <v>0.38100000000000001</v>
      </c>
      <c r="H14" s="56">
        <v>0.42699999999999999</v>
      </c>
      <c r="I14" s="56">
        <v>0.47099999999999997</v>
      </c>
      <c r="J14" s="56">
        <v>0.46400000000000002</v>
      </c>
      <c r="K14" s="56">
        <v>0.45200000000000001</v>
      </c>
      <c r="L14" s="56">
        <v>0.44800000000000001</v>
      </c>
    </row>
    <row r="15" spans="1:12">
      <c r="A15" s="25" t="s">
        <v>284</v>
      </c>
      <c r="B15" s="55">
        <v>0.55400000000000005</v>
      </c>
      <c r="C15" s="56">
        <v>0.57699999999999996</v>
      </c>
      <c r="D15" s="56">
        <v>0.52700000000000002</v>
      </c>
      <c r="E15" s="56">
        <v>0.52700000000000002</v>
      </c>
      <c r="F15" s="56">
        <v>0.53100000000000003</v>
      </c>
      <c r="G15" s="56">
        <v>0.61899999999999999</v>
      </c>
      <c r="H15" s="56">
        <v>0.57299999999999995</v>
      </c>
      <c r="I15" s="56">
        <v>0.52900000000000003</v>
      </c>
      <c r="J15" s="56">
        <v>0.53600000000000003</v>
      </c>
      <c r="K15" s="56">
        <v>0.54800000000000004</v>
      </c>
      <c r="L15" s="56">
        <v>0.55200000000000005</v>
      </c>
    </row>
    <row r="16" spans="1:12">
      <c r="A16" s="36" t="s">
        <v>254</v>
      </c>
      <c r="B16" s="57">
        <f t="shared" ref="B16:L16" si="0">B14+B15</f>
        <v>1</v>
      </c>
      <c r="C16" s="57">
        <f t="shared" si="0"/>
        <v>1</v>
      </c>
      <c r="D16" s="57">
        <f t="shared" si="0"/>
        <v>1</v>
      </c>
      <c r="E16" s="57">
        <f t="shared" si="0"/>
        <v>1</v>
      </c>
      <c r="F16" s="57">
        <f t="shared" si="0"/>
        <v>1</v>
      </c>
      <c r="G16" s="57">
        <f t="shared" si="0"/>
        <v>1</v>
      </c>
      <c r="H16" s="57">
        <f t="shared" si="0"/>
        <v>1</v>
      </c>
      <c r="I16" s="57">
        <f t="shared" si="0"/>
        <v>1</v>
      </c>
      <c r="J16" s="57">
        <f t="shared" si="0"/>
        <v>1</v>
      </c>
      <c r="K16" s="57">
        <f t="shared" si="0"/>
        <v>1</v>
      </c>
      <c r="L16" s="57">
        <f t="shared" si="0"/>
        <v>1</v>
      </c>
    </row>
    <row r="17" spans="1:12" ht="6" customHeight="1">
      <c r="A17" s="58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24" customHeight="1">
      <c r="B18" s="252" t="s">
        <v>285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</row>
    <row r="19" spans="1:12" ht="6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>
      <c r="A20" s="25" t="s">
        <v>286</v>
      </c>
      <c r="B20" s="51">
        <v>9527</v>
      </c>
      <c r="C20" s="52">
        <v>1550</v>
      </c>
      <c r="D20" s="52">
        <v>624</v>
      </c>
      <c r="E20" s="52">
        <v>1363</v>
      </c>
      <c r="F20" s="52">
        <v>577</v>
      </c>
      <c r="G20" s="52">
        <v>1259</v>
      </c>
      <c r="H20" s="52">
        <v>282</v>
      </c>
      <c r="I20" s="52">
        <v>1226</v>
      </c>
      <c r="J20" s="52">
        <v>689</v>
      </c>
      <c r="K20" s="52">
        <v>510</v>
      </c>
      <c r="L20" s="52">
        <v>1447</v>
      </c>
    </row>
    <row r="21" spans="1:12">
      <c r="A21" s="25" t="s">
        <v>287</v>
      </c>
      <c r="B21" s="51">
        <v>48891</v>
      </c>
      <c r="C21" s="52">
        <v>7444</v>
      </c>
      <c r="D21" s="52">
        <v>4219</v>
      </c>
      <c r="E21" s="52">
        <v>3701</v>
      </c>
      <c r="F21" s="52">
        <v>3472</v>
      </c>
      <c r="G21" s="52">
        <v>5768</v>
      </c>
      <c r="H21" s="52">
        <v>1321</v>
      </c>
      <c r="I21" s="52">
        <v>7212</v>
      </c>
      <c r="J21" s="52">
        <v>4401</v>
      </c>
      <c r="K21" s="52">
        <v>3572</v>
      </c>
      <c r="L21" s="52">
        <v>7780</v>
      </c>
    </row>
    <row r="22" spans="1:12">
      <c r="A22" s="25" t="s">
        <v>288</v>
      </c>
      <c r="B22" s="51">
        <v>14823</v>
      </c>
      <c r="C22" s="52">
        <v>1927</v>
      </c>
      <c r="D22" s="52">
        <v>1778</v>
      </c>
      <c r="E22" s="52">
        <v>1005</v>
      </c>
      <c r="F22" s="52">
        <v>1214</v>
      </c>
      <c r="G22" s="52">
        <v>2201</v>
      </c>
      <c r="H22" s="52">
        <v>560</v>
      </c>
      <c r="I22" s="52">
        <v>2022</v>
      </c>
      <c r="J22" s="52">
        <v>1448</v>
      </c>
      <c r="K22" s="52">
        <v>679</v>
      </c>
      <c r="L22" s="52">
        <v>1989</v>
      </c>
    </row>
    <row r="23" spans="1:12">
      <c r="A23" s="25" t="s">
        <v>289</v>
      </c>
      <c r="B23" s="51">
        <v>1039</v>
      </c>
      <c r="C23" s="52">
        <v>97</v>
      </c>
      <c r="D23" s="52">
        <v>114</v>
      </c>
      <c r="E23" s="52">
        <v>59</v>
      </c>
      <c r="F23" s="52">
        <v>70</v>
      </c>
      <c r="G23" s="52">
        <v>220</v>
      </c>
      <c r="H23" s="52">
        <v>44</v>
      </c>
      <c r="I23" s="52">
        <v>66</v>
      </c>
      <c r="J23" s="52">
        <v>87</v>
      </c>
      <c r="K23" s="52">
        <v>65</v>
      </c>
      <c r="L23" s="52">
        <v>217</v>
      </c>
    </row>
    <row r="24" spans="1:12" s="59" customFormat="1">
      <c r="A24" s="36" t="s">
        <v>254</v>
      </c>
      <c r="B24" s="53">
        <v>74280</v>
      </c>
      <c r="C24" s="53">
        <v>11018</v>
      </c>
      <c r="D24" s="53">
        <v>6734</v>
      </c>
      <c r="E24" s="53">
        <v>6127</v>
      </c>
      <c r="F24" s="53">
        <v>5333</v>
      </c>
      <c r="G24" s="53">
        <v>9448</v>
      </c>
      <c r="H24" s="53">
        <v>2207</v>
      </c>
      <c r="I24" s="53">
        <v>10527</v>
      </c>
      <c r="J24" s="53">
        <v>6626</v>
      </c>
      <c r="K24" s="53">
        <v>4826</v>
      </c>
      <c r="L24" s="53">
        <v>11434</v>
      </c>
    </row>
    <row r="25" spans="1:12" ht="6" customHeight="1">
      <c r="A25" s="5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2" customHeight="1">
      <c r="B26" s="252" t="s">
        <v>274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</row>
    <row r="27" spans="1:12" ht="6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>
      <c r="A28" s="25" t="s">
        <v>286</v>
      </c>
      <c r="B28" s="55">
        <v>0.128</v>
      </c>
      <c r="C28" s="60">
        <v>0.14099999999999999</v>
      </c>
      <c r="D28" s="60">
        <v>9.2999999999999999E-2</v>
      </c>
      <c r="E28" s="60">
        <v>0.222</v>
      </c>
      <c r="F28" s="60">
        <v>0.108</v>
      </c>
      <c r="G28" s="60">
        <v>0.13300000000000001</v>
      </c>
      <c r="H28" s="60">
        <v>0.128</v>
      </c>
      <c r="I28" s="60">
        <v>0.11600000000000001</v>
      </c>
      <c r="J28" s="60">
        <v>0.104</v>
      </c>
      <c r="K28" s="60">
        <v>0.106</v>
      </c>
      <c r="L28" s="60">
        <v>0.127</v>
      </c>
    </row>
    <row r="29" spans="1:12">
      <c r="A29" s="25" t="s">
        <v>287</v>
      </c>
      <c r="B29" s="55">
        <v>0.65800000000000003</v>
      </c>
      <c r="C29" s="60">
        <v>0.67600000000000005</v>
      </c>
      <c r="D29" s="60">
        <v>0.627</v>
      </c>
      <c r="E29" s="60">
        <v>0.60399999999999998</v>
      </c>
      <c r="F29" s="60">
        <v>0.65100000000000002</v>
      </c>
      <c r="G29" s="60">
        <v>0.61</v>
      </c>
      <c r="H29" s="60">
        <v>0.59899999999999998</v>
      </c>
      <c r="I29" s="60">
        <v>0.68500000000000005</v>
      </c>
      <c r="J29" s="60">
        <v>0.66400000000000003</v>
      </c>
      <c r="K29" s="60">
        <v>0.74</v>
      </c>
      <c r="L29" s="60">
        <v>0.68</v>
      </c>
    </row>
    <row r="30" spans="1:12">
      <c r="A30" s="25" t="s">
        <v>288</v>
      </c>
      <c r="B30" s="55">
        <v>0.2</v>
      </c>
      <c r="C30" s="60">
        <v>0.17499999999999999</v>
      </c>
      <c r="D30" s="60">
        <v>0.26400000000000001</v>
      </c>
      <c r="E30" s="60">
        <v>0.16400000000000001</v>
      </c>
      <c r="F30" s="60">
        <v>0.22800000000000001</v>
      </c>
      <c r="G30" s="60">
        <v>0.23300000000000001</v>
      </c>
      <c r="H30" s="60">
        <v>0.254</v>
      </c>
      <c r="I30" s="60">
        <v>0.192</v>
      </c>
      <c r="J30" s="60">
        <v>0.219</v>
      </c>
      <c r="K30" s="60">
        <v>0.14099999999999999</v>
      </c>
      <c r="L30" s="60">
        <v>0.17399999999999999</v>
      </c>
    </row>
    <row r="31" spans="1:12">
      <c r="A31" s="25" t="s">
        <v>289</v>
      </c>
      <c r="B31" s="55">
        <v>1.4E-2</v>
      </c>
      <c r="C31" s="60">
        <v>8.9999999999999993E-3</v>
      </c>
      <c r="D31" s="60">
        <v>1.7000000000000001E-2</v>
      </c>
      <c r="E31" s="60">
        <v>0.01</v>
      </c>
      <c r="F31" s="60">
        <v>1.2999999999999999E-2</v>
      </c>
      <c r="G31" s="60">
        <v>2.3E-2</v>
      </c>
      <c r="H31" s="60">
        <v>0.02</v>
      </c>
      <c r="I31" s="60">
        <v>6.0000000000000001E-3</v>
      </c>
      <c r="J31" s="60">
        <v>1.2999999999999999E-2</v>
      </c>
      <c r="K31" s="60">
        <v>1.4E-2</v>
      </c>
      <c r="L31" s="60">
        <v>1.9E-2</v>
      </c>
    </row>
    <row r="32" spans="1:12" s="59" customFormat="1">
      <c r="A32" s="36" t="s">
        <v>254</v>
      </c>
      <c r="B32" s="57">
        <f t="shared" ref="B32:L32" si="1">B16</f>
        <v>1</v>
      </c>
      <c r="C32" s="57">
        <f t="shared" si="1"/>
        <v>1</v>
      </c>
      <c r="D32" s="57">
        <f t="shared" si="1"/>
        <v>1</v>
      </c>
      <c r="E32" s="57">
        <f t="shared" si="1"/>
        <v>1</v>
      </c>
      <c r="F32" s="57">
        <f t="shared" si="1"/>
        <v>1</v>
      </c>
      <c r="G32" s="57">
        <f t="shared" si="1"/>
        <v>1</v>
      </c>
      <c r="H32" s="57">
        <f t="shared" si="1"/>
        <v>1</v>
      </c>
      <c r="I32" s="57">
        <f t="shared" si="1"/>
        <v>1</v>
      </c>
      <c r="J32" s="57">
        <f t="shared" si="1"/>
        <v>1</v>
      </c>
      <c r="K32" s="57">
        <f t="shared" si="1"/>
        <v>1</v>
      </c>
      <c r="L32" s="57">
        <f t="shared" si="1"/>
        <v>1</v>
      </c>
    </row>
    <row r="33" spans="1:12" ht="6" customHeight="1">
      <c r="A33" s="58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24" customHeight="1">
      <c r="B34" s="252" t="s">
        <v>290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</row>
    <row r="35" spans="1:12" ht="6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>
      <c r="A36" s="25" t="s">
        <v>291</v>
      </c>
      <c r="B36" s="51">
        <v>5296</v>
      </c>
      <c r="C36" s="52">
        <v>692</v>
      </c>
      <c r="D36" s="52">
        <v>485</v>
      </c>
      <c r="E36" s="52">
        <v>394</v>
      </c>
      <c r="F36" s="52">
        <v>306</v>
      </c>
      <c r="G36" s="52">
        <v>958</v>
      </c>
      <c r="H36" s="52">
        <v>82</v>
      </c>
      <c r="I36" s="52">
        <v>862</v>
      </c>
      <c r="J36" s="52">
        <v>566</v>
      </c>
      <c r="K36" s="52">
        <v>483</v>
      </c>
      <c r="L36" s="52">
        <v>468</v>
      </c>
    </row>
    <row r="37" spans="1:12">
      <c r="A37" s="25" t="s">
        <v>292</v>
      </c>
      <c r="B37" s="51">
        <v>9345</v>
      </c>
      <c r="C37" s="52">
        <v>1331</v>
      </c>
      <c r="D37" s="52">
        <v>629</v>
      </c>
      <c r="E37" s="52">
        <v>813</v>
      </c>
      <c r="F37" s="52">
        <v>528</v>
      </c>
      <c r="G37" s="52">
        <v>1238</v>
      </c>
      <c r="H37" s="52">
        <v>171</v>
      </c>
      <c r="I37" s="52">
        <v>1272</v>
      </c>
      <c r="J37" s="52">
        <v>845</v>
      </c>
      <c r="K37" s="52">
        <v>694</v>
      </c>
      <c r="L37" s="52">
        <v>1823</v>
      </c>
    </row>
    <row r="38" spans="1:12">
      <c r="A38" s="25" t="s">
        <v>293</v>
      </c>
      <c r="B38" s="51">
        <v>4712</v>
      </c>
      <c r="C38" s="52">
        <v>807</v>
      </c>
      <c r="D38" s="52">
        <v>330</v>
      </c>
      <c r="E38" s="52">
        <v>462</v>
      </c>
      <c r="F38" s="52">
        <v>272</v>
      </c>
      <c r="G38" s="52">
        <v>568</v>
      </c>
      <c r="H38" s="52">
        <v>114</v>
      </c>
      <c r="I38" s="52">
        <v>806</v>
      </c>
      <c r="J38" s="52">
        <v>323</v>
      </c>
      <c r="K38" s="52">
        <v>288</v>
      </c>
      <c r="L38" s="52">
        <v>741</v>
      </c>
    </row>
    <row r="39" spans="1:12">
      <c r="A39" s="25" t="s">
        <v>294</v>
      </c>
      <c r="B39" s="51">
        <v>3812</v>
      </c>
      <c r="C39" s="52">
        <v>727</v>
      </c>
      <c r="D39" s="52">
        <v>372</v>
      </c>
      <c r="E39" s="52">
        <v>462</v>
      </c>
      <c r="F39" s="52">
        <v>351</v>
      </c>
      <c r="G39" s="52">
        <v>310</v>
      </c>
      <c r="H39" s="52">
        <v>140</v>
      </c>
      <c r="I39" s="52">
        <v>462</v>
      </c>
      <c r="J39" s="52">
        <v>261</v>
      </c>
      <c r="K39" s="52">
        <v>216</v>
      </c>
      <c r="L39" s="52">
        <v>511</v>
      </c>
    </row>
    <row r="40" spans="1:12">
      <c r="A40" s="25" t="s">
        <v>295</v>
      </c>
      <c r="B40" s="51">
        <v>5000</v>
      </c>
      <c r="C40" s="52">
        <v>817</v>
      </c>
      <c r="D40" s="52">
        <v>372</v>
      </c>
      <c r="E40" s="52">
        <v>378</v>
      </c>
      <c r="F40" s="52">
        <v>575</v>
      </c>
      <c r="G40" s="52">
        <v>488</v>
      </c>
      <c r="H40" s="52">
        <v>164</v>
      </c>
      <c r="I40" s="52">
        <v>871</v>
      </c>
      <c r="J40" s="52">
        <v>493</v>
      </c>
      <c r="K40" s="52">
        <v>395</v>
      </c>
      <c r="L40" s="52">
        <v>447</v>
      </c>
    </row>
    <row r="41" spans="1:12">
      <c r="A41" s="25" t="s">
        <v>296</v>
      </c>
      <c r="B41" s="51">
        <v>6445</v>
      </c>
      <c r="C41" s="52">
        <v>722</v>
      </c>
      <c r="D41" s="52">
        <v>511</v>
      </c>
      <c r="E41" s="52">
        <v>470</v>
      </c>
      <c r="F41" s="52">
        <v>638</v>
      </c>
      <c r="G41" s="52">
        <v>833</v>
      </c>
      <c r="H41" s="52">
        <v>202</v>
      </c>
      <c r="I41" s="52">
        <v>812</v>
      </c>
      <c r="J41" s="52">
        <v>675</v>
      </c>
      <c r="K41" s="52">
        <v>442</v>
      </c>
      <c r="L41" s="52">
        <v>1140</v>
      </c>
    </row>
    <row r="42" spans="1:12">
      <c r="A42" s="25" t="s">
        <v>297</v>
      </c>
      <c r="B42" s="51">
        <v>8742</v>
      </c>
      <c r="C42" s="52">
        <v>1371</v>
      </c>
      <c r="D42" s="52">
        <v>901</v>
      </c>
      <c r="E42" s="52">
        <v>706</v>
      </c>
      <c r="F42" s="52">
        <v>536</v>
      </c>
      <c r="G42" s="52">
        <v>1123</v>
      </c>
      <c r="H42" s="52">
        <v>219</v>
      </c>
      <c r="I42" s="52">
        <v>1576</v>
      </c>
      <c r="J42" s="52">
        <v>726</v>
      </c>
      <c r="K42" s="52">
        <v>423</v>
      </c>
      <c r="L42" s="52">
        <v>1162</v>
      </c>
    </row>
    <row r="43" spans="1:12">
      <c r="A43" s="25" t="s">
        <v>298</v>
      </c>
      <c r="B43" s="51">
        <v>8881</v>
      </c>
      <c r="C43" s="52">
        <v>1269</v>
      </c>
      <c r="D43" s="52">
        <v>918</v>
      </c>
      <c r="E43" s="52">
        <v>781</v>
      </c>
      <c r="F43" s="52">
        <v>746</v>
      </c>
      <c r="G43" s="52">
        <v>927</v>
      </c>
      <c r="H43" s="52">
        <v>316</v>
      </c>
      <c r="I43" s="52">
        <v>1177</v>
      </c>
      <c r="J43" s="52">
        <v>885</v>
      </c>
      <c r="K43" s="52">
        <v>520</v>
      </c>
      <c r="L43" s="52">
        <v>1340</v>
      </c>
    </row>
    <row r="44" spans="1:12">
      <c r="A44" s="25" t="s">
        <v>299</v>
      </c>
      <c r="B44" s="51">
        <v>5863</v>
      </c>
      <c r="C44" s="52">
        <v>848</v>
      </c>
      <c r="D44" s="52">
        <v>576</v>
      </c>
      <c r="E44" s="52">
        <v>453</v>
      </c>
      <c r="F44" s="52">
        <v>282</v>
      </c>
      <c r="G44" s="52">
        <v>825</v>
      </c>
      <c r="H44" s="52">
        <v>252</v>
      </c>
      <c r="I44" s="52">
        <v>530</v>
      </c>
      <c r="J44" s="52">
        <v>599</v>
      </c>
      <c r="K44" s="52">
        <v>417</v>
      </c>
      <c r="L44" s="52">
        <v>1082</v>
      </c>
    </row>
    <row r="45" spans="1:12">
      <c r="A45" s="25" t="s">
        <v>300</v>
      </c>
      <c r="B45" s="51">
        <v>5472</v>
      </c>
      <c r="C45" s="52">
        <v>768</v>
      </c>
      <c r="D45" s="52">
        <v>451</v>
      </c>
      <c r="E45" s="52">
        <v>437</v>
      </c>
      <c r="F45" s="52">
        <v>237</v>
      </c>
      <c r="G45" s="52">
        <v>798</v>
      </c>
      <c r="H45" s="52">
        <v>160</v>
      </c>
      <c r="I45" s="52">
        <v>759</v>
      </c>
      <c r="J45" s="52">
        <v>381</v>
      </c>
      <c r="K45" s="52">
        <v>196</v>
      </c>
      <c r="L45" s="52">
        <v>1286</v>
      </c>
    </row>
    <row r="46" spans="1:12">
      <c r="A46" s="25" t="s">
        <v>301</v>
      </c>
      <c r="B46" s="51">
        <v>10711</v>
      </c>
      <c r="C46" s="52">
        <v>1666</v>
      </c>
      <c r="D46" s="52">
        <v>1190</v>
      </c>
      <c r="E46" s="52">
        <v>771</v>
      </c>
      <c r="F46" s="52">
        <v>862</v>
      </c>
      <c r="G46" s="52">
        <v>1380</v>
      </c>
      <c r="H46" s="52">
        <v>387</v>
      </c>
      <c r="I46" s="52">
        <v>1400</v>
      </c>
      <c r="J46" s="52">
        <v>871</v>
      </c>
      <c r="K46" s="52">
        <v>752</v>
      </c>
      <c r="L46" s="52">
        <v>1433</v>
      </c>
    </row>
    <row r="47" spans="1:12">
      <c r="A47" s="36" t="s">
        <v>254</v>
      </c>
      <c r="B47" s="53">
        <v>74280</v>
      </c>
      <c r="C47" s="53">
        <v>11018</v>
      </c>
      <c r="D47" s="53">
        <v>6734</v>
      </c>
      <c r="E47" s="53">
        <v>6127</v>
      </c>
      <c r="F47" s="53">
        <v>5333</v>
      </c>
      <c r="G47" s="53">
        <v>9448</v>
      </c>
      <c r="H47" s="53">
        <v>2207</v>
      </c>
      <c r="I47" s="53">
        <v>10527</v>
      </c>
      <c r="J47" s="53">
        <v>6626</v>
      </c>
      <c r="K47" s="53">
        <v>4826</v>
      </c>
      <c r="L47" s="53">
        <v>11434</v>
      </c>
    </row>
    <row r="48" spans="1:12" ht="15.6" customHeight="1">
      <c r="A48" s="36" t="s">
        <v>302</v>
      </c>
      <c r="B48" s="54">
        <v>44.78</v>
      </c>
      <c r="C48" s="54">
        <v>44.72</v>
      </c>
      <c r="D48" s="54">
        <v>47.02</v>
      </c>
      <c r="E48" s="54">
        <v>43.84</v>
      </c>
      <c r="F48" s="54">
        <v>45.31</v>
      </c>
      <c r="G48" s="54">
        <v>44.52</v>
      </c>
      <c r="H48" s="54">
        <v>48</v>
      </c>
      <c r="I48" s="54">
        <v>43.79</v>
      </c>
      <c r="J48" s="54">
        <v>44.35</v>
      </c>
      <c r="K48" s="54">
        <v>43.34</v>
      </c>
      <c r="L48" s="54">
        <v>45.12</v>
      </c>
    </row>
    <row r="49" spans="1:12" ht="12" customHeight="1">
      <c r="B49" s="252" t="s">
        <v>274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</row>
    <row r="50" spans="1:12" ht="6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>
      <c r="A51" s="25" t="s">
        <v>291</v>
      </c>
      <c r="B51" s="55">
        <v>7.0999999999999994E-2</v>
      </c>
      <c r="C51" s="60">
        <v>6.3E-2</v>
      </c>
      <c r="D51" s="60">
        <v>7.1999999999999995E-2</v>
      </c>
      <c r="E51" s="60">
        <v>6.4000000000000001E-2</v>
      </c>
      <c r="F51" s="60">
        <v>5.7000000000000002E-2</v>
      </c>
      <c r="G51" s="60">
        <v>0.10100000000000001</v>
      </c>
      <c r="H51" s="60">
        <v>3.6999999999999998E-2</v>
      </c>
      <c r="I51" s="60">
        <v>8.2000000000000003E-2</v>
      </c>
      <c r="J51" s="60">
        <v>8.5000000000000006E-2</v>
      </c>
      <c r="K51" s="60">
        <v>0.1</v>
      </c>
      <c r="L51" s="60">
        <v>4.1000000000000002E-2</v>
      </c>
    </row>
    <row r="52" spans="1:12">
      <c r="A52" s="25" t="s">
        <v>292</v>
      </c>
      <c r="B52" s="55">
        <v>0.126</v>
      </c>
      <c r="C52" s="60">
        <v>0.121</v>
      </c>
      <c r="D52" s="60">
        <v>9.2999999999999999E-2</v>
      </c>
      <c r="E52" s="60">
        <v>0.13300000000000001</v>
      </c>
      <c r="F52" s="60">
        <v>9.9000000000000005E-2</v>
      </c>
      <c r="G52" s="60">
        <v>0.13100000000000001</v>
      </c>
      <c r="H52" s="60">
        <v>7.6999999999999999E-2</v>
      </c>
      <c r="I52" s="60">
        <v>0.121</v>
      </c>
      <c r="J52" s="60">
        <v>0.128</v>
      </c>
      <c r="K52" s="60">
        <v>0.14399999999999999</v>
      </c>
      <c r="L52" s="60">
        <v>0.159</v>
      </c>
    </row>
    <row r="53" spans="1:12">
      <c r="A53" s="25" t="s">
        <v>293</v>
      </c>
      <c r="B53" s="55">
        <v>6.3E-2</v>
      </c>
      <c r="C53" s="60">
        <v>7.2999999999999995E-2</v>
      </c>
      <c r="D53" s="60">
        <v>4.9000000000000002E-2</v>
      </c>
      <c r="E53" s="60">
        <v>7.4999999999999997E-2</v>
      </c>
      <c r="F53" s="60">
        <v>5.0999999999999997E-2</v>
      </c>
      <c r="G53" s="60">
        <v>0.06</v>
      </c>
      <c r="H53" s="60">
        <v>5.0999999999999997E-2</v>
      </c>
      <c r="I53" s="60">
        <v>7.6999999999999999E-2</v>
      </c>
      <c r="J53" s="60">
        <v>4.9000000000000002E-2</v>
      </c>
      <c r="K53" s="60">
        <v>0.06</v>
      </c>
      <c r="L53" s="60">
        <v>6.5000000000000002E-2</v>
      </c>
    </row>
    <row r="54" spans="1:12">
      <c r="A54" s="25" t="s">
        <v>294</v>
      </c>
      <c r="B54" s="55">
        <v>5.0999999999999997E-2</v>
      </c>
      <c r="C54" s="60">
        <v>6.6000000000000003E-2</v>
      </c>
      <c r="D54" s="60">
        <v>5.5E-2</v>
      </c>
      <c r="E54" s="60">
        <v>7.4999999999999997E-2</v>
      </c>
      <c r="F54" s="60">
        <v>6.6000000000000003E-2</v>
      </c>
      <c r="G54" s="60">
        <v>3.3000000000000002E-2</v>
      </c>
      <c r="H54" s="60">
        <v>6.3E-2</v>
      </c>
      <c r="I54" s="60">
        <v>4.3999999999999997E-2</v>
      </c>
      <c r="J54" s="60">
        <v>3.9E-2</v>
      </c>
      <c r="K54" s="60">
        <v>4.4999999999999998E-2</v>
      </c>
      <c r="L54" s="60">
        <v>4.4999999999999998E-2</v>
      </c>
    </row>
    <row r="55" spans="1:12">
      <c r="A55" s="25" t="s">
        <v>295</v>
      </c>
      <c r="B55" s="55">
        <v>6.7000000000000004E-2</v>
      </c>
      <c r="C55" s="60">
        <v>7.3999999999999996E-2</v>
      </c>
      <c r="D55" s="60">
        <v>5.5E-2</v>
      </c>
      <c r="E55" s="60">
        <v>6.2E-2</v>
      </c>
      <c r="F55" s="60">
        <v>0.108</v>
      </c>
      <c r="G55" s="60">
        <v>5.1999999999999998E-2</v>
      </c>
      <c r="H55" s="60">
        <v>7.3999999999999996E-2</v>
      </c>
      <c r="I55" s="60">
        <v>8.3000000000000004E-2</v>
      </c>
      <c r="J55" s="60">
        <v>7.3999999999999996E-2</v>
      </c>
      <c r="K55" s="60">
        <v>8.2000000000000003E-2</v>
      </c>
      <c r="L55" s="60">
        <v>3.9E-2</v>
      </c>
    </row>
    <row r="56" spans="1:12">
      <c r="A56" s="25" t="s">
        <v>296</v>
      </c>
      <c r="B56" s="55">
        <v>8.6999999999999994E-2</v>
      </c>
      <c r="C56" s="60">
        <v>6.6000000000000003E-2</v>
      </c>
      <c r="D56" s="60">
        <v>7.5999999999999998E-2</v>
      </c>
      <c r="E56" s="60">
        <v>7.6999999999999999E-2</v>
      </c>
      <c r="F56" s="60">
        <v>0.12</v>
      </c>
      <c r="G56" s="60">
        <v>8.7999999999999995E-2</v>
      </c>
      <c r="H56" s="60">
        <v>9.1999999999999998E-2</v>
      </c>
      <c r="I56" s="60">
        <v>7.6999999999999999E-2</v>
      </c>
      <c r="J56" s="60">
        <v>0.10199999999999999</v>
      </c>
      <c r="K56" s="60">
        <v>9.1999999999999998E-2</v>
      </c>
      <c r="L56" s="60">
        <v>0.1</v>
      </c>
    </row>
    <row r="57" spans="1:12">
      <c r="A57" s="25" t="s">
        <v>297</v>
      </c>
      <c r="B57" s="55">
        <v>0.11799999999999999</v>
      </c>
      <c r="C57" s="60">
        <v>0.124</v>
      </c>
      <c r="D57" s="60">
        <v>0.13400000000000001</v>
      </c>
      <c r="E57" s="60">
        <v>0.115</v>
      </c>
      <c r="F57" s="60">
        <v>0.1</v>
      </c>
      <c r="G57" s="60">
        <v>0.11899999999999999</v>
      </c>
      <c r="H57" s="60">
        <v>9.9000000000000005E-2</v>
      </c>
      <c r="I57" s="60">
        <v>0.15</v>
      </c>
      <c r="J57" s="60">
        <v>0.11</v>
      </c>
      <c r="K57" s="60">
        <v>8.7999999999999995E-2</v>
      </c>
      <c r="L57" s="60">
        <v>0.10199999999999999</v>
      </c>
    </row>
    <row r="58" spans="1:12">
      <c r="A58" s="25" t="s">
        <v>298</v>
      </c>
      <c r="B58" s="55">
        <v>0.12</v>
      </c>
      <c r="C58" s="60">
        <v>0.115</v>
      </c>
      <c r="D58" s="60">
        <v>0.13600000000000001</v>
      </c>
      <c r="E58" s="60">
        <v>0.128</v>
      </c>
      <c r="F58" s="60">
        <v>0.14000000000000001</v>
      </c>
      <c r="G58" s="60">
        <v>9.8000000000000004E-2</v>
      </c>
      <c r="H58" s="60">
        <v>0.14299999999999999</v>
      </c>
      <c r="I58" s="60">
        <v>0.112</v>
      </c>
      <c r="J58" s="60">
        <v>0.13400000000000001</v>
      </c>
      <c r="K58" s="60">
        <v>0.108</v>
      </c>
      <c r="L58" s="60">
        <v>0.11700000000000001</v>
      </c>
    </row>
    <row r="59" spans="1:12">
      <c r="A59" s="25" t="s">
        <v>299</v>
      </c>
      <c r="B59" s="55">
        <v>7.9000000000000001E-2</v>
      </c>
      <c r="C59" s="60">
        <v>7.6999999999999999E-2</v>
      </c>
      <c r="D59" s="60">
        <v>8.5000000000000006E-2</v>
      </c>
      <c r="E59" s="60">
        <v>7.3999999999999996E-2</v>
      </c>
      <c r="F59" s="60">
        <v>5.2999999999999999E-2</v>
      </c>
      <c r="G59" s="60">
        <v>8.6999999999999994E-2</v>
      </c>
      <c r="H59" s="60">
        <v>0.114</v>
      </c>
      <c r="I59" s="60">
        <v>0.05</v>
      </c>
      <c r="J59" s="60">
        <v>0.09</v>
      </c>
      <c r="K59" s="60">
        <v>8.5999999999999993E-2</v>
      </c>
      <c r="L59" s="60">
        <v>9.5000000000000001E-2</v>
      </c>
    </row>
    <row r="60" spans="1:12">
      <c r="A60" s="25" t="s">
        <v>300</v>
      </c>
      <c r="B60" s="55">
        <v>7.3999999999999996E-2</v>
      </c>
      <c r="C60" s="60">
        <v>7.0000000000000007E-2</v>
      </c>
      <c r="D60" s="60">
        <v>6.7000000000000004E-2</v>
      </c>
      <c r="E60" s="60">
        <v>7.0999999999999994E-2</v>
      </c>
      <c r="F60" s="60">
        <v>4.3999999999999997E-2</v>
      </c>
      <c r="G60" s="60">
        <v>8.4000000000000005E-2</v>
      </c>
      <c r="H60" s="60">
        <v>7.2999999999999995E-2</v>
      </c>
      <c r="I60" s="60">
        <v>7.1999999999999995E-2</v>
      </c>
      <c r="J60" s="60">
        <v>5.8000000000000003E-2</v>
      </c>
      <c r="K60" s="60">
        <v>4.1000000000000002E-2</v>
      </c>
      <c r="L60" s="60">
        <v>0.112</v>
      </c>
    </row>
    <row r="61" spans="1:12">
      <c r="A61" s="25" t="s">
        <v>301</v>
      </c>
      <c r="B61" s="55">
        <v>0.14399999999999999</v>
      </c>
      <c r="C61" s="60">
        <v>0.151</v>
      </c>
      <c r="D61" s="60">
        <v>0.17699999999999999</v>
      </c>
      <c r="E61" s="60">
        <v>0.126</v>
      </c>
      <c r="F61" s="60">
        <v>0.16200000000000001</v>
      </c>
      <c r="G61" s="60">
        <v>0.14599999999999999</v>
      </c>
      <c r="H61" s="60">
        <v>0.17499999999999999</v>
      </c>
      <c r="I61" s="60">
        <v>0.13300000000000001</v>
      </c>
      <c r="J61" s="60">
        <v>0.13100000000000001</v>
      </c>
      <c r="K61" s="60">
        <v>0.156</v>
      </c>
      <c r="L61" s="60">
        <v>0.125</v>
      </c>
    </row>
    <row r="62" spans="1:12" s="59" customFormat="1">
      <c r="A62" s="36" t="s">
        <v>254</v>
      </c>
      <c r="B62" s="57">
        <f t="shared" ref="B62:L62" si="2">B32</f>
        <v>1</v>
      </c>
      <c r="C62" s="57">
        <f t="shared" si="2"/>
        <v>1</v>
      </c>
      <c r="D62" s="57">
        <f t="shared" si="2"/>
        <v>1</v>
      </c>
      <c r="E62" s="57">
        <f t="shared" si="2"/>
        <v>1</v>
      </c>
      <c r="F62" s="57">
        <f t="shared" si="2"/>
        <v>1</v>
      </c>
      <c r="G62" s="57">
        <f t="shared" si="2"/>
        <v>1</v>
      </c>
      <c r="H62" s="57">
        <f t="shared" si="2"/>
        <v>1</v>
      </c>
      <c r="I62" s="57">
        <f t="shared" si="2"/>
        <v>1</v>
      </c>
      <c r="J62" s="57">
        <f t="shared" si="2"/>
        <v>1</v>
      </c>
      <c r="K62" s="57">
        <f t="shared" si="2"/>
        <v>1</v>
      </c>
      <c r="L62" s="57">
        <f t="shared" si="2"/>
        <v>1</v>
      </c>
    </row>
    <row r="63" spans="1:12" ht="6" customHeight="1">
      <c r="A63" s="58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24" customHeight="1">
      <c r="B64" s="252" t="s">
        <v>303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</row>
    <row r="65" spans="1:12" ht="6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>
      <c r="A66" s="25" t="s">
        <v>261</v>
      </c>
      <c r="B66" s="51">
        <v>11859</v>
      </c>
      <c r="C66" s="52">
        <v>10960</v>
      </c>
      <c r="D66" s="52">
        <v>66</v>
      </c>
      <c r="E66" s="52">
        <v>168</v>
      </c>
      <c r="F66" s="52">
        <v>0</v>
      </c>
      <c r="G66" s="52">
        <v>62</v>
      </c>
      <c r="H66" s="52">
        <v>0</v>
      </c>
      <c r="I66" s="52">
        <v>72</v>
      </c>
      <c r="J66" s="52">
        <v>29</v>
      </c>
      <c r="K66" s="52">
        <v>65</v>
      </c>
      <c r="L66" s="52">
        <v>437</v>
      </c>
    </row>
    <row r="67" spans="1:12">
      <c r="A67" s="25" t="s">
        <v>262</v>
      </c>
      <c r="B67" s="51">
        <v>6707</v>
      </c>
      <c r="C67" s="52">
        <v>0</v>
      </c>
      <c r="D67" s="52">
        <v>6596</v>
      </c>
      <c r="E67" s="52">
        <v>25</v>
      </c>
      <c r="F67" s="52">
        <v>0</v>
      </c>
      <c r="G67" s="52">
        <v>0</v>
      </c>
      <c r="H67" s="52">
        <v>0</v>
      </c>
      <c r="I67" s="52">
        <v>9</v>
      </c>
      <c r="J67" s="52">
        <v>0</v>
      </c>
      <c r="K67" s="52">
        <v>11</v>
      </c>
      <c r="L67" s="52">
        <v>66</v>
      </c>
    </row>
    <row r="68" spans="1:12">
      <c r="A68" s="25" t="s">
        <v>263</v>
      </c>
      <c r="B68" s="51">
        <v>5863</v>
      </c>
      <c r="C68" s="52">
        <v>0</v>
      </c>
      <c r="D68" s="52">
        <v>0</v>
      </c>
      <c r="E68" s="52">
        <v>5792</v>
      </c>
      <c r="F68" s="52">
        <v>5</v>
      </c>
      <c r="G68" s="52">
        <v>0</v>
      </c>
      <c r="H68" s="52">
        <v>34</v>
      </c>
      <c r="I68" s="52">
        <v>31</v>
      </c>
      <c r="J68" s="52">
        <v>0</v>
      </c>
      <c r="K68" s="52">
        <v>0</v>
      </c>
      <c r="L68" s="52">
        <v>0</v>
      </c>
    </row>
    <row r="69" spans="1:12">
      <c r="A69" s="25" t="s">
        <v>264</v>
      </c>
      <c r="B69" s="51">
        <v>5567</v>
      </c>
      <c r="C69" s="52">
        <v>15</v>
      </c>
      <c r="D69" s="52">
        <v>0</v>
      </c>
      <c r="E69" s="52">
        <v>33</v>
      </c>
      <c r="F69" s="52">
        <v>5328</v>
      </c>
      <c r="G69" s="52">
        <v>0</v>
      </c>
      <c r="H69" s="52">
        <v>0</v>
      </c>
      <c r="I69" s="52">
        <v>157</v>
      </c>
      <c r="J69" s="52">
        <v>0</v>
      </c>
      <c r="K69" s="52">
        <v>0</v>
      </c>
      <c r="L69" s="52">
        <v>33</v>
      </c>
    </row>
    <row r="70" spans="1:12">
      <c r="A70" s="25" t="s">
        <v>265</v>
      </c>
      <c r="B70" s="51">
        <v>9125</v>
      </c>
      <c r="C70" s="52">
        <v>0</v>
      </c>
      <c r="D70" s="52">
        <v>0</v>
      </c>
      <c r="E70" s="52">
        <v>0</v>
      </c>
      <c r="F70" s="52">
        <v>0</v>
      </c>
      <c r="G70" s="52">
        <v>9093</v>
      </c>
      <c r="H70" s="52">
        <v>0</v>
      </c>
      <c r="I70" s="52">
        <v>18</v>
      </c>
      <c r="J70" s="52">
        <v>15</v>
      </c>
      <c r="K70" s="52">
        <v>0</v>
      </c>
      <c r="L70" s="52">
        <v>0</v>
      </c>
    </row>
    <row r="71" spans="1:12">
      <c r="A71" s="25" t="s">
        <v>266</v>
      </c>
      <c r="B71" s="51">
        <v>2219</v>
      </c>
      <c r="C71" s="52">
        <v>0</v>
      </c>
      <c r="D71" s="52">
        <v>0</v>
      </c>
      <c r="E71" s="52">
        <v>0</v>
      </c>
      <c r="F71" s="52">
        <v>0</v>
      </c>
      <c r="G71" s="52">
        <v>53</v>
      </c>
      <c r="H71" s="52">
        <v>2165</v>
      </c>
      <c r="I71" s="52">
        <v>0</v>
      </c>
      <c r="J71" s="52">
        <v>0</v>
      </c>
      <c r="K71" s="52">
        <v>0</v>
      </c>
      <c r="L71" s="52">
        <v>0</v>
      </c>
    </row>
    <row r="72" spans="1:12">
      <c r="A72" s="25" t="s">
        <v>267</v>
      </c>
      <c r="B72" s="51">
        <v>10266</v>
      </c>
      <c r="C72" s="52">
        <v>0</v>
      </c>
      <c r="D72" s="52">
        <v>41</v>
      </c>
      <c r="E72" s="52">
        <v>0</v>
      </c>
      <c r="F72" s="52">
        <v>0</v>
      </c>
      <c r="G72" s="52">
        <v>62</v>
      </c>
      <c r="H72" s="52">
        <v>0</v>
      </c>
      <c r="I72" s="52">
        <v>10119</v>
      </c>
      <c r="J72" s="52">
        <v>0</v>
      </c>
      <c r="K72" s="52">
        <v>0</v>
      </c>
      <c r="L72" s="52">
        <v>43</v>
      </c>
    </row>
    <row r="73" spans="1:12">
      <c r="A73" s="25" t="s">
        <v>268</v>
      </c>
      <c r="B73" s="51">
        <v>7104</v>
      </c>
      <c r="C73" s="52">
        <v>0</v>
      </c>
      <c r="D73" s="52">
        <v>31</v>
      </c>
      <c r="E73" s="52">
        <v>0</v>
      </c>
      <c r="F73" s="52">
        <v>0</v>
      </c>
      <c r="G73" s="52">
        <v>80</v>
      </c>
      <c r="H73" s="52">
        <v>0</v>
      </c>
      <c r="I73" s="52">
        <v>26</v>
      </c>
      <c r="J73" s="52">
        <v>6582</v>
      </c>
      <c r="K73" s="52">
        <v>385</v>
      </c>
      <c r="L73" s="52">
        <v>0</v>
      </c>
    </row>
    <row r="74" spans="1:12">
      <c r="A74" s="25" t="s">
        <v>269</v>
      </c>
      <c r="B74" s="51">
        <v>4515</v>
      </c>
      <c r="C74" s="52">
        <v>42</v>
      </c>
      <c r="D74" s="52">
        <v>0</v>
      </c>
      <c r="E74" s="52">
        <v>8</v>
      </c>
      <c r="F74" s="52">
        <v>0</v>
      </c>
      <c r="G74" s="52">
        <v>89</v>
      </c>
      <c r="H74" s="52">
        <v>0</v>
      </c>
      <c r="I74" s="52">
        <v>0</v>
      </c>
      <c r="J74" s="52">
        <v>0</v>
      </c>
      <c r="K74" s="52">
        <v>4365</v>
      </c>
      <c r="L74" s="52">
        <v>10</v>
      </c>
    </row>
    <row r="75" spans="1:12">
      <c r="A75" s="25" t="s">
        <v>270</v>
      </c>
      <c r="B75" s="51">
        <v>11055</v>
      </c>
      <c r="C75" s="52">
        <v>0</v>
      </c>
      <c r="D75" s="52">
        <v>0</v>
      </c>
      <c r="E75" s="52">
        <v>100</v>
      </c>
      <c r="F75" s="52">
        <v>0</v>
      </c>
      <c r="G75" s="52">
        <v>9</v>
      </c>
      <c r="H75" s="52">
        <v>7</v>
      </c>
      <c r="I75" s="52">
        <v>94</v>
      </c>
      <c r="J75" s="52">
        <v>0</v>
      </c>
      <c r="K75" s="52">
        <v>0</v>
      </c>
      <c r="L75" s="52">
        <v>10844</v>
      </c>
    </row>
    <row r="76" spans="1:12">
      <c r="A76" s="36" t="s">
        <v>254</v>
      </c>
      <c r="B76" s="54">
        <v>74280</v>
      </c>
      <c r="C76" s="54">
        <v>11018</v>
      </c>
      <c r="D76" s="54">
        <v>6734</v>
      </c>
      <c r="E76" s="54">
        <v>6127</v>
      </c>
      <c r="F76" s="54">
        <v>5333</v>
      </c>
      <c r="G76" s="54">
        <v>9448</v>
      </c>
      <c r="H76" s="54">
        <v>2207</v>
      </c>
      <c r="I76" s="54">
        <v>10527</v>
      </c>
      <c r="J76" s="54">
        <v>6626</v>
      </c>
      <c r="K76" s="54">
        <v>4826</v>
      </c>
      <c r="L76" s="54">
        <v>11434</v>
      </c>
    </row>
    <row r="77" spans="1:12" ht="12" customHeight="1">
      <c r="B77" s="252" t="s">
        <v>274</v>
      </c>
      <c r="C77" s="252"/>
      <c r="D77" s="252"/>
      <c r="E77" s="252"/>
      <c r="F77" s="252"/>
      <c r="G77" s="252"/>
      <c r="H77" s="252"/>
      <c r="I77" s="252"/>
      <c r="J77" s="252"/>
      <c r="K77" s="252"/>
      <c r="L77" s="252"/>
    </row>
    <row r="78" spans="1:12" ht="6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>
      <c r="A79" s="25" t="s">
        <v>261</v>
      </c>
      <c r="B79" s="55">
        <v>0.16</v>
      </c>
      <c r="C79" s="60">
        <v>0.995</v>
      </c>
      <c r="D79" s="60">
        <v>0.01</v>
      </c>
      <c r="E79" s="60">
        <v>2.7E-2</v>
      </c>
      <c r="F79" s="60">
        <v>0</v>
      </c>
      <c r="G79" s="60">
        <v>7.0000000000000001E-3</v>
      </c>
      <c r="H79" s="60">
        <v>0</v>
      </c>
      <c r="I79" s="60">
        <v>7.0000000000000001E-3</v>
      </c>
      <c r="J79" s="60">
        <v>4.0000000000000001E-3</v>
      </c>
      <c r="K79" s="60">
        <v>1.4E-2</v>
      </c>
      <c r="L79" s="60">
        <v>3.7999999999999999E-2</v>
      </c>
    </row>
    <row r="80" spans="1:12">
      <c r="A80" s="25" t="s">
        <v>262</v>
      </c>
      <c r="B80" s="55">
        <v>0.09</v>
      </c>
      <c r="C80" s="60">
        <v>0</v>
      </c>
      <c r="D80" s="60">
        <v>0.98</v>
      </c>
      <c r="E80" s="60">
        <v>4.0000000000000001E-3</v>
      </c>
      <c r="F80" s="60">
        <v>0</v>
      </c>
      <c r="G80" s="60">
        <v>0</v>
      </c>
      <c r="H80" s="60">
        <v>0</v>
      </c>
      <c r="I80" s="60">
        <v>1E-3</v>
      </c>
      <c r="J80" s="60">
        <v>0</v>
      </c>
      <c r="K80" s="60">
        <v>2E-3</v>
      </c>
      <c r="L80" s="60">
        <v>6.0000000000000001E-3</v>
      </c>
    </row>
    <row r="81" spans="1:12">
      <c r="A81" s="25" t="s">
        <v>263</v>
      </c>
      <c r="B81" s="55">
        <v>7.9000000000000001E-2</v>
      </c>
      <c r="C81" s="60">
        <v>0</v>
      </c>
      <c r="D81" s="60">
        <v>0</v>
      </c>
      <c r="E81" s="60">
        <v>0.94499999999999995</v>
      </c>
      <c r="F81" s="60">
        <v>1E-3</v>
      </c>
      <c r="G81" s="60">
        <v>0</v>
      </c>
      <c r="H81" s="60">
        <v>1.6E-2</v>
      </c>
      <c r="I81" s="60">
        <v>3.0000000000000001E-3</v>
      </c>
      <c r="J81" s="60">
        <v>0</v>
      </c>
      <c r="K81" s="60">
        <v>0</v>
      </c>
      <c r="L81" s="60">
        <v>0</v>
      </c>
    </row>
    <row r="82" spans="1:12">
      <c r="A82" s="25" t="s">
        <v>264</v>
      </c>
      <c r="B82" s="55">
        <v>7.4999999999999997E-2</v>
      </c>
      <c r="C82" s="60">
        <v>1E-3</v>
      </c>
      <c r="D82" s="60">
        <v>0</v>
      </c>
      <c r="E82" s="60">
        <v>5.0000000000000001E-3</v>
      </c>
      <c r="F82" s="60">
        <v>0.999</v>
      </c>
      <c r="G82" s="60">
        <v>0</v>
      </c>
      <c r="H82" s="60">
        <v>0</v>
      </c>
      <c r="I82" s="60">
        <v>1.4999999999999999E-2</v>
      </c>
      <c r="J82" s="60">
        <v>0</v>
      </c>
      <c r="K82" s="60">
        <v>0</v>
      </c>
      <c r="L82" s="60">
        <v>3.0000000000000001E-3</v>
      </c>
    </row>
    <row r="83" spans="1:12">
      <c r="A83" s="25" t="s">
        <v>265</v>
      </c>
      <c r="B83" s="55">
        <v>0.123</v>
      </c>
      <c r="C83" s="60">
        <v>0</v>
      </c>
      <c r="D83" s="60">
        <v>0</v>
      </c>
      <c r="E83" s="60">
        <v>0</v>
      </c>
      <c r="F83" s="60">
        <v>0</v>
      </c>
      <c r="G83" s="60">
        <v>0.96199999999999997</v>
      </c>
      <c r="H83" s="60">
        <v>0</v>
      </c>
      <c r="I83" s="60">
        <v>2E-3</v>
      </c>
      <c r="J83" s="60">
        <v>2E-3</v>
      </c>
      <c r="K83" s="60">
        <v>0</v>
      </c>
      <c r="L83" s="60">
        <v>0</v>
      </c>
    </row>
    <row r="84" spans="1:12">
      <c r="A84" s="25" t="s">
        <v>266</v>
      </c>
      <c r="B84" s="55">
        <v>0.03</v>
      </c>
      <c r="C84" s="60">
        <v>0</v>
      </c>
      <c r="D84" s="60">
        <v>0</v>
      </c>
      <c r="E84" s="60">
        <v>0</v>
      </c>
      <c r="F84" s="60">
        <v>0</v>
      </c>
      <c r="G84" s="60">
        <v>6.0000000000000001E-3</v>
      </c>
      <c r="H84" s="60">
        <v>0.98099999999999998</v>
      </c>
      <c r="I84" s="60">
        <v>0</v>
      </c>
      <c r="J84" s="60">
        <v>0</v>
      </c>
      <c r="K84" s="60">
        <v>0</v>
      </c>
      <c r="L84" s="60">
        <v>0</v>
      </c>
    </row>
    <row r="85" spans="1:12">
      <c r="A85" s="25" t="s">
        <v>267</v>
      </c>
      <c r="B85" s="55">
        <v>0.13800000000000001</v>
      </c>
      <c r="C85" s="60">
        <v>0</v>
      </c>
      <c r="D85" s="60">
        <v>6.0000000000000001E-3</v>
      </c>
      <c r="E85" s="60">
        <v>0</v>
      </c>
      <c r="F85" s="60">
        <v>0</v>
      </c>
      <c r="G85" s="60">
        <v>7.0000000000000001E-3</v>
      </c>
      <c r="H85" s="60">
        <v>0</v>
      </c>
      <c r="I85" s="60">
        <v>0.96099999999999997</v>
      </c>
      <c r="J85" s="60">
        <v>0</v>
      </c>
      <c r="K85" s="60">
        <v>0</v>
      </c>
      <c r="L85" s="60">
        <v>4.0000000000000001E-3</v>
      </c>
    </row>
    <row r="86" spans="1:12">
      <c r="A86" s="25" t="s">
        <v>268</v>
      </c>
      <c r="B86" s="55">
        <v>9.6000000000000002E-2</v>
      </c>
      <c r="C86" s="60">
        <v>0</v>
      </c>
      <c r="D86" s="60">
        <v>5.0000000000000001E-3</v>
      </c>
      <c r="E86" s="60">
        <v>0</v>
      </c>
      <c r="F86" s="60">
        <v>0</v>
      </c>
      <c r="G86" s="60">
        <v>8.0000000000000002E-3</v>
      </c>
      <c r="H86" s="60">
        <v>0</v>
      </c>
      <c r="I86" s="60">
        <v>2E-3</v>
      </c>
      <c r="J86" s="60">
        <v>0.99299999999999999</v>
      </c>
      <c r="K86" s="60">
        <v>0.08</v>
      </c>
      <c r="L86" s="60">
        <v>0</v>
      </c>
    </row>
    <row r="87" spans="1:12">
      <c r="A87" s="25" t="s">
        <v>269</v>
      </c>
      <c r="B87" s="55">
        <v>6.0999999999999999E-2</v>
      </c>
      <c r="C87" s="60">
        <v>4.0000000000000001E-3</v>
      </c>
      <c r="D87" s="60">
        <v>0</v>
      </c>
      <c r="E87" s="60">
        <v>1E-3</v>
      </c>
      <c r="F87" s="60">
        <v>0</v>
      </c>
      <c r="G87" s="60">
        <v>8.9999999999999993E-3</v>
      </c>
      <c r="H87" s="60">
        <v>0</v>
      </c>
      <c r="I87" s="60">
        <v>0</v>
      </c>
      <c r="J87" s="60">
        <v>0</v>
      </c>
      <c r="K87" s="60">
        <v>0.90500000000000003</v>
      </c>
      <c r="L87" s="60">
        <v>1E-3</v>
      </c>
    </row>
    <row r="88" spans="1:12">
      <c r="A88" s="25" t="s">
        <v>270</v>
      </c>
      <c r="B88" s="55">
        <v>0.14899999999999999</v>
      </c>
      <c r="C88" s="60">
        <v>0</v>
      </c>
      <c r="D88" s="60">
        <v>0</v>
      </c>
      <c r="E88" s="60">
        <v>1.6E-2</v>
      </c>
      <c r="F88" s="60">
        <v>0</v>
      </c>
      <c r="G88" s="60">
        <v>1E-3</v>
      </c>
      <c r="H88" s="60">
        <v>3.0000000000000001E-3</v>
      </c>
      <c r="I88" s="60">
        <v>8.9999999999999993E-3</v>
      </c>
      <c r="J88" s="60">
        <v>0</v>
      </c>
      <c r="K88" s="60">
        <v>0</v>
      </c>
      <c r="L88" s="60">
        <v>0.94799999999999995</v>
      </c>
    </row>
    <row r="89" spans="1:12" s="59" customFormat="1">
      <c r="A89" s="36" t="s">
        <v>254</v>
      </c>
      <c r="B89" s="57">
        <v>1</v>
      </c>
      <c r="C89" s="57">
        <v>1</v>
      </c>
      <c r="D89" s="57">
        <v>1</v>
      </c>
      <c r="E89" s="57">
        <v>1</v>
      </c>
      <c r="F89" s="57">
        <v>1</v>
      </c>
      <c r="G89" s="57">
        <v>1</v>
      </c>
      <c r="H89" s="57">
        <v>1</v>
      </c>
      <c r="I89" s="57">
        <v>1</v>
      </c>
      <c r="J89" s="57">
        <v>1</v>
      </c>
      <c r="K89" s="57">
        <v>1</v>
      </c>
      <c r="L89" s="57">
        <v>1</v>
      </c>
    </row>
    <row r="90" spans="1:12" ht="6" customHeight="1">
      <c r="A90" s="58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24" customHeight="1">
      <c r="B91" s="252" t="s">
        <v>304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2"/>
    </row>
    <row r="92" spans="1:12" ht="6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</row>
    <row r="93" spans="1:12">
      <c r="A93" s="25" t="s">
        <v>305</v>
      </c>
      <c r="B93" s="51">
        <v>595</v>
      </c>
      <c r="C93" s="61">
        <v>15</v>
      </c>
      <c r="D93" s="61">
        <v>88</v>
      </c>
      <c r="E93" s="61">
        <v>67</v>
      </c>
      <c r="F93" s="61">
        <v>74</v>
      </c>
      <c r="G93" s="61">
        <v>27</v>
      </c>
      <c r="H93" s="61">
        <v>63</v>
      </c>
      <c r="I93" s="61">
        <v>103</v>
      </c>
      <c r="J93" s="61">
        <v>94</v>
      </c>
      <c r="K93" s="61">
        <v>20</v>
      </c>
      <c r="L93" s="61">
        <v>43</v>
      </c>
    </row>
    <row r="94" spans="1:12">
      <c r="A94" s="25" t="s">
        <v>306</v>
      </c>
      <c r="B94" s="51">
        <v>3178</v>
      </c>
      <c r="C94" s="52">
        <v>693</v>
      </c>
      <c r="D94" s="52">
        <v>164</v>
      </c>
      <c r="E94" s="52">
        <v>429</v>
      </c>
      <c r="F94" s="52">
        <v>222</v>
      </c>
      <c r="G94" s="52">
        <v>470</v>
      </c>
      <c r="H94" s="52">
        <v>71</v>
      </c>
      <c r="I94" s="52">
        <v>348</v>
      </c>
      <c r="J94" s="52">
        <v>200</v>
      </c>
      <c r="K94" s="52">
        <v>111</v>
      </c>
      <c r="L94" s="52">
        <v>470</v>
      </c>
    </row>
    <row r="95" spans="1:12">
      <c r="A95" s="25" t="s">
        <v>307</v>
      </c>
      <c r="B95" s="51">
        <v>4874</v>
      </c>
      <c r="C95" s="52">
        <v>634</v>
      </c>
      <c r="D95" s="52">
        <v>589</v>
      </c>
      <c r="E95" s="52">
        <v>168</v>
      </c>
      <c r="F95" s="52">
        <v>320</v>
      </c>
      <c r="G95" s="52">
        <v>345</v>
      </c>
      <c r="H95" s="52">
        <v>134</v>
      </c>
      <c r="I95" s="52">
        <v>880</v>
      </c>
      <c r="J95" s="52">
        <v>588</v>
      </c>
      <c r="K95" s="52">
        <v>392</v>
      </c>
      <c r="L95" s="52">
        <v>825</v>
      </c>
    </row>
    <row r="96" spans="1:12">
      <c r="A96" s="25" t="s">
        <v>308</v>
      </c>
      <c r="B96" s="51">
        <v>358</v>
      </c>
      <c r="C96" s="52">
        <v>65</v>
      </c>
      <c r="D96" s="52">
        <v>51</v>
      </c>
      <c r="E96" s="52">
        <v>17</v>
      </c>
      <c r="F96" s="52">
        <v>30</v>
      </c>
      <c r="G96" s="52">
        <v>80</v>
      </c>
      <c r="H96" s="52">
        <v>0</v>
      </c>
      <c r="I96" s="52">
        <v>63</v>
      </c>
      <c r="J96" s="52">
        <v>18</v>
      </c>
      <c r="K96" s="52">
        <v>0</v>
      </c>
      <c r="L96" s="52">
        <v>33</v>
      </c>
    </row>
    <row r="97" spans="1:12">
      <c r="A97" s="25" t="s">
        <v>309</v>
      </c>
      <c r="B97" s="51">
        <v>1189</v>
      </c>
      <c r="C97" s="52">
        <v>171</v>
      </c>
      <c r="D97" s="52">
        <v>187</v>
      </c>
      <c r="E97" s="52">
        <v>185</v>
      </c>
      <c r="F97" s="52">
        <v>145</v>
      </c>
      <c r="G97" s="52">
        <v>62</v>
      </c>
      <c r="H97" s="52">
        <v>14</v>
      </c>
      <c r="I97" s="52">
        <v>198</v>
      </c>
      <c r="J97" s="52">
        <v>116</v>
      </c>
      <c r="K97" s="52">
        <v>58</v>
      </c>
      <c r="L97" s="52">
        <v>54</v>
      </c>
    </row>
    <row r="98" spans="1:12">
      <c r="A98" s="25" t="s">
        <v>310</v>
      </c>
      <c r="B98" s="51">
        <v>16485</v>
      </c>
      <c r="C98" s="52">
        <v>2374</v>
      </c>
      <c r="D98" s="52">
        <v>1380</v>
      </c>
      <c r="E98" s="52">
        <v>1445</v>
      </c>
      <c r="F98" s="52">
        <v>1137</v>
      </c>
      <c r="G98" s="52">
        <v>2363</v>
      </c>
      <c r="H98" s="52">
        <v>530</v>
      </c>
      <c r="I98" s="52">
        <v>2344</v>
      </c>
      <c r="J98" s="52">
        <v>1383</v>
      </c>
      <c r="K98" s="52">
        <v>754</v>
      </c>
      <c r="L98" s="52">
        <v>2776</v>
      </c>
    </row>
    <row r="99" spans="1:12">
      <c r="A99" s="25" t="s">
        <v>311</v>
      </c>
      <c r="B99" s="51">
        <v>7822</v>
      </c>
      <c r="C99" s="52">
        <v>1016</v>
      </c>
      <c r="D99" s="52">
        <v>827</v>
      </c>
      <c r="E99" s="52">
        <v>613</v>
      </c>
      <c r="F99" s="52">
        <v>825</v>
      </c>
      <c r="G99" s="52">
        <v>757</v>
      </c>
      <c r="H99" s="52">
        <v>272</v>
      </c>
      <c r="I99" s="52">
        <v>1357</v>
      </c>
      <c r="J99" s="52">
        <v>795</v>
      </c>
      <c r="K99" s="52">
        <v>470</v>
      </c>
      <c r="L99" s="52">
        <v>890</v>
      </c>
    </row>
    <row r="100" spans="1:12">
      <c r="A100" s="25" t="s">
        <v>312</v>
      </c>
      <c r="B100" s="51">
        <v>6985</v>
      </c>
      <c r="C100" s="52">
        <v>1082</v>
      </c>
      <c r="D100" s="52">
        <v>473</v>
      </c>
      <c r="E100" s="52">
        <v>570</v>
      </c>
      <c r="F100" s="52">
        <v>572</v>
      </c>
      <c r="G100" s="52">
        <v>737</v>
      </c>
      <c r="H100" s="52">
        <v>242</v>
      </c>
      <c r="I100" s="52">
        <v>980</v>
      </c>
      <c r="J100" s="52">
        <v>544</v>
      </c>
      <c r="K100" s="52">
        <v>771</v>
      </c>
      <c r="L100" s="52">
        <v>1015</v>
      </c>
    </row>
    <row r="101" spans="1:12">
      <c r="A101" s="25" t="s">
        <v>313</v>
      </c>
      <c r="B101" s="51">
        <v>6942</v>
      </c>
      <c r="C101" s="52">
        <v>1275</v>
      </c>
      <c r="D101" s="52">
        <v>687</v>
      </c>
      <c r="E101" s="52">
        <v>512</v>
      </c>
      <c r="F101" s="52">
        <v>331</v>
      </c>
      <c r="G101" s="52">
        <v>957</v>
      </c>
      <c r="H101" s="52">
        <v>243</v>
      </c>
      <c r="I101" s="52">
        <v>679</v>
      </c>
      <c r="J101" s="52">
        <v>533</v>
      </c>
      <c r="K101" s="52">
        <v>506</v>
      </c>
      <c r="L101" s="52">
        <v>1217</v>
      </c>
    </row>
    <row r="102" spans="1:12">
      <c r="A102" s="25" t="s">
        <v>314</v>
      </c>
      <c r="B102" s="51">
        <v>15293</v>
      </c>
      <c r="C102" s="52">
        <v>2168</v>
      </c>
      <c r="D102" s="52">
        <v>1145</v>
      </c>
      <c r="E102" s="52">
        <v>1384</v>
      </c>
      <c r="F102" s="52">
        <v>856</v>
      </c>
      <c r="G102" s="52">
        <v>2277</v>
      </c>
      <c r="H102" s="52">
        <v>306</v>
      </c>
      <c r="I102" s="52">
        <v>2228</v>
      </c>
      <c r="J102" s="52">
        <v>1440</v>
      </c>
      <c r="K102" s="52">
        <v>1137</v>
      </c>
      <c r="L102" s="52">
        <v>2351</v>
      </c>
    </row>
    <row r="103" spans="1:12">
      <c r="A103" s="25" t="s">
        <v>315</v>
      </c>
      <c r="B103" s="51">
        <v>9030</v>
      </c>
      <c r="C103" s="52">
        <v>1359</v>
      </c>
      <c r="D103" s="52">
        <v>1098</v>
      </c>
      <c r="E103" s="52">
        <v>578</v>
      </c>
      <c r="F103" s="52">
        <v>775</v>
      </c>
      <c r="G103" s="52">
        <v>1243</v>
      </c>
      <c r="H103" s="52">
        <v>316</v>
      </c>
      <c r="I103" s="52">
        <v>1211</v>
      </c>
      <c r="J103" s="52">
        <v>856</v>
      </c>
      <c r="K103" s="52">
        <v>570</v>
      </c>
      <c r="L103" s="52">
        <v>1024</v>
      </c>
    </row>
    <row r="104" spans="1:12">
      <c r="A104" s="25" t="s">
        <v>316</v>
      </c>
      <c r="B104" s="51">
        <v>869</v>
      </c>
      <c r="C104" s="52">
        <v>166</v>
      </c>
      <c r="D104" s="52">
        <v>20</v>
      </c>
      <c r="E104" s="52">
        <v>66</v>
      </c>
      <c r="F104" s="52">
        <v>46</v>
      </c>
      <c r="G104" s="52">
        <v>87</v>
      </c>
      <c r="H104" s="52">
        <v>14</v>
      </c>
      <c r="I104" s="52">
        <v>75</v>
      </c>
      <c r="J104" s="52">
        <v>51</v>
      </c>
      <c r="K104" s="52">
        <v>38</v>
      </c>
      <c r="L104" s="52">
        <v>307</v>
      </c>
    </row>
    <row r="105" spans="1:12">
      <c r="A105" s="25" t="s">
        <v>317</v>
      </c>
      <c r="B105" s="51">
        <v>662</v>
      </c>
      <c r="C105" s="52">
        <v>0</v>
      </c>
      <c r="D105" s="52">
        <v>25</v>
      </c>
      <c r="E105" s="52">
        <v>92</v>
      </c>
      <c r="F105" s="52">
        <v>0</v>
      </c>
      <c r="G105" s="52">
        <v>44</v>
      </c>
      <c r="H105" s="52">
        <v>3</v>
      </c>
      <c r="I105" s="52">
        <v>61</v>
      </c>
      <c r="J105" s="52">
        <v>7</v>
      </c>
      <c r="K105" s="52">
        <v>0</v>
      </c>
      <c r="L105" s="52">
        <v>429</v>
      </c>
    </row>
    <row r="106" spans="1:12" s="59" customFormat="1">
      <c r="A106" s="36" t="s">
        <v>254</v>
      </c>
      <c r="B106" s="53">
        <v>74280</v>
      </c>
      <c r="C106" s="53">
        <v>11018</v>
      </c>
      <c r="D106" s="53">
        <v>6734</v>
      </c>
      <c r="E106" s="53">
        <v>6127</v>
      </c>
      <c r="F106" s="53">
        <v>5333</v>
      </c>
      <c r="G106" s="53">
        <v>9448</v>
      </c>
      <c r="H106" s="53">
        <v>2207</v>
      </c>
      <c r="I106" s="53">
        <v>10527</v>
      </c>
      <c r="J106" s="53">
        <v>6626</v>
      </c>
      <c r="K106" s="53">
        <v>4826</v>
      </c>
      <c r="L106" s="53">
        <v>11434</v>
      </c>
    </row>
    <row r="107" spans="1:12" ht="6" customHeight="1">
      <c r="A107" s="58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1:12" ht="14.65" customHeight="1">
      <c r="B108" s="252" t="s">
        <v>274</v>
      </c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</row>
    <row r="109" spans="1:12" ht="6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</row>
    <row r="110" spans="1:12">
      <c r="A110" s="25" t="s">
        <v>305</v>
      </c>
      <c r="B110" s="55">
        <v>8.0000000000000002E-3</v>
      </c>
      <c r="C110" s="56">
        <v>1E-3</v>
      </c>
      <c r="D110" s="56">
        <v>1.2999999999999999E-2</v>
      </c>
      <c r="E110" s="56">
        <v>1.0999999999999999E-2</v>
      </c>
      <c r="F110" s="56">
        <v>1.4E-2</v>
      </c>
      <c r="G110" s="56">
        <v>3.0000000000000001E-3</v>
      </c>
      <c r="H110" s="56">
        <v>2.9000000000000001E-2</v>
      </c>
      <c r="I110" s="56">
        <v>0.01</v>
      </c>
      <c r="J110" s="56">
        <v>1.4E-2</v>
      </c>
      <c r="K110" s="56">
        <v>4.0000000000000001E-3</v>
      </c>
      <c r="L110" s="56">
        <v>4.0000000000000001E-3</v>
      </c>
    </row>
    <row r="111" spans="1:12">
      <c r="A111" s="25" t="s">
        <v>306</v>
      </c>
      <c r="B111" s="55">
        <v>4.2999999999999997E-2</v>
      </c>
      <c r="C111" s="56">
        <v>6.3E-2</v>
      </c>
      <c r="D111" s="56">
        <v>2.4E-2</v>
      </c>
      <c r="E111" s="56">
        <v>7.0000000000000007E-2</v>
      </c>
      <c r="F111" s="56">
        <v>4.2000000000000003E-2</v>
      </c>
      <c r="G111" s="56">
        <v>0.05</v>
      </c>
      <c r="H111" s="56">
        <v>3.2000000000000001E-2</v>
      </c>
      <c r="I111" s="56">
        <v>3.3000000000000002E-2</v>
      </c>
      <c r="J111" s="56">
        <v>0.03</v>
      </c>
      <c r="K111" s="56">
        <v>2.3E-2</v>
      </c>
      <c r="L111" s="56">
        <v>4.1000000000000002E-2</v>
      </c>
    </row>
    <row r="112" spans="1:12">
      <c r="A112" s="25" t="s">
        <v>307</v>
      </c>
      <c r="B112" s="55">
        <v>6.6000000000000003E-2</v>
      </c>
      <c r="C112" s="56">
        <v>5.8000000000000003E-2</v>
      </c>
      <c r="D112" s="56">
        <v>8.6999999999999994E-2</v>
      </c>
      <c r="E112" s="56">
        <v>2.7E-2</v>
      </c>
      <c r="F112" s="56">
        <v>0.06</v>
      </c>
      <c r="G112" s="56">
        <v>3.6999999999999998E-2</v>
      </c>
      <c r="H112" s="56">
        <v>6.0999999999999999E-2</v>
      </c>
      <c r="I112" s="56">
        <v>8.4000000000000005E-2</v>
      </c>
      <c r="J112" s="56">
        <v>8.8999999999999996E-2</v>
      </c>
      <c r="K112" s="56">
        <v>8.1000000000000003E-2</v>
      </c>
      <c r="L112" s="56">
        <v>7.1999999999999995E-2</v>
      </c>
    </row>
    <row r="113" spans="1:35">
      <c r="A113" s="25" t="s">
        <v>308</v>
      </c>
      <c r="B113" s="55">
        <v>5.0000000000000001E-3</v>
      </c>
      <c r="C113" s="56">
        <v>6.0000000000000001E-3</v>
      </c>
      <c r="D113" s="56">
        <v>8.0000000000000002E-3</v>
      </c>
      <c r="E113" s="56">
        <v>3.0000000000000001E-3</v>
      </c>
      <c r="F113" s="56">
        <v>6.0000000000000001E-3</v>
      </c>
      <c r="G113" s="56">
        <v>8.0000000000000002E-3</v>
      </c>
      <c r="H113" s="56">
        <v>0</v>
      </c>
      <c r="I113" s="56">
        <v>6.0000000000000001E-3</v>
      </c>
      <c r="J113" s="56">
        <v>3.0000000000000001E-3</v>
      </c>
      <c r="K113" s="56">
        <v>0</v>
      </c>
      <c r="L113" s="56">
        <v>3.0000000000000001E-3</v>
      </c>
    </row>
    <row r="114" spans="1:35">
      <c r="A114" s="25" t="s">
        <v>309</v>
      </c>
      <c r="B114" s="55">
        <v>1.6E-2</v>
      </c>
      <c r="C114" s="56">
        <v>1.4999999999999999E-2</v>
      </c>
      <c r="D114" s="56">
        <v>2.8000000000000001E-2</v>
      </c>
      <c r="E114" s="56">
        <v>0.03</v>
      </c>
      <c r="F114" s="56">
        <v>2.7E-2</v>
      </c>
      <c r="G114" s="56">
        <v>7.0000000000000001E-3</v>
      </c>
      <c r="H114" s="56">
        <v>7.0000000000000001E-3</v>
      </c>
      <c r="I114" s="56">
        <v>1.9E-2</v>
      </c>
      <c r="J114" s="56">
        <v>1.7999999999999999E-2</v>
      </c>
      <c r="K114" s="56">
        <v>1.2E-2</v>
      </c>
      <c r="L114" s="56">
        <v>5.0000000000000001E-3</v>
      </c>
    </row>
    <row r="115" spans="1:35">
      <c r="A115" s="25" t="s">
        <v>310</v>
      </c>
      <c r="B115" s="55">
        <v>0.222</v>
      </c>
      <c r="C115" s="56">
        <v>0.215</v>
      </c>
      <c r="D115" s="56">
        <v>0.20499999999999999</v>
      </c>
      <c r="E115" s="56">
        <v>0.23599999999999999</v>
      </c>
      <c r="F115" s="56">
        <v>0.21299999999999999</v>
      </c>
      <c r="G115" s="56">
        <v>0.25</v>
      </c>
      <c r="H115" s="56">
        <v>0.24</v>
      </c>
      <c r="I115" s="56">
        <v>0.223</v>
      </c>
      <c r="J115" s="56">
        <v>0.20899999999999999</v>
      </c>
      <c r="K115" s="56">
        <v>0.156</v>
      </c>
      <c r="L115" s="56">
        <v>0.24299999999999999</v>
      </c>
    </row>
    <row r="116" spans="1:35">
      <c r="A116" s="25" t="s">
        <v>311</v>
      </c>
      <c r="B116" s="55">
        <v>0.105</v>
      </c>
      <c r="C116" s="56">
        <v>9.1999999999999998E-2</v>
      </c>
      <c r="D116" s="56">
        <v>0.123</v>
      </c>
      <c r="E116" s="56">
        <v>0.1</v>
      </c>
      <c r="F116" s="56">
        <v>0.155</v>
      </c>
      <c r="G116" s="56">
        <v>0.08</v>
      </c>
      <c r="H116" s="56">
        <v>0.123</v>
      </c>
      <c r="I116" s="56">
        <v>0.129</v>
      </c>
      <c r="J116" s="56">
        <v>0.12</v>
      </c>
      <c r="K116" s="56">
        <v>9.7000000000000003E-2</v>
      </c>
      <c r="L116" s="56">
        <v>7.8E-2</v>
      </c>
    </row>
    <row r="117" spans="1:35">
      <c r="A117" s="25" t="s">
        <v>312</v>
      </c>
      <c r="B117" s="55">
        <v>9.4E-2</v>
      </c>
      <c r="C117" s="56">
        <v>9.8000000000000004E-2</v>
      </c>
      <c r="D117" s="56">
        <v>7.0000000000000007E-2</v>
      </c>
      <c r="E117" s="56">
        <v>9.2999999999999999E-2</v>
      </c>
      <c r="F117" s="56">
        <v>0.107</v>
      </c>
      <c r="G117" s="56">
        <v>7.8E-2</v>
      </c>
      <c r="H117" s="56">
        <v>0.109</v>
      </c>
      <c r="I117" s="56">
        <v>9.2999999999999999E-2</v>
      </c>
      <c r="J117" s="56">
        <v>8.2000000000000003E-2</v>
      </c>
      <c r="K117" s="56">
        <v>0.16</v>
      </c>
      <c r="L117" s="56">
        <v>8.8999999999999996E-2</v>
      </c>
    </row>
    <row r="118" spans="1:35">
      <c r="A118" s="25" t="s">
        <v>313</v>
      </c>
      <c r="B118" s="55">
        <v>9.2999999999999999E-2</v>
      </c>
      <c r="C118" s="56">
        <v>0.11600000000000001</v>
      </c>
      <c r="D118" s="56">
        <v>0.10199999999999999</v>
      </c>
      <c r="E118" s="56">
        <v>8.4000000000000005E-2</v>
      </c>
      <c r="F118" s="56">
        <v>6.2E-2</v>
      </c>
      <c r="G118" s="56">
        <v>0.10100000000000001</v>
      </c>
      <c r="H118" s="56">
        <v>0.11</v>
      </c>
      <c r="I118" s="56">
        <v>6.4000000000000001E-2</v>
      </c>
      <c r="J118" s="56">
        <v>8.1000000000000003E-2</v>
      </c>
      <c r="K118" s="56">
        <v>0.105</v>
      </c>
      <c r="L118" s="56">
        <v>0.106</v>
      </c>
    </row>
    <row r="119" spans="1:35">
      <c r="A119" s="25" t="s">
        <v>314</v>
      </c>
      <c r="B119" s="55">
        <v>0.20599999999999999</v>
      </c>
      <c r="C119" s="56">
        <v>0.19700000000000001</v>
      </c>
      <c r="D119" s="56">
        <v>0.17</v>
      </c>
      <c r="E119" s="56">
        <v>0.22600000000000001</v>
      </c>
      <c r="F119" s="56">
        <v>0.161</v>
      </c>
      <c r="G119" s="56">
        <v>0.24099999999999999</v>
      </c>
      <c r="H119" s="56">
        <v>0.13900000000000001</v>
      </c>
      <c r="I119" s="56">
        <v>0.21199999999999999</v>
      </c>
      <c r="J119" s="56">
        <v>0.217</v>
      </c>
      <c r="K119" s="56">
        <v>0.23599999999999999</v>
      </c>
      <c r="L119" s="56">
        <v>0.20599999999999999</v>
      </c>
    </row>
    <row r="120" spans="1:35">
      <c r="A120" s="25" t="s">
        <v>315</v>
      </c>
      <c r="B120" s="55">
        <v>0.122</v>
      </c>
      <c r="C120" s="56">
        <v>0.123</v>
      </c>
      <c r="D120" s="56">
        <v>0.16300000000000001</v>
      </c>
      <c r="E120" s="56">
        <v>9.4E-2</v>
      </c>
      <c r="F120" s="56">
        <v>0.14499999999999999</v>
      </c>
      <c r="G120" s="56">
        <v>0.13200000000000001</v>
      </c>
      <c r="H120" s="56">
        <v>0.14299999999999999</v>
      </c>
      <c r="I120" s="56">
        <v>0.115</v>
      </c>
      <c r="J120" s="56">
        <v>0.129</v>
      </c>
      <c r="K120" s="56">
        <v>0.11799999999999999</v>
      </c>
      <c r="L120" s="56">
        <v>0.09</v>
      </c>
    </row>
    <row r="121" spans="1:35">
      <c r="A121" s="25" t="s">
        <v>316</v>
      </c>
      <c r="B121" s="55">
        <v>1.2E-2</v>
      </c>
      <c r="C121" s="56">
        <v>1.4999999999999999E-2</v>
      </c>
      <c r="D121" s="56">
        <v>3.0000000000000001E-3</v>
      </c>
      <c r="E121" s="56">
        <v>1.0999999999999999E-2</v>
      </c>
      <c r="F121" s="56">
        <v>8.9999999999999993E-3</v>
      </c>
      <c r="G121" s="56">
        <v>8.9999999999999993E-3</v>
      </c>
      <c r="H121" s="56">
        <v>6.0000000000000001E-3</v>
      </c>
      <c r="I121" s="56">
        <v>7.0000000000000001E-3</v>
      </c>
      <c r="J121" s="56">
        <v>8.0000000000000002E-3</v>
      </c>
      <c r="K121" s="56">
        <v>8.0000000000000002E-3</v>
      </c>
      <c r="L121" s="56">
        <v>2.7E-2</v>
      </c>
    </row>
    <row r="122" spans="1:35">
      <c r="A122" s="25" t="s">
        <v>317</v>
      </c>
      <c r="B122" s="55">
        <v>8.9999999999999993E-3</v>
      </c>
      <c r="C122" s="56">
        <v>0</v>
      </c>
      <c r="D122" s="56">
        <v>4.0000000000000001E-3</v>
      </c>
      <c r="E122" s="56">
        <v>1.4999999999999999E-2</v>
      </c>
      <c r="F122" s="56">
        <v>0</v>
      </c>
      <c r="G122" s="56">
        <v>5.0000000000000001E-3</v>
      </c>
      <c r="H122" s="56">
        <v>1E-3</v>
      </c>
      <c r="I122" s="56">
        <v>6.0000000000000001E-3</v>
      </c>
      <c r="J122" s="56">
        <v>1E-3</v>
      </c>
      <c r="K122" s="56">
        <v>0</v>
      </c>
      <c r="L122" s="56">
        <v>3.7999999999999999E-2</v>
      </c>
    </row>
    <row r="123" spans="1:35" s="59" customFormat="1">
      <c r="A123" s="36" t="s">
        <v>254</v>
      </c>
      <c r="B123" s="62">
        <v>1</v>
      </c>
      <c r="C123" s="62">
        <v>1</v>
      </c>
      <c r="D123" s="62">
        <v>1</v>
      </c>
      <c r="E123" s="62">
        <v>1</v>
      </c>
      <c r="F123" s="62">
        <v>1</v>
      </c>
      <c r="G123" s="62">
        <v>1</v>
      </c>
      <c r="H123" s="62">
        <v>1</v>
      </c>
      <c r="I123" s="62">
        <v>1</v>
      </c>
      <c r="J123" s="62">
        <v>1</v>
      </c>
      <c r="K123" s="62">
        <v>1</v>
      </c>
      <c r="L123" s="62">
        <v>1</v>
      </c>
    </row>
    <row r="124" spans="1:35" ht="3" customHeight="1">
      <c r="A124" s="63"/>
      <c r="B124" s="64"/>
      <c r="C124" s="64"/>
      <c r="D124" s="64"/>
      <c r="E124" s="65"/>
      <c r="F124" s="65"/>
      <c r="G124" s="65"/>
      <c r="H124" s="65"/>
      <c r="I124" s="65"/>
      <c r="J124" s="65"/>
      <c r="K124" s="65"/>
      <c r="L124" s="65"/>
    </row>
    <row r="125" spans="1:35" s="9" customFormat="1" ht="13.5" customHeight="1">
      <c r="A125" s="39" t="s">
        <v>279</v>
      </c>
      <c r="B125" s="40"/>
      <c r="C125" s="40"/>
      <c r="D125" s="40"/>
      <c r="E125" s="40"/>
      <c r="F125" s="40"/>
      <c r="G125" s="40"/>
      <c r="H125" s="40"/>
      <c r="I125" s="4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</sheetData>
  <sheetProtection selectLockedCells="1" selectUnlockedCells="1"/>
  <mergeCells count="13">
    <mergeCell ref="B108:L108"/>
    <mergeCell ref="B26:L26"/>
    <mergeCell ref="B34:L34"/>
    <mergeCell ref="B49:L49"/>
    <mergeCell ref="B64:L64"/>
    <mergeCell ref="B77:L77"/>
    <mergeCell ref="B91:L91"/>
    <mergeCell ref="B18:L18"/>
    <mergeCell ref="A3:A4"/>
    <mergeCell ref="B3:B4"/>
    <mergeCell ref="C3:L3"/>
    <mergeCell ref="B6:L6"/>
    <mergeCell ref="B12:L12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portrait" horizontalDpi="300" verticalDpi="300"/>
  <headerFooter alignWithMargins="0"/>
  <rowBreaks count="1" manualBreakCount="1">
    <brk id="9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zoomScaleNormal="85" zoomScaleSheetLayoutView="70" workbookViewId="0">
      <selection activeCell="AA35" sqref="AA35"/>
    </sheetView>
  </sheetViews>
  <sheetFormatPr defaultColWidth="8.7109375" defaultRowHeight="12"/>
  <cols>
    <col min="1" max="1" width="25.28515625" style="5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25" width="11.28515625" style="9" customWidth="1"/>
    <col min="26" max="16384" width="8.7109375" style="9"/>
  </cols>
  <sheetData>
    <row r="1" spans="1:24" s="70" customFormat="1" ht="12.75">
      <c r="A1" s="10" t="s">
        <v>44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1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1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167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167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167"/>
      <c r="B8" s="248" t="s">
        <v>387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387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68" t="s">
        <v>366</v>
      </c>
      <c r="B9" s="73">
        <v>149</v>
      </c>
      <c r="C9" s="23">
        <v>82</v>
      </c>
      <c r="D9" s="23">
        <v>0</v>
      </c>
      <c r="E9" s="23">
        <v>0</v>
      </c>
      <c r="F9" s="23">
        <v>0</v>
      </c>
      <c r="G9" s="23">
        <v>27</v>
      </c>
      <c r="H9" s="23">
        <v>7</v>
      </c>
      <c r="I9" s="23">
        <v>0</v>
      </c>
      <c r="J9" s="23">
        <v>0</v>
      </c>
      <c r="K9" s="23">
        <v>0</v>
      </c>
      <c r="L9" s="23">
        <v>33</v>
      </c>
      <c r="N9" s="73">
        <v>130</v>
      </c>
      <c r="O9" s="23">
        <v>23</v>
      </c>
      <c r="P9" s="23">
        <v>5</v>
      </c>
      <c r="Q9" s="23">
        <v>8</v>
      </c>
      <c r="R9" s="23">
        <v>0</v>
      </c>
      <c r="S9" s="23">
        <v>26</v>
      </c>
      <c r="T9" s="23">
        <v>6</v>
      </c>
      <c r="U9" s="23">
        <v>0</v>
      </c>
      <c r="V9" s="23">
        <v>15</v>
      </c>
      <c r="W9" s="23">
        <v>16</v>
      </c>
      <c r="X9" s="23">
        <v>31</v>
      </c>
    </row>
    <row r="10" spans="1:24" s="86" customFormat="1">
      <c r="A10" s="168" t="s">
        <v>367</v>
      </c>
      <c r="B10" s="73">
        <v>1820</v>
      </c>
      <c r="C10" s="23">
        <v>380</v>
      </c>
      <c r="D10" s="23">
        <v>124</v>
      </c>
      <c r="E10" s="23">
        <v>169</v>
      </c>
      <c r="F10" s="23">
        <v>89</v>
      </c>
      <c r="G10" s="23">
        <v>241</v>
      </c>
      <c r="H10" s="23">
        <v>58</v>
      </c>
      <c r="I10" s="23">
        <v>157</v>
      </c>
      <c r="J10" s="23">
        <v>127</v>
      </c>
      <c r="K10" s="23">
        <v>276</v>
      </c>
      <c r="L10" s="23">
        <v>199</v>
      </c>
      <c r="N10" s="73">
        <v>426</v>
      </c>
      <c r="O10" s="23">
        <v>38</v>
      </c>
      <c r="P10" s="23">
        <v>30</v>
      </c>
      <c r="Q10" s="23">
        <v>58</v>
      </c>
      <c r="R10" s="23">
        <v>32</v>
      </c>
      <c r="S10" s="23">
        <v>60</v>
      </c>
      <c r="T10" s="23">
        <v>13</v>
      </c>
      <c r="U10" s="23">
        <v>61</v>
      </c>
      <c r="V10" s="23">
        <v>29</v>
      </c>
      <c r="W10" s="23">
        <v>43</v>
      </c>
      <c r="X10" s="23">
        <v>62</v>
      </c>
    </row>
    <row r="11" spans="1:24" s="86" customFormat="1">
      <c r="A11" s="168" t="s">
        <v>368</v>
      </c>
      <c r="B11" s="73">
        <v>3440</v>
      </c>
      <c r="C11" s="23">
        <v>815</v>
      </c>
      <c r="D11" s="23">
        <v>104</v>
      </c>
      <c r="E11" s="23">
        <v>287</v>
      </c>
      <c r="F11" s="23">
        <v>237</v>
      </c>
      <c r="G11" s="23">
        <v>508</v>
      </c>
      <c r="H11" s="23">
        <v>86</v>
      </c>
      <c r="I11" s="23">
        <v>535</v>
      </c>
      <c r="J11" s="23">
        <v>200</v>
      </c>
      <c r="K11" s="23">
        <v>436</v>
      </c>
      <c r="L11" s="23">
        <v>232</v>
      </c>
      <c r="N11" s="73">
        <v>962</v>
      </c>
      <c r="O11" s="23">
        <v>212</v>
      </c>
      <c r="P11" s="23">
        <v>65</v>
      </c>
      <c r="Q11" s="23">
        <v>100</v>
      </c>
      <c r="R11" s="23">
        <v>32</v>
      </c>
      <c r="S11" s="23">
        <v>128</v>
      </c>
      <c r="T11" s="23">
        <v>16</v>
      </c>
      <c r="U11" s="23">
        <v>53</v>
      </c>
      <c r="V11" s="23">
        <v>58</v>
      </c>
      <c r="W11" s="23">
        <v>103</v>
      </c>
      <c r="X11" s="23">
        <v>195</v>
      </c>
    </row>
    <row r="12" spans="1:24" s="86" customFormat="1">
      <c r="A12" s="168" t="s">
        <v>369</v>
      </c>
      <c r="B12" s="73">
        <v>11103</v>
      </c>
      <c r="C12" s="23">
        <v>1766</v>
      </c>
      <c r="D12" s="23">
        <v>1389</v>
      </c>
      <c r="E12" s="23">
        <v>826</v>
      </c>
      <c r="F12" s="23">
        <v>637</v>
      </c>
      <c r="G12" s="23">
        <v>1203</v>
      </c>
      <c r="H12" s="23">
        <v>302</v>
      </c>
      <c r="I12" s="23">
        <v>1857</v>
      </c>
      <c r="J12" s="23">
        <v>780</v>
      </c>
      <c r="K12" s="23">
        <v>916</v>
      </c>
      <c r="L12" s="23">
        <v>1427</v>
      </c>
      <c r="N12" s="73">
        <v>2919</v>
      </c>
      <c r="O12" s="23">
        <v>546</v>
      </c>
      <c r="P12" s="23">
        <v>184</v>
      </c>
      <c r="Q12" s="23">
        <v>283</v>
      </c>
      <c r="R12" s="23">
        <v>217</v>
      </c>
      <c r="S12" s="23">
        <v>351</v>
      </c>
      <c r="T12" s="23">
        <v>145</v>
      </c>
      <c r="U12" s="23">
        <v>359</v>
      </c>
      <c r="V12" s="23">
        <v>182</v>
      </c>
      <c r="W12" s="23">
        <v>303</v>
      </c>
      <c r="X12" s="23">
        <v>350</v>
      </c>
    </row>
    <row r="13" spans="1:24" s="86" customFormat="1">
      <c r="A13" s="168" t="s">
        <v>370</v>
      </c>
      <c r="B13" s="73">
        <v>19508</v>
      </c>
      <c r="C13" s="23">
        <v>2690</v>
      </c>
      <c r="D13" s="23">
        <v>1949</v>
      </c>
      <c r="E13" s="23">
        <v>1248</v>
      </c>
      <c r="F13" s="23">
        <v>1466</v>
      </c>
      <c r="G13" s="23">
        <v>2754</v>
      </c>
      <c r="H13" s="23">
        <v>547</v>
      </c>
      <c r="I13" s="23">
        <v>2487</v>
      </c>
      <c r="J13" s="23">
        <v>2086</v>
      </c>
      <c r="K13" s="23">
        <v>930</v>
      </c>
      <c r="L13" s="23">
        <v>3352</v>
      </c>
      <c r="N13" s="73">
        <v>5560</v>
      </c>
      <c r="O13" s="23">
        <v>782</v>
      </c>
      <c r="P13" s="23">
        <v>349</v>
      </c>
      <c r="Q13" s="23">
        <v>515</v>
      </c>
      <c r="R13" s="23">
        <v>392</v>
      </c>
      <c r="S13" s="23">
        <v>719</v>
      </c>
      <c r="T13" s="23">
        <v>187</v>
      </c>
      <c r="U13" s="23">
        <v>753</v>
      </c>
      <c r="V13" s="23">
        <v>596</v>
      </c>
      <c r="W13" s="23">
        <v>373</v>
      </c>
      <c r="X13" s="23">
        <v>895</v>
      </c>
    </row>
    <row r="14" spans="1:24" s="86" customFormat="1">
      <c r="A14" s="168" t="s">
        <v>371</v>
      </c>
      <c r="B14" s="73">
        <v>15658</v>
      </c>
      <c r="C14" s="23">
        <v>2174</v>
      </c>
      <c r="D14" s="23">
        <v>1513</v>
      </c>
      <c r="E14" s="23">
        <v>1214</v>
      </c>
      <c r="F14" s="23">
        <v>1229</v>
      </c>
      <c r="G14" s="23">
        <v>2139</v>
      </c>
      <c r="H14" s="23">
        <v>475</v>
      </c>
      <c r="I14" s="23">
        <v>2518</v>
      </c>
      <c r="J14" s="23">
        <v>1288</v>
      </c>
      <c r="K14" s="23">
        <v>785</v>
      </c>
      <c r="L14" s="23">
        <v>2323</v>
      </c>
      <c r="N14" s="73">
        <v>4363</v>
      </c>
      <c r="O14" s="23">
        <v>448</v>
      </c>
      <c r="P14" s="23">
        <v>234</v>
      </c>
      <c r="Q14" s="23">
        <v>698</v>
      </c>
      <c r="R14" s="23">
        <v>440</v>
      </c>
      <c r="S14" s="23">
        <v>531</v>
      </c>
      <c r="T14" s="23">
        <v>106</v>
      </c>
      <c r="U14" s="23">
        <v>455</v>
      </c>
      <c r="V14" s="23">
        <v>603</v>
      </c>
      <c r="W14" s="23">
        <v>314</v>
      </c>
      <c r="X14" s="23">
        <v>535</v>
      </c>
    </row>
    <row r="15" spans="1:24" s="86" customFormat="1">
      <c r="A15" s="168" t="s">
        <v>372</v>
      </c>
      <c r="B15" s="73">
        <v>5297</v>
      </c>
      <c r="C15" s="23">
        <v>652</v>
      </c>
      <c r="D15" s="23">
        <v>601</v>
      </c>
      <c r="E15" s="23">
        <v>472</v>
      </c>
      <c r="F15" s="23">
        <v>385</v>
      </c>
      <c r="G15" s="23">
        <v>294</v>
      </c>
      <c r="H15" s="23">
        <v>158</v>
      </c>
      <c r="I15" s="23">
        <v>850</v>
      </c>
      <c r="J15" s="23">
        <v>490</v>
      </c>
      <c r="K15" s="23">
        <v>233</v>
      </c>
      <c r="L15" s="23">
        <v>1162</v>
      </c>
      <c r="N15" s="73">
        <v>1418</v>
      </c>
      <c r="O15" s="23">
        <v>167</v>
      </c>
      <c r="P15" s="23">
        <v>115</v>
      </c>
      <c r="Q15" s="23">
        <v>208</v>
      </c>
      <c r="R15" s="23">
        <v>101</v>
      </c>
      <c r="S15" s="23">
        <v>163</v>
      </c>
      <c r="T15" s="23">
        <v>61</v>
      </c>
      <c r="U15" s="23">
        <v>201</v>
      </c>
      <c r="V15" s="23">
        <v>87</v>
      </c>
      <c r="W15" s="23">
        <v>49</v>
      </c>
      <c r="X15" s="23">
        <v>267</v>
      </c>
    </row>
    <row r="16" spans="1:24" s="86" customFormat="1">
      <c r="A16" s="168" t="s">
        <v>373</v>
      </c>
      <c r="B16" s="73">
        <v>833</v>
      </c>
      <c r="C16" s="23">
        <v>190</v>
      </c>
      <c r="D16" s="23">
        <v>41</v>
      </c>
      <c r="E16" s="23">
        <v>17</v>
      </c>
      <c r="F16" s="23">
        <v>59</v>
      </c>
      <c r="G16" s="23">
        <v>160</v>
      </c>
      <c r="H16" s="23">
        <v>7</v>
      </c>
      <c r="I16" s="23">
        <v>126</v>
      </c>
      <c r="J16" s="23">
        <v>36</v>
      </c>
      <c r="K16" s="23">
        <v>29</v>
      </c>
      <c r="L16" s="23">
        <v>166</v>
      </c>
      <c r="N16" s="73">
        <v>693</v>
      </c>
      <c r="O16" s="23">
        <v>53</v>
      </c>
      <c r="P16" s="23">
        <v>30</v>
      </c>
      <c r="Q16" s="23">
        <v>25</v>
      </c>
      <c r="R16" s="23">
        <v>16</v>
      </c>
      <c r="S16" s="23">
        <v>145</v>
      </c>
      <c r="T16" s="23">
        <v>32</v>
      </c>
      <c r="U16" s="23">
        <v>114</v>
      </c>
      <c r="V16" s="23">
        <v>51</v>
      </c>
      <c r="W16" s="23">
        <v>22</v>
      </c>
      <c r="X16" s="23">
        <v>206</v>
      </c>
    </row>
    <row r="17" spans="1:24" s="90" customFormat="1">
      <c r="A17" s="169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67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67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68" t="s">
        <v>366</v>
      </c>
      <c r="B20" s="92">
        <v>3.0000000000000001E-3</v>
      </c>
      <c r="C20" s="93">
        <v>8.9999999999999993E-3</v>
      </c>
      <c r="D20" s="93">
        <v>0</v>
      </c>
      <c r="E20" s="93">
        <v>0</v>
      </c>
      <c r="F20" s="93">
        <v>0</v>
      </c>
      <c r="G20" s="93">
        <v>4.0000000000000001E-3</v>
      </c>
      <c r="H20" s="93">
        <v>4.0000000000000001E-3</v>
      </c>
      <c r="I20" s="93">
        <v>0</v>
      </c>
      <c r="J20" s="93">
        <v>0</v>
      </c>
      <c r="K20" s="93">
        <v>0</v>
      </c>
      <c r="L20" s="93">
        <v>4.0000000000000001E-3</v>
      </c>
      <c r="N20" s="92">
        <v>8.0000000000000002E-3</v>
      </c>
      <c r="O20" s="93">
        <v>0.01</v>
      </c>
      <c r="P20" s="93">
        <v>5.0000000000000001E-3</v>
      </c>
      <c r="Q20" s="93">
        <v>4.0000000000000001E-3</v>
      </c>
      <c r="R20" s="93">
        <v>0</v>
      </c>
      <c r="S20" s="93">
        <v>1.2E-2</v>
      </c>
      <c r="T20" s="93">
        <v>1.0999999999999999E-2</v>
      </c>
      <c r="U20" s="93">
        <v>0</v>
      </c>
      <c r="V20" s="93">
        <v>8.9999999999999993E-3</v>
      </c>
      <c r="W20" s="93">
        <v>1.2999999999999999E-2</v>
      </c>
      <c r="X20" s="93">
        <v>1.2E-2</v>
      </c>
    </row>
    <row r="21" spans="1:24" s="86" customFormat="1">
      <c r="A21" s="168" t="s">
        <v>367</v>
      </c>
      <c r="B21" s="92">
        <v>3.1E-2</v>
      </c>
      <c r="C21" s="93">
        <v>4.2999999999999997E-2</v>
      </c>
      <c r="D21" s="93">
        <v>2.1999999999999999E-2</v>
      </c>
      <c r="E21" s="93">
        <v>0.04</v>
      </c>
      <c r="F21" s="93">
        <v>2.1999999999999999E-2</v>
      </c>
      <c r="G21" s="93">
        <v>3.3000000000000002E-2</v>
      </c>
      <c r="H21" s="93">
        <v>3.5000000000000003E-2</v>
      </c>
      <c r="I21" s="93">
        <v>1.7999999999999999E-2</v>
      </c>
      <c r="J21" s="93">
        <v>2.5000000000000001E-2</v>
      </c>
      <c r="K21" s="93">
        <v>7.6999999999999999E-2</v>
      </c>
      <c r="L21" s="93">
        <v>2.1999999999999999E-2</v>
      </c>
      <c r="N21" s="92">
        <v>2.5999999999999999E-2</v>
      </c>
      <c r="O21" s="93">
        <v>1.7000000000000001E-2</v>
      </c>
      <c r="P21" s="93">
        <v>0.03</v>
      </c>
      <c r="Q21" s="93">
        <v>3.1E-2</v>
      </c>
      <c r="R21" s="93">
        <v>2.5999999999999999E-2</v>
      </c>
      <c r="S21" s="93">
        <v>2.8000000000000001E-2</v>
      </c>
      <c r="T21" s="93">
        <v>2.3E-2</v>
      </c>
      <c r="U21" s="93">
        <v>3.1E-2</v>
      </c>
      <c r="V21" s="93">
        <v>1.7999999999999999E-2</v>
      </c>
      <c r="W21" s="93">
        <v>3.5000000000000003E-2</v>
      </c>
      <c r="X21" s="93">
        <v>2.4E-2</v>
      </c>
    </row>
    <row r="22" spans="1:24" s="86" customFormat="1">
      <c r="A22" s="168" t="s">
        <v>368</v>
      </c>
      <c r="B22" s="92">
        <v>0.06</v>
      </c>
      <c r="C22" s="93">
        <v>9.2999999999999999E-2</v>
      </c>
      <c r="D22" s="93">
        <v>1.7999999999999999E-2</v>
      </c>
      <c r="E22" s="93">
        <v>6.8000000000000005E-2</v>
      </c>
      <c r="F22" s="93">
        <v>5.8000000000000003E-2</v>
      </c>
      <c r="G22" s="93">
        <v>6.9000000000000006E-2</v>
      </c>
      <c r="H22" s="93">
        <v>5.2999999999999999E-2</v>
      </c>
      <c r="I22" s="93">
        <v>6.3E-2</v>
      </c>
      <c r="J22" s="93">
        <v>0.04</v>
      </c>
      <c r="K22" s="93">
        <v>0.121</v>
      </c>
      <c r="L22" s="93">
        <v>2.5999999999999999E-2</v>
      </c>
      <c r="N22" s="92">
        <v>5.8000000000000003E-2</v>
      </c>
      <c r="O22" s="93">
        <v>9.4E-2</v>
      </c>
      <c r="P22" s="93">
        <v>6.4000000000000001E-2</v>
      </c>
      <c r="Q22" s="93">
        <v>5.2999999999999999E-2</v>
      </c>
      <c r="R22" s="93">
        <v>2.5999999999999999E-2</v>
      </c>
      <c r="S22" s="93">
        <v>0.06</v>
      </c>
      <c r="T22" s="93">
        <v>2.8000000000000001E-2</v>
      </c>
      <c r="U22" s="93">
        <v>2.5999999999999999E-2</v>
      </c>
      <c r="V22" s="93">
        <v>3.5999999999999997E-2</v>
      </c>
      <c r="W22" s="93">
        <v>8.4000000000000005E-2</v>
      </c>
      <c r="X22" s="93">
        <v>7.6999999999999999E-2</v>
      </c>
    </row>
    <row r="23" spans="1:24" s="86" customFormat="1">
      <c r="A23" s="168" t="s">
        <v>369</v>
      </c>
      <c r="B23" s="92">
        <v>0.192</v>
      </c>
      <c r="C23" s="93">
        <v>0.20200000000000001</v>
      </c>
      <c r="D23" s="93">
        <v>0.24299999999999999</v>
      </c>
      <c r="E23" s="93">
        <v>0.19500000000000001</v>
      </c>
      <c r="F23" s="93">
        <v>0.155</v>
      </c>
      <c r="G23" s="93">
        <v>0.16400000000000001</v>
      </c>
      <c r="H23" s="93">
        <v>0.184</v>
      </c>
      <c r="I23" s="93">
        <v>0.218</v>
      </c>
      <c r="J23" s="93">
        <v>0.156</v>
      </c>
      <c r="K23" s="93">
        <v>0.254</v>
      </c>
      <c r="L23" s="93">
        <v>0.16</v>
      </c>
      <c r="N23" s="92">
        <v>0.17699999999999999</v>
      </c>
      <c r="O23" s="93">
        <v>0.24099999999999999</v>
      </c>
      <c r="P23" s="93">
        <v>0.182</v>
      </c>
      <c r="Q23" s="93">
        <v>0.14899999999999999</v>
      </c>
      <c r="R23" s="93">
        <v>0.17699999999999999</v>
      </c>
      <c r="S23" s="93">
        <v>0.16500000000000001</v>
      </c>
      <c r="T23" s="93">
        <v>0.25600000000000001</v>
      </c>
      <c r="U23" s="93">
        <v>0.18</v>
      </c>
      <c r="V23" s="93">
        <v>0.112</v>
      </c>
      <c r="W23" s="93">
        <v>0.248</v>
      </c>
      <c r="X23" s="93">
        <v>0.13800000000000001</v>
      </c>
    </row>
    <row r="24" spans="1:24" s="86" customFormat="1">
      <c r="A24" s="168" t="s">
        <v>370</v>
      </c>
      <c r="B24" s="92">
        <v>0.33700000000000002</v>
      </c>
      <c r="C24" s="93">
        <v>0.307</v>
      </c>
      <c r="D24" s="93">
        <v>0.34100000000000003</v>
      </c>
      <c r="E24" s="93">
        <v>0.29499999999999998</v>
      </c>
      <c r="F24" s="93">
        <v>0.35699999999999998</v>
      </c>
      <c r="G24" s="93">
        <v>0.376</v>
      </c>
      <c r="H24" s="93">
        <v>0.33300000000000002</v>
      </c>
      <c r="I24" s="93">
        <v>0.29199999999999998</v>
      </c>
      <c r="J24" s="93">
        <v>0.41699999999999998</v>
      </c>
      <c r="K24" s="93">
        <v>0.25800000000000001</v>
      </c>
      <c r="L24" s="93">
        <v>0.377</v>
      </c>
      <c r="N24" s="92">
        <v>0.33800000000000002</v>
      </c>
      <c r="O24" s="93">
        <v>0.34399999999999997</v>
      </c>
      <c r="P24" s="93">
        <v>0.34499999999999997</v>
      </c>
      <c r="Q24" s="93">
        <v>0.27200000000000002</v>
      </c>
      <c r="R24" s="93">
        <v>0.31900000000000001</v>
      </c>
      <c r="S24" s="93">
        <v>0.33900000000000002</v>
      </c>
      <c r="T24" s="93">
        <v>0.33</v>
      </c>
      <c r="U24" s="93">
        <v>0.377</v>
      </c>
      <c r="V24" s="93">
        <v>0.36799999999999999</v>
      </c>
      <c r="W24" s="93">
        <v>0.30499999999999999</v>
      </c>
      <c r="X24" s="93">
        <v>0.35199999999999998</v>
      </c>
    </row>
    <row r="25" spans="1:24" s="86" customFormat="1">
      <c r="A25" s="168" t="s">
        <v>371</v>
      </c>
      <c r="B25" s="92">
        <v>0.27100000000000002</v>
      </c>
      <c r="C25" s="93">
        <v>0.248</v>
      </c>
      <c r="D25" s="93">
        <v>0.26400000000000001</v>
      </c>
      <c r="E25" s="93">
        <v>0.28699999999999998</v>
      </c>
      <c r="F25" s="93">
        <v>0.3</v>
      </c>
      <c r="G25" s="93">
        <v>0.29199999999999998</v>
      </c>
      <c r="H25" s="93">
        <v>0.28899999999999998</v>
      </c>
      <c r="I25" s="93">
        <v>0.29499999999999998</v>
      </c>
      <c r="J25" s="93">
        <v>0.25700000000000001</v>
      </c>
      <c r="K25" s="93">
        <v>0.218</v>
      </c>
      <c r="L25" s="93">
        <v>0.26100000000000001</v>
      </c>
      <c r="N25" s="92">
        <v>0.26500000000000001</v>
      </c>
      <c r="O25" s="93">
        <v>0.19700000000000001</v>
      </c>
      <c r="P25" s="93">
        <v>0.23200000000000001</v>
      </c>
      <c r="Q25" s="93">
        <v>0.36799999999999999</v>
      </c>
      <c r="R25" s="93">
        <v>0.35799999999999998</v>
      </c>
      <c r="S25" s="93">
        <v>0.25</v>
      </c>
      <c r="T25" s="93">
        <v>0.188</v>
      </c>
      <c r="U25" s="93">
        <v>0.22800000000000001</v>
      </c>
      <c r="V25" s="93">
        <v>0.372</v>
      </c>
      <c r="W25" s="93">
        <v>0.25700000000000001</v>
      </c>
      <c r="X25" s="93">
        <v>0.21099999999999999</v>
      </c>
    </row>
    <row r="26" spans="1:24" s="86" customFormat="1">
      <c r="A26" s="168" t="s">
        <v>372</v>
      </c>
      <c r="B26" s="92">
        <v>9.1999999999999998E-2</v>
      </c>
      <c r="C26" s="93">
        <v>7.4999999999999997E-2</v>
      </c>
      <c r="D26" s="93">
        <v>0.105</v>
      </c>
      <c r="E26" s="93">
        <v>0.112</v>
      </c>
      <c r="F26" s="93">
        <v>9.4E-2</v>
      </c>
      <c r="G26" s="93">
        <v>0.04</v>
      </c>
      <c r="H26" s="93">
        <v>9.6000000000000002E-2</v>
      </c>
      <c r="I26" s="93">
        <v>0.1</v>
      </c>
      <c r="J26" s="93">
        <v>9.8000000000000004E-2</v>
      </c>
      <c r="K26" s="93">
        <v>6.5000000000000002E-2</v>
      </c>
      <c r="L26" s="93">
        <v>0.13100000000000001</v>
      </c>
      <c r="N26" s="92">
        <v>8.5999999999999993E-2</v>
      </c>
      <c r="O26" s="93">
        <v>7.3999999999999996E-2</v>
      </c>
      <c r="P26" s="93">
        <v>0.113</v>
      </c>
      <c r="Q26" s="93">
        <v>0.11</v>
      </c>
      <c r="R26" s="93">
        <v>8.2000000000000003E-2</v>
      </c>
      <c r="S26" s="93">
        <v>7.6999999999999999E-2</v>
      </c>
      <c r="T26" s="93">
        <v>0.108</v>
      </c>
      <c r="U26" s="93">
        <v>0.10100000000000001</v>
      </c>
      <c r="V26" s="93">
        <v>5.3999999999999999E-2</v>
      </c>
      <c r="W26" s="93">
        <v>0.04</v>
      </c>
      <c r="X26" s="93">
        <v>0.105</v>
      </c>
    </row>
    <row r="27" spans="1:24" s="86" customFormat="1">
      <c r="A27" s="168" t="s">
        <v>373</v>
      </c>
      <c r="B27" s="92">
        <v>1.4E-2</v>
      </c>
      <c r="C27" s="93">
        <v>2.1999999999999999E-2</v>
      </c>
      <c r="D27" s="93">
        <v>7.0000000000000001E-3</v>
      </c>
      <c r="E27" s="93">
        <v>4.0000000000000001E-3</v>
      </c>
      <c r="F27" s="93">
        <v>1.4E-2</v>
      </c>
      <c r="G27" s="93">
        <v>2.1999999999999999E-2</v>
      </c>
      <c r="H27" s="93">
        <v>4.0000000000000001E-3</v>
      </c>
      <c r="I27" s="93">
        <v>1.4999999999999999E-2</v>
      </c>
      <c r="J27" s="93">
        <v>7.0000000000000001E-3</v>
      </c>
      <c r="K27" s="93">
        <v>8.0000000000000002E-3</v>
      </c>
      <c r="L27" s="93">
        <v>1.9E-2</v>
      </c>
      <c r="N27" s="92">
        <v>4.2000000000000003E-2</v>
      </c>
      <c r="O27" s="93">
        <v>2.3E-2</v>
      </c>
      <c r="P27" s="93">
        <v>0.03</v>
      </c>
      <c r="Q27" s="93">
        <v>1.2999999999999999E-2</v>
      </c>
      <c r="R27" s="93">
        <v>1.2999999999999999E-2</v>
      </c>
      <c r="S27" s="93">
        <v>6.9000000000000006E-2</v>
      </c>
      <c r="T27" s="93">
        <v>5.7000000000000002E-2</v>
      </c>
      <c r="U27" s="93">
        <v>5.7000000000000002E-2</v>
      </c>
      <c r="V27" s="93">
        <v>3.1E-2</v>
      </c>
      <c r="W27" s="93">
        <v>1.7999999999999999E-2</v>
      </c>
      <c r="X27" s="93">
        <v>8.1000000000000003E-2</v>
      </c>
    </row>
    <row r="28" spans="1:24" s="90" customFormat="1">
      <c r="A28" s="169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167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86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86" customFormat="1">
      <c r="A31" s="25" t="s">
        <v>366</v>
      </c>
      <c r="B31" s="92">
        <v>3.0000000000000001E-3</v>
      </c>
      <c r="C31" s="93">
        <v>0.01</v>
      </c>
      <c r="D31" s="93">
        <v>0</v>
      </c>
      <c r="E31" s="93">
        <v>0</v>
      </c>
      <c r="F31" s="93">
        <v>0</v>
      </c>
      <c r="G31" s="93">
        <v>4.0000000000000001E-3</v>
      </c>
      <c r="H31" s="93">
        <v>4.0000000000000001E-3</v>
      </c>
      <c r="I31" s="93">
        <v>0</v>
      </c>
      <c r="J31" s="93">
        <v>0</v>
      </c>
      <c r="K31" s="93">
        <v>0</v>
      </c>
      <c r="L31" s="93">
        <v>4.0000000000000001E-3</v>
      </c>
      <c r="N31" s="92">
        <v>8.0000000000000002E-3</v>
      </c>
      <c r="O31" s="93">
        <v>0.01</v>
      </c>
      <c r="P31" s="93">
        <v>5.0000000000000001E-3</v>
      </c>
      <c r="Q31" s="93">
        <v>4.0000000000000001E-3</v>
      </c>
      <c r="R31" s="93">
        <v>0</v>
      </c>
      <c r="S31" s="93">
        <v>1.2999999999999999E-2</v>
      </c>
      <c r="T31" s="93">
        <v>1.2E-2</v>
      </c>
      <c r="U31" s="93">
        <v>0</v>
      </c>
      <c r="V31" s="93">
        <v>8.9999999999999993E-3</v>
      </c>
      <c r="W31" s="93">
        <v>1.4E-2</v>
      </c>
      <c r="X31" s="93">
        <v>1.2999999999999999E-2</v>
      </c>
    </row>
    <row r="32" spans="1:24" s="86" customFormat="1">
      <c r="A32" s="25" t="s">
        <v>367</v>
      </c>
      <c r="B32" s="92">
        <v>3.2000000000000001E-2</v>
      </c>
      <c r="C32" s="93">
        <v>4.3999999999999997E-2</v>
      </c>
      <c r="D32" s="93">
        <v>2.1999999999999999E-2</v>
      </c>
      <c r="E32" s="93">
        <v>0.04</v>
      </c>
      <c r="F32" s="93">
        <v>2.1999999999999999E-2</v>
      </c>
      <c r="G32" s="93">
        <v>3.4000000000000002E-2</v>
      </c>
      <c r="H32" s="93">
        <v>3.5000000000000003E-2</v>
      </c>
      <c r="I32" s="93">
        <v>1.9E-2</v>
      </c>
      <c r="J32" s="93">
        <v>2.5999999999999999E-2</v>
      </c>
      <c r="K32" s="93">
        <v>7.6999999999999999E-2</v>
      </c>
      <c r="L32" s="93">
        <v>2.3E-2</v>
      </c>
      <c r="N32" s="92">
        <v>2.7E-2</v>
      </c>
      <c r="O32" s="93">
        <v>1.7000000000000001E-2</v>
      </c>
      <c r="P32" s="93">
        <v>0.03</v>
      </c>
      <c r="Q32" s="93">
        <v>3.1E-2</v>
      </c>
      <c r="R32" s="93">
        <v>2.5999999999999999E-2</v>
      </c>
      <c r="S32" s="93">
        <v>0.03</v>
      </c>
      <c r="T32" s="93">
        <v>2.4E-2</v>
      </c>
      <c r="U32" s="93">
        <v>3.3000000000000002E-2</v>
      </c>
      <c r="V32" s="93">
        <v>1.9E-2</v>
      </c>
      <c r="W32" s="93">
        <v>3.5999999999999997E-2</v>
      </c>
      <c r="X32" s="93">
        <v>2.5999999999999999E-2</v>
      </c>
    </row>
    <row r="33" spans="1:25" s="86" customFormat="1">
      <c r="A33" s="25" t="s">
        <v>368</v>
      </c>
      <c r="B33" s="92">
        <v>0.06</v>
      </c>
      <c r="C33" s="93">
        <v>9.5000000000000001E-2</v>
      </c>
      <c r="D33" s="93">
        <v>1.7999999999999999E-2</v>
      </c>
      <c r="E33" s="93">
        <v>6.8000000000000005E-2</v>
      </c>
      <c r="F33" s="93">
        <v>5.8999999999999997E-2</v>
      </c>
      <c r="G33" s="93">
        <v>7.0999999999999994E-2</v>
      </c>
      <c r="H33" s="93">
        <v>5.2999999999999999E-2</v>
      </c>
      <c r="I33" s="93">
        <v>6.4000000000000001E-2</v>
      </c>
      <c r="J33" s="93">
        <v>0.04</v>
      </c>
      <c r="K33" s="93">
        <v>0.122</v>
      </c>
      <c r="L33" s="93">
        <v>2.7E-2</v>
      </c>
      <c r="N33" s="92">
        <v>6.0999999999999999E-2</v>
      </c>
      <c r="O33" s="93">
        <v>9.6000000000000002E-2</v>
      </c>
      <c r="P33" s="93">
        <v>6.6000000000000003E-2</v>
      </c>
      <c r="Q33" s="93">
        <v>5.2999999999999999E-2</v>
      </c>
      <c r="R33" s="93">
        <v>2.5999999999999999E-2</v>
      </c>
      <c r="S33" s="93">
        <v>6.5000000000000002E-2</v>
      </c>
      <c r="T33" s="93">
        <v>0.03</v>
      </c>
      <c r="U33" s="93">
        <v>2.8000000000000001E-2</v>
      </c>
      <c r="V33" s="93">
        <v>3.6999999999999998E-2</v>
      </c>
      <c r="W33" s="93">
        <v>8.5999999999999993E-2</v>
      </c>
      <c r="X33" s="93">
        <v>8.4000000000000005E-2</v>
      </c>
    </row>
    <row r="34" spans="1:25" s="86" customFormat="1">
      <c r="A34" s="25" t="s">
        <v>369</v>
      </c>
      <c r="B34" s="92">
        <v>0.19500000000000001</v>
      </c>
      <c r="C34" s="93">
        <v>0.20599999999999999</v>
      </c>
      <c r="D34" s="93">
        <v>0.245</v>
      </c>
      <c r="E34" s="93">
        <v>0.19600000000000001</v>
      </c>
      <c r="F34" s="93">
        <v>0.158</v>
      </c>
      <c r="G34" s="93">
        <v>0.16800000000000001</v>
      </c>
      <c r="H34" s="93">
        <v>0.185</v>
      </c>
      <c r="I34" s="93">
        <v>0.221</v>
      </c>
      <c r="J34" s="93">
        <v>0.157</v>
      </c>
      <c r="K34" s="93">
        <v>0.25600000000000001</v>
      </c>
      <c r="L34" s="93">
        <v>0.16300000000000001</v>
      </c>
      <c r="N34" s="92">
        <v>0.185</v>
      </c>
      <c r="O34" s="93">
        <v>0.247</v>
      </c>
      <c r="P34" s="93">
        <v>0.188</v>
      </c>
      <c r="Q34" s="93">
        <v>0.151</v>
      </c>
      <c r="R34" s="93">
        <v>0.17899999999999999</v>
      </c>
      <c r="S34" s="93">
        <v>0.17699999999999999</v>
      </c>
      <c r="T34" s="93">
        <v>0.27100000000000002</v>
      </c>
      <c r="U34" s="93">
        <v>0.191</v>
      </c>
      <c r="V34" s="93">
        <v>0.11600000000000001</v>
      </c>
      <c r="W34" s="93">
        <v>0.252</v>
      </c>
      <c r="X34" s="93">
        <v>0.15</v>
      </c>
    </row>
    <row r="35" spans="1:25" s="86" customFormat="1">
      <c r="A35" s="25" t="s">
        <v>370</v>
      </c>
      <c r="B35" s="92">
        <v>0.34200000000000003</v>
      </c>
      <c r="C35" s="93">
        <v>0.314</v>
      </c>
      <c r="D35" s="93">
        <v>0.34300000000000003</v>
      </c>
      <c r="E35" s="93">
        <v>0.29599999999999999</v>
      </c>
      <c r="F35" s="93">
        <v>0.36299999999999999</v>
      </c>
      <c r="G35" s="93">
        <v>0.38400000000000001</v>
      </c>
      <c r="H35" s="93">
        <v>0.33500000000000002</v>
      </c>
      <c r="I35" s="93">
        <v>0.29599999999999999</v>
      </c>
      <c r="J35" s="93">
        <v>0.42</v>
      </c>
      <c r="K35" s="93">
        <v>0.26</v>
      </c>
      <c r="L35" s="93">
        <v>0.38400000000000001</v>
      </c>
      <c r="N35" s="92">
        <v>0.35199999999999998</v>
      </c>
      <c r="O35" s="93">
        <v>0.35299999999999998</v>
      </c>
      <c r="P35" s="93">
        <v>0.35499999999999998</v>
      </c>
      <c r="Q35" s="93">
        <v>0.27600000000000002</v>
      </c>
      <c r="R35" s="93">
        <v>0.32300000000000001</v>
      </c>
      <c r="S35" s="93">
        <v>0.36399999999999999</v>
      </c>
      <c r="T35" s="93">
        <v>0.34899999999999998</v>
      </c>
      <c r="U35" s="93">
        <v>0.4</v>
      </c>
      <c r="V35" s="93">
        <v>0.38</v>
      </c>
      <c r="W35" s="93">
        <v>0.311</v>
      </c>
      <c r="X35" s="93">
        <v>0.38300000000000001</v>
      </c>
    </row>
    <row r="36" spans="1:25" s="86" customFormat="1">
      <c r="A36" s="25" t="s">
        <v>371</v>
      </c>
      <c r="B36" s="92">
        <v>0.27500000000000002</v>
      </c>
      <c r="C36" s="93">
        <v>0.254</v>
      </c>
      <c r="D36" s="93">
        <v>0.26600000000000001</v>
      </c>
      <c r="E36" s="93">
        <v>0.28799999999999998</v>
      </c>
      <c r="F36" s="93">
        <v>0.30399999999999999</v>
      </c>
      <c r="G36" s="93">
        <v>0.29899999999999999</v>
      </c>
      <c r="H36" s="93">
        <v>0.29099999999999998</v>
      </c>
      <c r="I36" s="93">
        <v>0.3</v>
      </c>
      <c r="J36" s="93">
        <v>0.25900000000000001</v>
      </c>
      <c r="K36" s="93">
        <v>0.22</v>
      </c>
      <c r="L36" s="93">
        <v>0.26600000000000001</v>
      </c>
      <c r="N36" s="92">
        <v>0.27700000000000002</v>
      </c>
      <c r="O36" s="93">
        <v>0.20200000000000001</v>
      </c>
      <c r="P36" s="93">
        <v>0.23899999999999999</v>
      </c>
      <c r="Q36" s="93">
        <v>0.373</v>
      </c>
      <c r="R36" s="93">
        <v>0.36199999999999999</v>
      </c>
      <c r="S36" s="93">
        <v>0.26800000000000002</v>
      </c>
      <c r="T36" s="93">
        <v>0.19900000000000001</v>
      </c>
      <c r="U36" s="93">
        <v>0.24199999999999999</v>
      </c>
      <c r="V36" s="93">
        <v>0.38400000000000001</v>
      </c>
      <c r="W36" s="93">
        <v>0.26100000000000001</v>
      </c>
      <c r="X36" s="93">
        <v>0.22900000000000001</v>
      </c>
    </row>
    <row r="37" spans="1:25" s="86" customFormat="1">
      <c r="A37" s="25" t="s">
        <v>372</v>
      </c>
      <c r="B37" s="92">
        <v>9.2999999999999999E-2</v>
      </c>
      <c r="C37" s="93">
        <v>7.5999999999999998E-2</v>
      </c>
      <c r="D37" s="93">
        <v>0.106</v>
      </c>
      <c r="E37" s="93">
        <v>0.112</v>
      </c>
      <c r="F37" s="93">
        <v>9.5000000000000001E-2</v>
      </c>
      <c r="G37" s="93">
        <v>4.1000000000000002E-2</v>
      </c>
      <c r="H37" s="93">
        <v>9.7000000000000003E-2</v>
      </c>
      <c r="I37" s="93">
        <v>0.10100000000000001</v>
      </c>
      <c r="J37" s="93">
        <v>9.9000000000000005E-2</v>
      </c>
      <c r="K37" s="93">
        <v>6.5000000000000002E-2</v>
      </c>
      <c r="L37" s="93">
        <v>0.13300000000000001</v>
      </c>
      <c r="N37" s="92">
        <v>0.09</v>
      </c>
      <c r="O37" s="93">
        <v>7.4999999999999997E-2</v>
      </c>
      <c r="P37" s="93">
        <v>0.11700000000000001</v>
      </c>
      <c r="Q37" s="93">
        <v>0.111</v>
      </c>
      <c r="R37" s="93">
        <v>8.3000000000000004E-2</v>
      </c>
      <c r="S37" s="93">
        <v>8.2000000000000003E-2</v>
      </c>
      <c r="T37" s="93">
        <v>0.114</v>
      </c>
      <c r="U37" s="93">
        <v>0.107</v>
      </c>
      <c r="V37" s="93">
        <v>5.6000000000000001E-2</v>
      </c>
      <c r="W37" s="93">
        <v>4.1000000000000002E-2</v>
      </c>
      <c r="X37" s="93">
        <v>0.115</v>
      </c>
    </row>
    <row r="38" spans="1:25" s="86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M38" s="90"/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86" customFormat="1">
      <c r="A39" s="167"/>
      <c r="B39" s="73"/>
      <c r="C39" s="23"/>
      <c r="D39" s="23"/>
      <c r="E39" s="23"/>
      <c r="F39" s="23"/>
      <c r="G39" s="23"/>
      <c r="H39" s="23"/>
      <c r="I39" s="23"/>
      <c r="J39" s="23"/>
      <c r="K39" s="23"/>
      <c r="L39" s="23"/>
      <c r="N39" s="7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5" s="86" customFormat="1">
      <c r="A40" s="170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68" t="s">
        <v>374</v>
      </c>
      <c r="B41" s="92">
        <v>0.71</v>
      </c>
      <c r="C41" s="93">
        <v>0.64400000000000002</v>
      </c>
      <c r="D41" s="93">
        <v>0.71499999999999997</v>
      </c>
      <c r="E41" s="93">
        <v>0.69599999999999995</v>
      </c>
      <c r="F41" s="93">
        <v>0.76200000000000001</v>
      </c>
      <c r="G41" s="93">
        <v>0.72399999999999998</v>
      </c>
      <c r="H41" s="93">
        <v>0.72199999999999998</v>
      </c>
      <c r="I41" s="93">
        <v>0.69699999999999995</v>
      </c>
      <c r="J41" s="93">
        <v>0.77700000000000002</v>
      </c>
      <c r="K41" s="93">
        <v>0.54500000000000004</v>
      </c>
      <c r="L41" s="93">
        <v>0.78300000000000003</v>
      </c>
      <c r="N41" s="92">
        <v>0.71899999999999997</v>
      </c>
      <c r="O41" s="93">
        <v>0.63</v>
      </c>
      <c r="P41" s="93">
        <v>0.71099999999999997</v>
      </c>
      <c r="Q41" s="93">
        <v>0.76</v>
      </c>
      <c r="R41" s="93">
        <v>0.76900000000000002</v>
      </c>
      <c r="S41" s="93">
        <v>0.71399999999999997</v>
      </c>
      <c r="T41" s="93">
        <v>0.66300000000000003</v>
      </c>
      <c r="U41" s="93">
        <v>0.749</v>
      </c>
      <c r="V41" s="93">
        <v>0.81899999999999995</v>
      </c>
      <c r="W41" s="93">
        <v>0.61299999999999999</v>
      </c>
      <c r="X41" s="93">
        <v>0.72699999999999998</v>
      </c>
    </row>
    <row r="42" spans="1:25" s="86" customFormat="1">
      <c r="A42" s="168" t="s">
        <v>375</v>
      </c>
      <c r="B42" s="109">
        <v>5</v>
      </c>
      <c r="C42" s="112">
        <v>4.8</v>
      </c>
      <c r="D42" s="112">
        <v>5.0999999999999996</v>
      </c>
      <c r="E42" s="112">
        <v>5.0999999999999996</v>
      </c>
      <c r="F42" s="112">
        <v>5.2</v>
      </c>
      <c r="G42" s="112">
        <v>5</v>
      </c>
      <c r="H42" s="112">
        <v>5.0999999999999996</v>
      </c>
      <c r="I42" s="112">
        <v>5.0999999999999996</v>
      </c>
      <c r="J42" s="112">
        <v>5.0999999999999996</v>
      </c>
      <c r="K42" s="112">
        <v>4.5999999999999996</v>
      </c>
      <c r="L42" s="112">
        <v>5.2</v>
      </c>
      <c r="N42" s="109">
        <v>5</v>
      </c>
      <c r="O42" s="112">
        <v>4.8</v>
      </c>
      <c r="P42" s="112">
        <v>5</v>
      </c>
      <c r="Q42" s="112">
        <v>5.2</v>
      </c>
      <c r="R42" s="112">
        <v>5.2</v>
      </c>
      <c r="S42" s="112">
        <v>5</v>
      </c>
      <c r="T42" s="112">
        <v>5</v>
      </c>
      <c r="U42" s="112">
        <v>5.0999999999999996</v>
      </c>
      <c r="V42" s="112">
        <v>5.2</v>
      </c>
      <c r="W42" s="112">
        <v>4.8</v>
      </c>
      <c r="X42" s="112">
        <v>5</v>
      </c>
    </row>
    <row r="43" spans="1:25" s="86" customFormat="1">
      <c r="A43" s="168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5</v>
      </c>
      <c r="T43" s="112">
        <v>5</v>
      </c>
      <c r="U43" s="112">
        <v>5</v>
      </c>
      <c r="V43" s="112">
        <v>5</v>
      </c>
      <c r="W43" s="112">
        <v>5</v>
      </c>
      <c r="X43" s="112">
        <v>5</v>
      </c>
    </row>
    <row r="44" spans="1:25" s="86" customFormat="1">
      <c r="A44" s="168" t="s">
        <v>377</v>
      </c>
      <c r="B44" s="73" t="str">
        <f>INDEX($A9:$A15,MATCH(B47,B9:B15,0))</f>
        <v>Voto 5</v>
      </c>
      <c r="C44" s="113" t="str">
        <f t="shared" ref="C44:X44" si="0">INDEX($A9:$A15,MATCH(C47,C9:C15,0))</f>
        <v>Voto 5</v>
      </c>
      <c r="D44" s="113" t="str">
        <f t="shared" si="0"/>
        <v>Voto 5</v>
      </c>
      <c r="E44" s="113" t="str">
        <f t="shared" si="0"/>
        <v>Voto 5</v>
      </c>
      <c r="F44" s="113" t="str">
        <f t="shared" si="0"/>
        <v>Voto 5</v>
      </c>
      <c r="G44" s="113" t="str">
        <f t="shared" si="0"/>
        <v>Voto 5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5</v>
      </c>
      <c r="K44" s="113" t="str">
        <f t="shared" si="0"/>
        <v>Voto 5</v>
      </c>
      <c r="L44" s="113" t="str">
        <f t="shared" si="0"/>
        <v>Voto 5</v>
      </c>
      <c r="M44" s="177"/>
      <c r="N44" s="73" t="str">
        <f t="shared" si="0"/>
        <v>Voto 5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5</v>
      </c>
      <c r="T44" s="113" t="str">
        <f t="shared" si="0"/>
        <v>Voto 5</v>
      </c>
      <c r="U44" s="113" t="str">
        <f t="shared" si="0"/>
        <v>Voto 5</v>
      </c>
      <c r="V44" s="113" t="str">
        <f t="shared" si="0"/>
        <v>Voto 6</v>
      </c>
      <c r="W44" s="113" t="str">
        <f t="shared" si="0"/>
        <v>Voto 5</v>
      </c>
      <c r="X44" s="113" t="str">
        <f t="shared" si="0"/>
        <v>Voto 5</v>
      </c>
    </row>
    <row r="45" spans="1:25" s="86" customFormat="1">
      <c r="A45" s="181" t="s">
        <v>378</v>
      </c>
      <c r="B45" s="109">
        <f t="shared" ref="B45:L45" si="1">100*((B24+B25+B26)-(B20+B21+B22))/(B20+B21+B22+B24+B25+B26)</f>
        <v>76.322418136020161</v>
      </c>
      <c r="C45" s="112">
        <f t="shared" si="1"/>
        <v>62.580645161290313</v>
      </c>
      <c r="D45" s="112">
        <f t="shared" si="1"/>
        <v>89.333333333333329</v>
      </c>
      <c r="E45" s="112">
        <f t="shared" si="1"/>
        <v>73.067331670822938</v>
      </c>
      <c r="F45" s="112">
        <f t="shared" si="1"/>
        <v>80.746089049338167</v>
      </c>
      <c r="G45" s="112">
        <f t="shared" si="1"/>
        <v>73.95577395577395</v>
      </c>
      <c r="H45" s="112">
        <f t="shared" si="1"/>
        <v>77.283950617283963</v>
      </c>
      <c r="I45" s="112">
        <f t="shared" si="1"/>
        <v>78.906250000000014</v>
      </c>
      <c r="J45" s="112">
        <f t="shared" si="1"/>
        <v>84.468339307048979</v>
      </c>
      <c r="K45" s="112">
        <f t="shared" si="1"/>
        <v>46.414073071718519</v>
      </c>
      <c r="L45" s="112">
        <f t="shared" si="1"/>
        <v>87.332521315468952</v>
      </c>
      <c r="N45" s="109">
        <f t="shared" ref="N45:X45" si="2">100*((N24+N25+N26)-(N20+N21+N22))/(N20+N21+N22+N24+N25+N26)</f>
        <v>76.440460947503198</v>
      </c>
      <c r="O45" s="112">
        <f t="shared" si="2"/>
        <v>67.119565217391298</v>
      </c>
      <c r="P45" s="112">
        <f t="shared" si="2"/>
        <v>74.904942965779469</v>
      </c>
      <c r="Q45" s="112">
        <f t="shared" si="2"/>
        <v>78.997613365155132</v>
      </c>
      <c r="R45" s="112">
        <f t="shared" si="2"/>
        <v>87.176325524044401</v>
      </c>
      <c r="S45" s="112">
        <f t="shared" si="2"/>
        <v>73.890339425587456</v>
      </c>
      <c r="T45" s="112">
        <f t="shared" si="2"/>
        <v>81.976744186046517</v>
      </c>
      <c r="U45" s="112">
        <f t="shared" si="2"/>
        <v>85.058977719528187</v>
      </c>
      <c r="V45" s="112">
        <f t="shared" si="2"/>
        <v>85.29754959159861</v>
      </c>
      <c r="W45" s="112">
        <f t="shared" si="2"/>
        <v>64.032697547683938</v>
      </c>
      <c r="X45" s="112">
        <f t="shared" si="2"/>
        <v>71.062740076824582</v>
      </c>
    </row>
    <row r="46" spans="1:25" s="86" customFormat="1" ht="24" hidden="1">
      <c r="A46" s="167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167"/>
      <c r="B47" s="117">
        <f>MAX(B9:B15)</f>
        <v>19508</v>
      </c>
      <c r="C47" s="117">
        <f t="shared" ref="C47:X47" si="3">MAX(C9:C15)</f>
        <v>2690</v>
      </c>
      <c r="D47" s="117">
        <f t="shared" si="3"/>
        <v>1949</v>
      </c>
      <c r="E47" s="117">
        <f t="shared" si="3"/>
        <v>1248</v>
      </c>
      <c r="F47" s="117">
        <f t="shared" si="3"/>
        <v>1466</v>
      </c>
      <c r="G47" s="117">
        <f t="shared" si="3"/>
        <v>2754</v>
      </c>
      <c r="H47" s="117">
        <f t="shared" si="3"/>
        <v>547</v>
      </c>
      <c r="I47" s="117">
        <f t="shared" si="3"/>
        <v>2518</v>
      </c>
      <c r="J47" s="117">
        <f t="shared" si="3"/>
        <v>2086</v>
      </c>
      <c r="K47" s="117">
        <f t="shared" si="3"/>
        <v>930</v>
      </c>
      <c r="L47" s="117">
        <f t="shared" si="3"/>
        <v>3352</v>
      </c>
      <c r="N47" s="117">
        <f t="shared" si="3"/>
        <v>5560</v>
      </c>
      <c r="O47" s="117">
        <f t="shared" si="3"/>
        <v>782</v>
      </c>
      <c r="P47" s="117">
        <f t="shared" si="3"/>
        <v>349</v>
      </c>
      <c r="Q47" s="117">
        <f t="shared" si="3"/>
        <v>698</v>
      </c>
      <c r="R47" s="117">
        <f t="shared" si="3"/>
        <v>440</v>
      </c>
      <c r="S47" s="117">
        <f t="shared" si="3"/>
        <v>719</v>
      </c>
      <c r="T47" s="117">
        <f t="shared" si="3"/>
        <v>187</v>
      </c>
      <c r="U47" s="117">
        <f t="shared" si="3"/>
        <v>753</v>
      </c>
      <c r="V47" s="117">
        <f t="shared" si="3"/>
        <v>603</v>
      </c>
      <c r="W47" s="117">
        <f t="shared" si="3"/>
        <v>373</v>
      </c>
      <c r="X47" s="117">
        <f t="shared" si="3"/>
        <v>895</v>
      </c>
    </row>
    <row r="48" spans="1:25" s="67" customFormat="1" ht="5.6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  <row r="55" spans="1:35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</row>
  </sheetData>
  <sheetProtection selectLockedCells="1" selectUnlockedCells="1"/>
  <mergeCells count="17">
    <mergeCell ref="B3:L3"/>
    <mergeCell ref="N3:X3"/>
    <mergeCell ref="O4:X4"/>
    <mergeCell ref="B7:M7"/>
    <mergeCell ref="N7:X7"/>
    <mergeCell ref="B40:L40"/>
    <mergeCell ref="N40:X40"/>
    <mergeCell ref="B19:L19"/>
    <mergeCell ref="N19:X19"/>
    <mergeCell ref="B30:L30"/>
    <mergeCell ref="N30:X30"/>
    <mergeCell ref="B8:L8"/>
    <mergeCell ref="N8:X8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5.28515625" style="20" customWidth="1"/>
    <col min="2" max="2" width="10.570312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45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388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25" t="s">
        <v>366</v>
      </c>
      <c r="B8" s="73">
        <v>313</v>
      </c>
      <c r="C8" s="23">
        <v>89</v>
      </c>
      <c r="D8" s="23">
        <v>72</v>
      </c>
      <c r="E8" s="23">
        <v>17</v>
      </c>
      <c r="F8" s="23">
        <v>0</v>
      </c>
      <c r="G8" s="23">
        <v>35</v>
      </c>
      <c r="H8" s="23">
        <v>3</v>
      </c>
      <c r="I8" s="23">
        <v>0</v>
      </c>
      <c r="J8" s="23">
        <v>7</v>
      </c>
      <c r="K8" s="23">
        <v>27</v>
      </c>
      <c r="L8" s="23">
        <v>62</v>
      </c>
    </row>
    <row r="9" spans="1:13" s="86" customFormat="1">
      <c r="A9" s="25" t="s">
        <v>367</v>
      </c>
      <c r="B9" s="73">
        <v>1648</v>
      </c>
      <c r="C9" s="23">
        <v>340</v>
      </c>
      <c r="D9" s="23">
        <v>77</v>
      </c>
      <c r="E9" s="23">
        <v>194</v>
      </c>
      <c r="F9" s="23">
        <v>105</v>
      </c>
      <c r="G9" s="23">
        <v>203</v>
      </c>
      <c r="H9" s="23">
        <v>59</v>
      </c>
      <c r="I9" s="23">
        <v>147</v>
      </c>
      <c r="J9" s="23">
        <v>127</v>
      </c>
      <c r="K9" s="23">
        <v>245</v>
      </c>
      <c r="L9" s="23">
        <v>151</v>
      </c>
    </row>
    <row r="10" spans="1:13" s="86" customFormat="1">
      <c r="A10" s="25" t="s">
        <v>368</v>
      </c>
      <c r="B10" s="73">
        <v>3924</v>
      </c>
      <c r="C10" s="23">
        <v>688</v>
      </c>
      <c r="D10" s="23">
        <v>299</v>
      </c>
      <c r="E10" s="23">
        <v>386</v>
      </c>
      <c r="F10" s="23">
        <v>314</v>
      </c>
      <c r="G10" s="23">
        <v>512</v>
      </c>
      <c r="H10" s="23">
        <v>98</v>
      </c>
      <c r="I10" s="23">
        <v>484</v>
      </c>
      <c r="J10" s="23">
        <v>301</v>
      </c>
      <c r="K10" s="23">
        <v>434</v>
      </c>
      <c r="L10" s="23">
        <v>407</v>
      </c>
    </row>
    <row r="11" spans="1:13" s="86" customFormat="1">
      <c r="A11" s="25" t="s">
        <v>369</v>
      </c>
      <c r="B11" s="73">
        <v>11079</v>
      </c>
      <c r="C11" s="23">
        <v>1617</v>
      </c>
      <c r="D11" s="23">
        <v>1166</v>
      </c>
      <c r="E11" s="23">
        <v>933</v>
      </c>
      <c r="F11" s="23">
        <v>727</v>
      </c>
      <c r="G11" s="23">
        <v>1235</v>
      </c>
      <c r="H11" s="23">
        <v>284</v>
      </c>
      <c r="I11" s="23">
        <v>1947</v>
      </c>
      <c r="J11" s="23">
        <v>784</v>
      </c>
      <c r="K11" s="23">
        <v>758</v>
      </c>
      <c r="L11" s="23">
        <v>1628</v>
      </c>
    </row>
    <row r="12" spans="1:13" s="86" customFormat="1">
      <c r="A12" s="25" t="s">
        <v>370</v>
      </c>
      <c r="B12" s="73">
        <v>20319</v>
      </c>
      <c r="C12" s="23">
        <v>3631</v>
      </c>
      <c r="D12" s="23">
        <v>1847</v>
      </c>
      <c r="E12" s="23">
        <v>1283</v>
      </c>
      <c r="F12" s="23">
        <v>1589</v>
      </c>
      <c r="G12" s="23">
        <v>2588</v>
      </c>
      <c r="H12" s="23">
        <v>688</v>
      </c>
      <c r="I12" s="23">
        <v>2393</v>
      </c>
      <c r="J12" s="23">
        <v>1938</v>
      </c>
      <c r="K12" s="23">
        <v>1181</v>
      </c>
      <c r="L12" s="23">
        <v>3180</v>
      </c>
    </row>
    <row r="13" spans="1:13" s="86" customFormat="1">
      <c r="A13" s="25" t="s">
        <v>371</v>
      </c>
      <c r="B13" s="73">
        <v>24648</v>
      </c>
      <c r="C13" s="23">
        <v>3152</v>
      </c>
      <c r="D13" s="23">
        <v>2259</v>
      </c>
      <c r="E13" s="23">
        <v>2266</v>
      </c>
      <c r="F13" s="23">
        <v>1913</v>
      </c>
      <c r="G13" s="23">
        <v>3220</v>
      </c>
      <c r="H13" s="23">
        <v>635</v>
      </c>
      <c r="I13" s="23">
        <v>3532</v>
      </c>
      <c r="J13" s="23">
        <v>2341</v>
      </c>
      <c r="K13" s="23">
        <v>1635</v>
      </c>
      <c r="L13" s="23">
        <v>3695</v>
      </c>
    </row>
    <row r="14" spans="1:13" s="86" customFormat="1">
      <c r="A14" s="25" t="s">
        <v>372</v>
      </c>
      <c r="B14" s="73">
        <v>7004</v>
      </c>
      <c r="C14" s="23">
        <v>746</v>
      </c>
      <c r="D14" s="23">
        <v>634</v>
      </c>
      <c r="E14" s="23">
        <v>596</v>
      </c>
      <c r="F14" s="23">
        <v>554</v>
      </c>
      <c r="G14" s="23">
        <v>644</v>
      </c>
      <c r="H14" s="23">
        <v>272</v>
      </c>
      <c r="I14" s="23">
        <v>1179</v>
      </c>
      <c r="J14" s="23">
        <v>766</v>
      </c>
      <c r="K14" s="23">
        <v>303</v>
      </c>
      <c r="L14" s="23">
        <v>1311</v>
      </c>
    </row>
    <row r="15" spans="1:13" s="86" customFormat="1">
      <c r="A15" s="25" t="s">
        <v>373</v>
      </c>
      <c r="B15" s="73">
        <v>5346</v>
      </c>
      <c r="C15" s="23">
        <v>754</v>
      </c>
      <c r="D15" s="23">
        <v>380</v>
      </c>
      <c r="E15" s="23">
        <v>454</v>
      </c>
      <c r="F15" s="23">
        <v>131</v>
      </c>
      <c r="G15" s="23">
        <v>1010</v>
      </c>
      <c r="H15" s="23">
        <v>167</v>
      </c>
      <c r="I15" s="23">
        <v>845</v>
      </c>
      <c r="J15" s="23">
        <v>363</v>
      </c>
      <c r="K15" s="23">
        <v>243</v>
      </c>
      <c r="L15" s="23">
        <v>999</v>
      </c>
    </row>
    <row r="16" spans="1:13" s="90" customFormat="1">
      <c r="A16" s="36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25" t="s">
        <v>366</v>
      </c>
      <c r="B19" s="92">
        <v>4.0000000000000001E-3</v>
      </c>
      <c r="C19" s="93">
        <v>8.0000000000000002E-3</v>
      </c>
      <c r="D19" s="93">
        <v>1.0999999999999999E-2</v>
      </c>
      <c r="E19" s="93">
        <v>3.0000000000000001E-3</v>
      </c>
      <c r="F19" s="93">
        <v>0</v>
      </c>
      <c r="G19" s="93">
        <v>4.0000000000000001E-3</v>
      </c>
      <c r="H19" s="93">
        <v>1E-3</v>
      </c>
      <c r="I19" s="93">
        <v>0</v>
      </c>
      <c r="J19" s="93">
        <v>1E-3</v>
      </c>
      <c r="K19" s="93">
        <v>6.0000000000000001E-3</v>
      </c>
      <c r="L19" s="93">
        <v>5.0000000000000001E-3</v>
      </c>
    </row>
    <row r="20" spans="1:12" s="86" customFormat="1">
      <c r="A20" s="25" t="s">
        <v>367</v>
      </c>
      <c r="B20" s="92">
        <v>2.1999999999999999E-2</v>
      </c>
      <c r="C20" s="93">
        <v>3.1E-2</v>
      </c>
      <c r="D20" s="93">
        <v>1.0999999999999999E-2</v>
      </c>
      <c r="E20" s="93">
        <v>3.2000000000000001E-2</v>
      </c>
      <c r="F20" s="93">
        <v>0.02</v>
      </c>
      <c r="G20" s="93">
        <v>2.1999999999999999E-2</v>
      </c>
      <c r="H20" s="93">
        <v>2.7E-2</v>
      </c>
      <c r="I20" s="93">
        <v>1.4E-2</v>
      </c>
      <c r="J20" s="93">
        <v>1.9E-2</v>
      </c>
      <c r="K20" s="93">
        <v>5.0999999999999997E-2</v>
      </c>
      <c r="L20" s="93">
        <v>1.2999999999999999E-2</v>
      </c>
    </row>
    <row r="21" spans="1:12" s="86" customFormat="1">
      <c r="A21" s="25" t="s">
        <v>368</v>
      </c>
      <c r="B21" s="92">
        <v>5.2999999999999999E-2</v>
      </c>
      <c r="C21" s="93">
        <v>6.2E-2</v>
      </c>
      <c r="D21" s="93">
        <v>4.3999999999999997E-2</v>
      </c>
      <c r="E21" s="93">
        <v>6.3E-2</v>
      </c>
      <c r="F21" s="93">
        <v>5.8999999999999997E-2</v>
      </c>
      <c r="G21" s="93">
        <v>5.3999999999999999E-2</v>
      </c>
      <c r="H21" s="93">
        <v>4.4999999999999998E-2</v>
      </c>
      <c r="I21" s="93">
        <v>4.5999999999999999E-2</v>
      </c>
      <c r="J21" s="93">
        <v>4.4999999999999998E-2</v>
      </c>
      <c r="K21" s="93">
        <v>0.09</v>
      </c>
      <c r="L21" s="93">
        <v>3.5999999999999997E-2</v>
      </c>
    </row>
    <row r="22" spans="1:12" s="86" customFormat="1">
      <c r="A22" s="25" t="s">
        <v>369</v>
      </c>
      <c r="B22" s="92">
        <v>0.14899999999999999</v>
      </c>
      <c r="C22" s="93">
        <v>0.14699999999999999</v>
      </c>
      <c r="D22" s="93">
        <v>0.17299999999999999</v>
      </c>
      <c r="E22" s="93">
        <v>0.152</v>
      </c>
      <c r="F22" s="93">
        <v>0.13600000000000001</v>
      </c>
      <c r="G22" s="93">
        <v>0.13100000000000001</v>
      </c>
      <c r="H22" s="93">
        <v>0.129</v>
      </c>
      <c r="I22" s="93">
        <v>0.185</v>
      </c>
      <c r="J22" s="93">
        <v>0.11799999999999999</v>
      </c>
      <c r="K22" s="93">
        <v>0.157</v>
      </c>
      <c r="L22" s="93">
        <v>0.14199999999999999</v>
      </c>
    </row>
    <row r="23" spans="1:12" s="86" customFormat="1">
      <c r="A23" s="25" t="s">
        <v>370</v>
      </c>
      <c r="B23" s="92">
        <v>0.27400000000000002</v>
      </c>
      <c r="C23" s="93">
        <v>0.33</v>
      </c>
      <c r="D23" s="93">
        <v>0.27400000000000002</v>
      </c>
      <c r="E23" s="93">
        <v>0.20899999999999999</v>
      </c>
      <c r="F23" s="93">
        <v>0.29799999999999999</v>
      </c>
      <c r="G23" s="93">
        <v>0.27400000000000002</v>
      </c>
      <c r="H23" s="93">
        <v>0.312</v>
      </c>
      <c r="I23" s="93">
        <v>0.22700000000000001</v>
      </c>
      <c r="J23" s="93">
        <v>0.29199999999999998</v>
      </c>
      <c r="K23" s="93">
        <v>0.245</v>
      </c>
      <c r="L23" s="93">
        <v>0.27800000000000002</v>
      </c>
    </row>
    <row r="24" spans="1:12" s="86" customFormat="1">
      <c r="A24" s="25" t="s">
        <v>371</v>
      </c>
      <c r="B24" s="92">
        <v>0.33200000000000002</v>
      </c>
      <c r="C24" s="93">
        <v>0.28599999999999998</v>
      </c>
      <c r="D24" s="93">
        <v>0.33500000000000002</v>
      </c>
      <c r="E24" s="93">
        <v>0.37</v>
      </c>
      <c r="F24" s="93">
        <v>0.35899999999999999</v>
      </c>
      <c r="G24" s="93">
        <v>0.34100000000000003</v>
      </c>
      <c r="H24" s="93">
        <v>0.28799999999999998</v>
      </c>
      <c r="I24" s="93">
        <v>0.33500000000000002</v>
      </c>
      <c r="J24" s="93">
        <v>0.35299999999999998</v>
      </c>
      <c r="K24" s="93">
        <v>0.33900000000000002</v>
      </c>
      <c r="L24" s="93">
        <v>0.32300000000000001</v>
      </c>
    </row>
    <row r="25" spans="1:12" s="86" customFormat="1">
      <c r="A25" s="25" t="s">
        <v>372</v>
      </c>
      <c r="B25" s="92">
        <v>9.4E-2</v>
      </c>
      <c r="C25" s="93">
        <v>6.8000000000000005E-2</v>
      </c>
      <c r="D25" s="93">
        <v>9.4E-2</v>
      </c>
      <c r="E25" s="93">
        <v>9.7000000000000003E-2</v>
      </c>
      <c r="F25" s="93">
        <v>0.104</v>
      </c>
      <c r="G25" s="93">
        <v>6.8000000000000005E-2</v>
      </c>
      <c r="H25" s="93">
        <v>0.123</v>
      </c>
      <c r="I25" s="93">
        <v>0.112</v>
      </c>
      <c r="J25" s="93">
        <v>0.11600000000000001</v>
      </c>
      <c r="K25" s="93">
        <v>6.3E-2</v>
      </c>
      <c r="L25" s="93">
        <v>0.115</v>
      </c>
    </row>
    <row r="26" spans="1:12" s="86" customFormat="1">
      <c r="A26" s="25" t="s">
        <v>373</v>
      </c>
      <c r="B26" s="92">
        <v>7.1999999999999995E-2</v>
      </c>
      <c r="C26" s="93">
        <v>6.8000000000000005E-2</v>
      </c>
      <c r="D26" s="93">
        <v>5.6000000000000001E-2</v>
      </c>
      <c r="E26" s="93">
        <v>7.3999999999999996E-2</v>
      </c>
      <c r="F26" s="93">
        <v>2.5000000000000001E-2</v>
      </c>
      <c r="G26" s="93">
        <v>0.107</v>
      </c>
      <c r="H26" s="93">
        <v>7.5999999999999998E-2</v>
      </c>
      <c r="I26" s="93">
        <v>0.08</v>
      </c>
      <c r="J26" s="93">
        <v>5.5E-2</v>
      </c>
      <c r="K26" s="93">
        <v>0.05</v>
      </c>
      <c r="L26" s="93">
        <v>8.6999999999999994E-2</v>
      </c>
    </row>
    <row r="27" spans="1:12" s="90" customFormat="1">
      <c r="A27" s="36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5.0000000000000001E-3</v>
      </c>
      <c r="C30" s="93">
        <v>8.9999999999999993E-3</v>
      </c>
      <c r="D30" s="93">
        <v>1.0999999999999999E-2</v>
      </c>
      <c r="E30" s="93">
        <v>3.0000000000000001E-3</v>
      </c>
      <c r="F30" s="93">
        <v>0</v>
      </c>
      <c r="G30" s="93">
        <v>4.0000000000000001E-3</v>
      </c>
      <c r="H30" s="93">
        <v>2E-3</v>
      </c>
      <c r="I30" s="93">
        <v>0</v>
      </c>
      <c r="J30" s="93">
        <v>1E-3</v>
      </c>
      <c r="K30" s="93">
        <v>6.0000000000000001E-3</v>
      </c>
      <c r="L30" s="93">
        <v>6.0000000000000001E-3</v>
      </c>
    </row>
    <row r="31" spans="1:12" s="86" customFormat="1">
      <c r="A31" s="25" t="s">
        <v>367</v>
      </c>
      <c r="B31" s="92">
        <v>2.4E-2</v>
      </c>
      <c r="C31" s="93">
        <v>3.3000000000000002E-2</v>
      </c>
      <c r="D31" s="93">
        <v>1.2E-2</v>
      </c>
      <c r="E31" s="93">
        <v>3.4000000000000002E-2</v>
      </c>
      <c r="F31" s="93">
        <v>0.02</v>
      </c>
      <c r="G31" s="93">
        <v>2.4E-2</v>
      </c>
      <c r="H31" s="93">
        <v>2.9000000000000001E-2</v>
      </c>
      <c r="I31" s="93">
        <v>1.4999999999999999E-2</v>
      </c>
      <c r="J31" s="93">
        <v>0.02</v>
      </c>
      <c r="K31" s="93">
        <v>5.2999999999999999E-2</v>
      </c>
      <c r="L31" s="93">
        <v>1.4E-2</v>
      </c>
    </row>
    <row r="32" spans="1:12" s="86" customFormat="1">
      <c r="A32" s="25" t="s">
        <v>368</v>
      </c>
      <c r="B32" s="92">
        <v>5.7000000000000002E-2</v>
      </c>
      <c r="C32" s="93">
        <v>6.7000000000000004E-2</v>
      </c>
      <c r="D32" s="93">
        <v>4.7E-2</v>
      </c>
      <c r="E32" s="93">
        <v>6.8000000000000005E-2</v>
      </c>
      <c r="F32" s="93">
        <v>0.06</v>
      </c>
      <c r="G32" s="93">
        <v>6.0999999999999999E-2</v>
      </c>
      <c r="H32" s="93">
        <v>4.8000000000000001E-2</v>
      </c>
      <c r="I32" s="93">
        <v>0.05</v>
      </c>
      <c r="J32" s="93">
        <v>4.8000000000000001E-2</v>
      </c>
      <c r="K32" s="93">
        <v>9.5000000000000001E-2</v>
      </c>
      <c r="L32" s="93">
        <v>3.9E-2</v>
      </c>
    </row>
    <row r="33" spans="1:35" s="86" customFormat="1">
      <c r="A33" s="25" t="s">
        <v>369</v>
      </c>
      <c r="B33" s="92">
        <v>0.161</v>
      </c>
      <c r="C33" s="93">
        <v>0.158</v>
      </c>
      <c r="D33" s="93">
        <v>0.184</v>
      </c>
      <c r="E33" s="93">
        <v>0.16400000000000001</v>
      </c>
      <c r="F33" s="93">
        <v>0.14000000000000001</v>
      </c>
      <c r="G33" s="93">
        <v>0.14599999999999999</v>
      </c>
      <c r="H33" s="93">
        <v>0.13900000000000001</v>
      </c>
      <c r="I33" s="93">
        <v>0.20100000000000001</v>
      </c>
      <c r="J33" s="93">
        <v>0.125</v>
      </c>
      <c r="K33" s="93">
        <v>0.16500000000000001</v>
      </c>
      <c r="L33" s="93">
        <v>0.156</v>
      </c>
    </row>
    <row r="34" spans="1:35" s="86" customFormat="1">
      <c r="A34" s="25" t="s">
        <v>370</v>
      </c>
      <c r="B34" s="92">
        <v>0.29499999999999998</v>
      </c>
      <c r="C34" s="93">
        <v>0.35399999999999998</v>
      </c>
      <c r="D34" s="93">
        <v>0.29099999999999998</v>
      </c>
      <c r="E34" s="93">
        <v>0.22600000000000001</v>
      </c>
      <c r="F34" s="93">
        <v>0.30499999999999999</v>
      </c>
      <c r="G34" s="93">
        <v>0.307</v>
      </c>
      <c r="H34" s="93">
        <v>0.33700000000000002</v>
      </c>
      <c r="I34" s="93">
        <v>0.247</v>
      </c>
      <c r="J34" s="93">
        <v>0.309</v>
      </c>
      <c r="K34" s="93">
        <v>0.25800000000000001</v>
      </c>
      <c r="L34" s="93">
        <v>0.30499999999999999</v>
      </c>
    </row>
    <row r="35" spans="1:35" s="86" customFormat="1">
      <c r="A35" s="25" t="s">
        <v>371</v>
      </c>
      <c r="B35" s="92">
        <v>0.35799999999999998</v>
      </c>
      <c r="C35" s="93">
        <v>0.307</v>
      </c>
      <c r="D35" s="93">
        <v>0.35499999999999998</v>
      </c>
      <c r="E35" s="93">
        <v>0.39900000000000002</v>
      </c>
      <c r="F35" s="93">
        <v>0.36799999999999999</v>
      </c>
      <c r="G35" s="93">
        <v>0.38200000000000001</v>
      </c>
      <c r="H35" s="93">
        <v>0.311</v>
      </c>
      <c r="I35" s="93">
        <v>0.36499999999999999</v>
      </c>
      <c r="J35" s="93">
        <v>0.374</v>
      </c>
      <c r="K35" s="93">
        <v>0.35699999999999998</v>
      </c>
      <c r="L35" s="93">
        <v>0.35399999999999998</v>
      </c>
    </row>
    <row r="36" spans="1:35" s="86" customFormat="1">
      <c r="A36" s="25" t="s">
        <v>372</v>
      </c>
      <c r="B36" s="92">
        <v>0.10199999999999999</v>
      </c>
      <c r="C36" s="93">
        <v>7.2999999999999995E-2</v>
      </c>
      <c r="D36" s="93">
        <v>0.1</v>
      </c>
      <c r="E36" s="93">
        <v>0.105</v>
      </c>
      <c r="F36" s="93">
        <v>0.106</v>
      </c>
      <c r="G36" s="93">
        <v>7.5999999999999998E-2</v>
      </c>
      <c r="H36" s="93">
        <v>0.13300000000000001</v>
      </c>
      <c r="I36" s="93">
        <v>0.122</v>
      </c>
      <c r="J36" s="93">
        <v>0.122</v>
      </c>
      <c r="K36" s="93">
        <v>6.6000000000000003E-2</v>
      </c>
      <c r="L36" s="93">
        <v>0.126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21"/>
      <c r="B38" s="7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35" s="86" customFormat="1">
      <c r="A39" s="170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</row>
    <row r="40" spans="1:35" s="86" customFormat="1">
      <c r="A40" s="168" t="s">
        <v>374</v>
      </c>
      <c r="B40" s="92">
        <v>0.754</v>
      </c>
      <c r="C40" s="93">
        <v>0.73399999999999999</v>
      </c>
      <c r="D40" s="93">
        <v>0.746</v>
      </c>
      <c r="E40" s="93">
        <v>0.73099999999999998</v>
      </c>
      <c r="F40" s="93">
        <v>0.78</v>
      </c>
      <c r="G40" s="93">
        <v>0.76500000000000001</v>
      </c>
      <c r="H40" s="93">
        <v>0.78200000000000003</v>
      </c>
      <c r="I40" s="93">
        <v>0.73399999999999999</v>
      </c>
      <c r="J40" s="93">
        <v>0.80500000000000005</v>
      </c>
      <c r="K40" s="93">
        <v>0.68100000000000005</v>
      </c>
      <c r="L40" s="93">
        <v>0.78500000000000003</v>
      </c>
    </row>
    <row r="41" spans="1:35" s="86" customFormat="1">
      <c r="A41" s="168" t="s">
        <v>375</v>
      </c>
      <c r="B41" s="109">
        <v>5.2</v>
      </c>
      <c r="C41" s="112">
        <v>5</v>
      </c>
      <c r="D41" s="112">
        <v>5.2</v>
      </c>
      <c r="E41" s="112">
        <v>5.2</v>
      </c>
      <c r="F41" s="112">
        <v>5.3</v>
      </c>
      <c r="G41" s="112">
        <v>5.2</v>
      </c>
      <c r="H41" s="112">
        <v>5.2</v>
      </c>
      <c r="I41" s="112">
        <v>5.3</v>
      </c>
      <c r="J41" s="112">
        <v>5.3</v>
      </c>
      <c r="K41" s="112">
        <v>5</v>
      </c>
      <c r="L41" s="112">
        <v>5.3</v>
      </c>
    </row>
    <row r="42" spans="1:35" s="86" customFormat="1">
      <c r="A42" s="168" t="s">
        <v>376</v>
      </c>
      <c r="B42" s="109">
        <v>5</v>
      </c>
      <c r="C42" s="112">
        <v>5</v>
      </c>
      <c r="D42" s="112">
        <v>5</v>
      </c>
      <c r="E42" s="112">
        <v>6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68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81" t="s">
        <v>378</v>
      </c>
      <c r="B44" s="109">
        <f t="shared" ref="B44:L44" si="1">100*((B23+B24+B25)-(B19+B20+B21))/(B19+B20+B21+B23+B24+B25)</f>
        <v>79.717586649550711</v>
      </c>
      <c r="C44" s="112">
        <f t="shared" si="1"/>
        <v>74.267515923566862</v>
      </c>
      <c r="D44" s="112">
        <f t="shared" si="1"/>
        <v>82.834850455136547</v>
      </c>
      <c r="E44" s="112">
        <f t="shared" si="1"/>
        <v>74.677002583979316</v>
      </c>
      <c r="F44" s="112">
        <f t="shared" si="1"/>
        <v>81.19047619047619</v>
      </c>
      <c r="G44" s="112">
        <f t="shared" si="1"/>
        <v>79.030144167758849</v>
      </c>
      <c r="H44" s="112">
        <f t="shared" si="1"/>
        <v>81.658291457286424</v>
      </c>
      <c r="I44" s="112">
        <f t="shared" si="1"/>
        <v>83.651226158038156</v>
      </c>
      <c r="J44" s="112">
        <f t="shared" si="1"/>
        <v>84.261501210653748</v>
      </c>
      <c r="K44" s="112">
        <f t="shared" si="1"/>
        <v>62.972292191435763</v>
      </c>
      <c r="L44" s="112">
        <f t="shared" si="1"/>
        <v>85.974025974025963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24648</v>
      </c>
      <c r="C46" s="117">
        <f t="shared" ref="C46:L46" si="2">MAX(C8:C14)</f>
        <v>3631</v>
      </c>
      <c r="D46" s="117">
        <f t="shared" si="2"/>
        <v>2259</v>
      </c>
      <c r="E46" s="117">
        <f t="shared" si="2"/>
        <v>2266</v>
      </c>
      <c r="F46" s="117">
        <f t="shared" si="2"/>
        <v>1913</v>
      </c>
      <c r="G46" s="117">
        <f t="shared" si="2"/>
        <v>3220</v>
      </c>
      <c r="H46" s="117">
        <f t="shared" si="2"/>
        <v>688</v>
      </c>
      <c r="I46" s="117">
        <f t="shared" si="2"/>
        <v>3532</v>
      </c>
      <c r="J46" s="117">
        <f t="shared" si="2"/>
        <v>2341</v>
      </c>
      <c r="K46" s="117">
        <f t="shared" si="2"/>
        <v>1635</v>
      </c>
      <c r="L46" s="117">
        <f t="shared" si="2"/>
        <v>3695</v>
      </c>
    </row>
    <row r="47" spans="1:35" s="67" customFormat="1" ht="3.75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29:L29"/>
    <mergeCell ref="B39:L39"/>
    <mergeCell ref="A3:A4"/>
    <mergeCell ref="B3:B4"/>
    <mergeCell ref="C3:L3"/>
    <mergeCell ref="B6:M6"/>
    <mergeCell ref="B7:L7"/>
    <mergeCell ref="B18:L18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5.7109375" style="20" customWidth="1"/>
    <col min="2" max="2" width="10.5703125" style="67" customWidth="1"/>
    <col min="3" max="4" width="10.5703125" style="9" customWidth="1"/>
    <col min="5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46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36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388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388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68" t="s">
        <v>366</v>
      </c>
      <c r="B9" s="73">
        <v>187</v>
      </c>
      <c r="C9" s="23">
        <v>82</v>
      </c>
      <c r="D9" s="23">
        <v>62</v>
      </c>
      <c r="E9" s="23">
        <v>17</v>
      </c>
      <c r="F9" s="23">
        <v>0</v>
      </c>
      <c r="G9" s="23">
        <v>27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N9" s="73">
        <v>125</v>
      </c>
      <c r="O9" s="23">
        <v>8</v>
      </c>
      <c r="P9" s="23">
        <v>10</v>
      </c>
      <c r="Q9" s="23">
        <v>0</v>
      </c>
      <c r="R9" s="23">
        <v>0</v>
      </c>
      <c r="S9" s="23">
        <v>9</v>
      </c>
      <c r="T9" s="23">
        <v>3</v>
      </c>
      <c r="U9" s="23">
        <v>0</v>
      </c>
      <c r="V9" s="23">
        <v>7</v>
      </c>
      <c r="W9" s="23">
        <v>27</v>
      </c>
      <c r="X9" s="23">
        <v>62</v>
      </c>
    </row>
    <row r="10" spans="1:24" s="86" customFormat="1">
      <c r="A10" s="168" t="s">
        <v>367</v>
      </c>
      <c r="B10" s="73">
        <v>1298</v>
      </c>
      <c r="C10" s="23">
        <v>272</v>
      </c>
      <c r="D10" s="23">
        <v>62</v>
      </c>
      <c r="E10" s="23">
        <v>169</v>
      </c>
      <c r="F10" s="23">
        <v>89</v>
      </c>
      <c r="G10" s="23">
        <v>160</v>
      </c>
      <c r="H10" s="23">
        <v>43</v>
      </c>
      <c r="I10" s="23">
        <v>94</v>
      </c>
      <c r="J10" s="23">
        <v>91</v>
      </c>
      <c r="K10" s="23">
        <v>218</v>
      </c>
      <c r="L10" s="23">
        <v>100</v>
      </c>
      <c r="N10" s="73">
        <v>350</v>
      </c>
      <c r="O10" s="23">
        <v>68</v>
      </c>
      <c r="P10" s="23">
        <v>15</v>
      </c>
      <c r="Q10" s="23">
        <v>25</v>
      </c>
      <c r="R10" s="23">
        <v>16</v>
      </c>
      <c r="S10" s="23">
        <v>43</v>
      </c>
      <c r="T10" s="23">
        <v>16</v>
      </c>
      <c r="U10" s="23">
        <v>53</v>
      </c>
      <c r="V10" s="23">
        <v>36</v>
      </c>
      <c r="W10" s="23">
        <v>27</v>
      </c>
      <c r="X10" s="23">
        <v>51</v>
      </c>
    </row>
    <row r="11" spans="1:24" s="86" customFormat="1">
      <c r="A11" s="168" t="s">
        <v>368</v>
      </c>
      <c r="B11" s="73">
        <v>3100</v>
      </c>
      <c r="C11" s="23">
        <v>543</v>
      </c>
      <c r="D11" s="23">
        <v>249</v>
      </c>
      <c r="E11" s="23">
        <v>253</v>
      </c>
      <c r="F11" s="23">
        <v>267</v>
      </c>
      <c r="G11" s="23">
        <v>401</v>
      </c>
      <c r="H11" s="23">
        <v>79</v>
      </c>
      <c r="I11" s="23">
        <v>441</v>
      </c>
      <c r="J11" s="23">
        <v>272</v>
      </c>
      <c r="K11" s="23">
        <v>363</v>
      </c>
      <c r="L11" s="23">
        <v>232</v>
      </c>
      <c r="N11" s="73">
        <v>823</v>
      </c>
      <c r="O11" s="23">
        <v>144</v>
      </c>
      <c r="P11" s="23">
        <v>50</v>
      </c>
      <c r="Q11" s="23">
        <v>133</v>
      </c>
      <c r="R11" s="23">
        <v>48</v>
      </c>
      <c r="S11" s="23">
        <v>111</v>
      </c>
      <c r="T11" s="23">
        <v>19</v>
      </c>
      <c r="U11" s="23">
        <v>44</v>
      </c>
      <c r="V11" s="23">
        <v>29</v>
      </c>
      <c r="W11" s="23">
        <v>70</v>
      </c>
      <c r="X11" s="23">
        <v>175</v>
      </c>
    </row>
    <row r="12" spans="1:24" s="86" customFormat="1">
      <c r="A12" s="168" t="s">
        <v>369</v>
      </c>
      <c r="B12" s="73">
        <v>8824</v>
      </c>
      <c r="C12" s="23">
        <v>1223</v>
      </c>
      <c r="D12" s="23">
        <v>1037</v>
      </c>
      <c r="E12" s="23">
        <v>708</v>
      </c>
      <c r="F12" s="23">
        <v>563</v>
      </c>
      <c r="G12" s="23">
        <v>936</v>
      </c>
      <c r="H12" s="23">
        <v>223</v>
      </c>
      <c r="I12" s="23">
        <v>1605</v>
      </c>
      <c r="J12" s="23">
        <v>617</v>
      </c>
      <c r="K12" s="23">
        <v>552</v>
      </c>
      <c r="L12" s="23">
        <v>1361</v>
      </c>
      <c r="N12" s="73">
        <v>2255</v>
      </c>
      <c r="O12" s="23">
        <v>395</v>
      </c>
      <c r="P12" s="23">
        <v>130</v>
      </c>
      <c r="Q12" s="23">
        <v>224</v>
      </c>
      <c r="R12" s="23">
        <v>164</v>
      </c>
      <c r="S12" s="23">
        <v>299</v>
      </c>
      <c r="T12" s="23">
        <v>61</v>
      </c>
      <c r="U12" s="23">
        <v>341</v>
      </c>
      <c r="V12" s="23">
        <v>167</v>
      </c>
      <c r="W12" s="23">
        <v>205</v>
      </c>
      <c r="X12" s="23">
        <v>267</v>
      </c>
    </row>
    <row r="13" spans="1:24" s="86" customFormat="1">
      <c r="A13" s="168" t="s">
        <v>370</v>
      </c>
      <c r="B13" s="73">
        <v>15697</v>
      </c>
      <c r="C13" s="23">
        <v>2880</v>
      </c>
      <c r="D13" s="23">
        <v>1513</v>
      </c>
      <c r="E13" s="23">
        <v>809</v>
      </c>
      <c r="F13" s="23">
        <v>1244</v>
      </c>
      <c r="G13" s="23">
        <v>2032</v>
      </c>
      <c r="H13" s="23">
        <v>511</v>
      </c>
      <c r="I13" s="23">
        <v>1920</v>
      </c>
      <c r="J13" s="23">
        <v>1451</v>
      </c>
      <c r="K13" s="23">
        <v>814</v>
      </c>
      <c r="L13" s="23">
        <v>2522</v>
      </c>
      <c r="N13" s="73">
        <v>4622</v>
      </c>
      <c r="O13" s="23">
        <v>751</v>
      </c>
      <c r="P13" s="23">
        <v>334</v>
      </c>
      <c r="Q13" s="23">
        <v>474</v>
      </c>
      <c r="R13" s="23">
        <v>345</v>
      </c>
      <c r="S13" s="23">
        <v>556</v>
      </c>
      <c r="T13" s="23">
        <v>177</v>
      </c>
      <c r="U13" s="23">
        <v>473</v>
      </c>
      <c r="V13" s="23">
        <v>487</v>
      </c>
      <c r="W13" s="23">
        <v>368</v>
      </c>
      <c r="X13" s="23">
        <v>658</v>
      </c>
    </row>
    <row r="14" spans="1:24" s="86" customFormat="1">
      <c r="A14" s="168" t="s">
        <v>371</v>
      </c>
      <c r="B14" s="73">
        <v>19547</v>
      </c>
      <c r="C14" s="23">
        <v>2500</v>
      </c>
      <c r="D14" s="23">
        <v>1970</v>
      </c>
      <c r="E14" s="23">
        <v>1551</v>
      </c>
      <c r="F14" s="23">
        <v>1378</v>
      </c>
      <c r="G14" s="23">
        <v>2647</v>
      </c>
      <c r="H14" s="23">
        <v>497</v>
      </c>
      <c r="I14" s="23">
        <v>2928</v>
      </c>
      <c r="J14" s="23">
        <v>1723</v>
      </c>
      <c r="K14" s="23">
        <v>1235</v>
      </c>
      <c r="L14" s="23">
        <v>3120</v>
      </c>
      <c r="N14" s="73">
        <v>5101</v>
      </c>
      <c r="O14" s="23">
        <v>653</v>
      </c>
      <c r="P14" s="23">
        <v>289</v>
      </c>
      <c r="Q14" s="23">
        <v>715</v>
      </c>
      <c r="R14" s="23">
        <v>535</v>
      </c>
      <c r="S14" s="23">
        <v>573</v>
      </c>
      <c r="T14" s="23">
        <v>138</v>
      </c>
      <c r="U14" s="23">
        <v>604</v>
      </c>
      <c r="V14" s="23">
        <v>617</v>
      </c>
      <c r="W14" s="23">
        <v>400</v>
      </c>
      <c r="X14" s="23">
        <v>576</v>
      </c>
    </row>
    <row r="15" spans="1:24" s="86" customFormat="1">
      <c r="A15" s="168" t="s">
        <v>372</v>
      </c>
      <c r="B15" s="73">
        <v>5775</v>
      </c>
      <c r="C15" s="23">
        <v>625</v>
      </c>
      <c r="D15" s="23">
        <v>539</v>
      </c>
      <c r="E15" s="23">
        <v>388</v>
      </c>
      <c r="F15" s="23">
        <v>474</v>
      </c>
      <c r="G15" s="23">
        <v>481</v>
      </c>
      <c r="H15" s="23">
        <v>230</v>
      </c>
      <c r="I15" s="23">
        <v>1039</v>
      </c>
      <c r="J15" s="23">
        <v>671</v>
      </c>
      <c r="K15" s="23">
        <v>233</v>
      </c>
      <c r="L15" s="23">
        <v>1095</v>
      </c>
      <c r="N15" s="73">
        <v>1229</v>
      </c>
      <c r="O15" s="23">
        <v>121</v>
      </c>
      <c r="P15" s="23">
        <v>95</v>
      </c>
      <c r="Q15" s="23">
        <v>208</v>
      </c>
      <c r="R15" s="23">
        <v>80</v>
      </c>
      <c r="S15" s="23">
        <v>163</v>
      </c>
      <c r="T15" s="23">
        <v>42</v>
      </c>
      <c r="U15" s="23">
        <v>140</v>
      </c>
      <c r="V15" s="23">
        <v>94</v>
      </c>
      <c r="W15" s="23">
        <v>70</v>
      </c>
      <c r="X15" s="23">
        <v>216</v>
      </c>
    </row>
    <row r="16" spans="1:24" s="86" customFormat="1">
      <c r="A16" s="168" t="s">
        <v>373</v>
      </c>
      <c r="B16" s="73">
        <v>3379</v>
      </c>
      <c r="C16" s="23">
        <v>625</v>
      </c>
      <c r="D16" s="23">
        <v>290</v>
      </c>
      <c r="E16" s="23">
        <v>337</v>
      </c>
      <c r="F16" s="23">
        <v>89</v>
      </c>
      <c r="G16" s="23">
        <v>642</v>
      </c>
      <c r="H16" s="23">
        <v>58</v>
      </c>
      <c r="I16" s="23">
        <v>504</v>
      </c>
      <c r="J16" s="23">
        <v>181</v>
      </c>
      <c r="K16" s="23">
        <v>189</v>
      </c>
      <c r="L16" s="23">
        <v>465</v>
      </c>
      <c r="N16" s="73">
        <v>1967</v>
      </c>
      <c r="O16" s="23">
        <v>129</v>
      </c>
      <c r="P16" s="23">
        <v>90</v>
      </c>
      <c r="Q16" s="23">
        <v>116</v>
      </c>
      <c r="R16" s="23">
        <v>42</v>
      </c>
      <c r="S16" s="23">
        <v>368</v>
      </c>
      <c r="T16" s="23">
        <v>109</v>
      </c>
      <c r="U16" s="23">
        <v>341</v>
      </c>
      <c r="V16" s="23">
        <v>182</v>
      </c>
      <c r="W16" s="23">
        <v>54</v>
      </c>
      <c r="X16" s="23">
        <v>535</v>
      </c>
    </row>
    <row r="17" spans="1:24" s="90" customFormat="1">
      <c r="A17" s="169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67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67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68" t="s">
        <v>366</v>
      </c>
      <c r="B20" s="92">
        <v>3.0000000000000001E-3</v>
      </c>
      <c r="C20" s="93">
        <v>8.9999999999999993E-3</v>
      </c>
      <c r="D20" s="93">
        <v>1.0999999999999999E-2</v>
      </c>
      <c r="E20" s="93">
        <v>4.0000000000000001E-3</v>
      </c>
      <c r="F20" s="93">
        <v>0</v>
      </c>
      <c r="G20" s="93">
        <v>4.0000000000000001E-3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N20" s="92">
        <v>8.0000000000000002E-3</v>
      </c>
      <c r="O20" s="93">
        <v>3.0000000000000001E-3</v>
      </c>
      <c r="P20" s="93">
        <v>0.01</v>
      </c>
      <c r="Q20" s="93">
        <v>0</v>
      </c>
      <c r="R20" s="93">
        <v>0</v>
      </c>
      <c r="S20" s="93">
        <v>4.0000000000000001E-3</v>
      </c>
      <c r="T20" s="93">
        <v>6.0000000000000001E-3</v>
      </c>
      <c r="U20" s="93">
        <v>0</v>
      </c>
      <c r="V20" s="93">
        <v>4.0000000000000001E-3</v>
      </c>
      <c r="W20" s="93">
        <v>2.1999999999999999E-2</v>
      </c>
      <c r="X20" s="93">
        <v>2.4E-2</v>
      </c>
    </row>
    <row r="21" spans="1:24" s="86" customFormat="1">
      <c r="A21" s="168" t="s">
        <v>367</v>
      </c>
      <c r="B21" s="92">
        <v>2.1999999999999999E-2</v>
      </c>
      <c r="C21" s="93">
        <v>3.1E-2</v>
      </c>
      <c r="D21" s="93">
        <v>1.0999999999999999E-2</v>
      </c>
      <c r="E21" s="93">
        <v>0.04</v>
      </c>
      <c r="F21" s="93">
        <v>2.1999999999999999E-2</v>
      </c>
      <c r="G21" s="93">
        <v>2.1999999999999999E-2</v>
      </c>
      <c r="H21" s="93">
        <v>2.5999999999999999E-2</v>
      </c>
      <c r="I21" s="93">
        <v>1.0999999999999999E-2</v>
      </c>
      <c r="J21" s="93">
        <v>1.7999999999999999E-2</v>
      </c>
      <c r="K21" s="93">
        <v>0.06</v>
      </c>
      <c r="L21" s="93">
        <v>1.0999999999999999E-2</v>
      </c>
      <c r="N21" s="92">
        <v>2.1000000000000001E-2</v>
      </c>
      <c r="O21" s="93">
        <v>0.03</v>
      </c>
      <c r="P21" s="93">
        <v>1.4999999999999999E-2</v>
      </c>
      <c r="Q21" s="93">
        <v>1.2999999999999999E-2</v>
      </c>
      <c r="R21" s="93">
        <v>1.2999999999999999E-2</v>
      </c>
      <c r="S21" s="93">
        <v>0.02</v>
      </c>
      <c r="T21" s="93">
        <v>2.8000000000000001E-2</v>
      </c>
      <c r="U21" s="93">
        <v>2.5999999999999999E-2</v>
      </c>
      <c r="V21" s="93">
        <v>2.1999999999999999E-2</v>
      </c>
      <c r="W21" s="93">
        <v>2.1999999999999999E-2</v>
      </c>
      <c r="X21" s="93">
        <v>0.02</v>
      </c>
    </row>
    <row r="22" spans="1:24" s="86" customFormat="1">
      <c r="A22" s="168" t="s">
        <v>368</v>
      </c>
      <c r="B22" s="92">
        <v>5.3999999999999999E-2</v>
      </c>
      <c r="C22" s="93">
        <v>6.2E-2</v>
      </c>
      <c r="D22" s="93">
        <v>4.2999999999999997E-2</v>
      </c>
      <c r="E22" s="93">
        <v>0.06</v>
      </c>
      <c r="F22" s="93">
        <v>6.5000000000000002E-2</v>
      </c>
      <c r="G22" s="93">
        <v>5.5E-2</v>
      </c>
      <c r="H22" s="93">
        <v>4.8000000000000001E-2</v>
      </c>
      <c r="I22" s="93">
        <v>5.1999999999999998E-2</v>
      </c>
      <c r="J22" s="93">
        <v>5.3999999999999999E-2</v>
      </c>
      <c r="K22" s="93">
        <v>0.10100000000000001</v>
      </c>
      <c r="L22" s="93">
        <v>2.5999999999999999E-2</v>
      </c>
      <c r="N22" s="92">
        <v>0.05</v>
      </c>
      <c r="O22" s="93">
        <v>6.4000000000000001E-2</v>
      </c>
      <c r="P22" s="93">
        <v>4.9000000000000002E-2</v>
      </c>
      <c r="Q22" s="93">
        <v>7.0000000000000007E-2</v>
      </c>
      <c r="R22" s="93">
        <v>3.9E-2</v>
      </c>
      <c r="S22" s="93">
        <v>5.1999999999999998E-2</v>
      </c>
      <c r="T22" s="93">
        <v>3.4000000000000002E-2</v>
      </c>
      <c r="U22" s="93">
        <v>2.1999999999999999E-2</v>
      </c>
      <c r="V22" s="93">
        <v>1.7999999999999999E-2</v>
      </c>
      <c r="W22" s="93">
        <v>5.8000000000000003E-2</v>
      </c>
      <c r="X22" s="93">
        <v>6.9000000000000006E-2</v>
      </c>
    </row>
    <row r="23" spans="1:24" s="86" customFormat="1">
      <c r="A23" s="168" t="s">
        <v>369</v>
      </c>
      <c r="B23" s="92">
        <v>0.153</v>
      </c>
      <c r="C23" s="93">
        <v>0.14000000000000001</v>
      </c>
      <c r="D23" s="93">
        <v>0.18099999999999999</v>
      </c>
      <c r="E23" s="93">
        <v>0.16700000000000001</v>
      </c>
      <c r="F23" s="93">
        <v>0.13700000000000001</v>
      </c>
      <c r="G23" s="93">
        <v>0.128</v>
      </c>
      <c r="H23" s="93">
        <v>0.13600000000000001</v>
      </c>
      <c r="I23" s="93">
        <v>0.188</v>
      </c>
      <c r="J23" s="93">
        <v>0.123</v>
      </c>
      <c r="K23" s="93">
        <v>0.153</v>
      </c>
      <c r="L23" s="93">
        <v>0.153</v>
      </c>
      <c r="N23" s="92">
        <v>0.13700000000000001</v>
      </c>
      <c r="O23" s="93">
        <v>0.17399999999999999</v>
      </c>
      <c r="P23" s="93">
        <v>0.128</v>
      </c>
      <c r="Q23" s="93">
        <v>0.11799999999999999</v>
      </c>
      <c r="R23" s="93">
        <v>0.13400000000000001</v>
      </c>
      <c r="S23" s="93">
        <v>0.14099999999999999</v>
      </c>
      <c r="T23" s="93">
        <v>0.108</v>
      </c>
      <c r="U23" s="93">
        <v>0.17100000000000001</v>
      </c>
      <c r="V23" s="93">
        <v>0.10299999999999999</v>
      </c>
      <c r="W23" s="93">
        <v>0.16800000000000001</v>
      </c>
      <c r="X23" s="93">
        <v>0.105</v>
      </c>
    </row>
    <row r="24" spans="1:24" s="86" customFormat="1">
      <c r="A24" s="168" t="s">
        <v>370</v>
      </c>
      <c r="B24" s="92">
        <v>0.27200000000000002</v>
      </c>
      <c r="C24" s="93">
        <v>0.32900000000000001</v>
      </c>
      <c r="D24" s="93">
        <v>0.26400000000000001</v>
      </c>
      <c r="E24" s="93">
        <v>0.191</v>
      </c>
      <c r="F24" s="93">
        <v>0.30299999999999999</v>
      </c>
      <c r="G24" s="93">
        <v>0.27700000000000002</v>
      </c>
      <c r="H24" s="93">
        <v>0.311</v>
      </c>
      <c r="I24" s="93">
        <v>0.22500000000000001</v>
      </c>
      <c r="J24" s="93">
        <v>0.28999999999999998</v>
      </c>
      <c r="K24" s="93">
        <v>0.22600000000000001</v>
      </c>
      <c r="L24" s="93">
        <v>0.28399999999999997</v>
      </c>
      <c r="N24" s="92">
        <v>0.28100000000000003</v>
      </c>
      <c r="O24" s="93">
        <v>0.33100000000000002</v>
      </c>
      <c r="P24" s="93">
        <v>0.33</v>
      </c>
      <c r="Q24" s="93">
        <v>0.25</v>
      </c>
      <c r="R24" s="93">
        <v>0.28000000000000003</v>
      </c>
      <c r="S24" s="93">
        <v>0.26200000000000001</v>
      </c>
      <c r="T24" s="93">
        <v>0.313</v>
      </c>
      <c r="U24" s="93">
        <v>0.23699999999999999</v>
      </c>
      <c r="V24" s="93">
        <v>0.3</v>
      </c>
      <c r="W24" s="93">
        <v>0.30099999999999999</v>
      </c>
      <c r="X24" s="93">
        <v>0.25900000000000001</v>
      </c>
    </row>
    <row r="25" spans="1:24" s="86" customFormat="1">
      <c r="A25" s="168" t="s">
        <v>371</v>
      </c>
      <c r="B25" s="92">
        <v>0.33800000000000002</v>
      </c>
      <c r="C25" s="93">
        <v>0.28599999999999998</v>
      </c>
      <c r="D25" s="93">
        <v>0.34399999999999997</v>
      </c>
      <c r="E25" s="93">
        <v>0.36699999999999999</v>
      </c>
      <c r="F25" s="93">
        <v>0.33600000000000002</v>
      </c>
      <c r="G25" s="93">
        <v>0.36099999999999999</v>
      </c>
      <c r="H25" s="93">
        <v>0.30299999999999999</v>
      </c>
      <c r="I25" s="93">
        <v>0.34300000000000003</v>
      </c>
      <c r="J25" s="93">
        <v>0.34399999999999997</v>
      </c>
      <c r="K25" s="93">
        <v>0.34300000000000003</v>
      </c>
      <c r="L25" s="93">
        <v>0.35099999999999998</v>
      </c>
      <c r="N25" s="92">
        <v>0.31</v>
      </c>
      <c r="O25" s="93">
        <v>0.28799999999999998</v>
      </c>
      <c r="P25" s="93">
        <v>0.28599999999999998</v>
      </c>
      <c r="Q25" s="93">
        <v>0.377</v>
      </c>
      <c r="R25" s="93">
        <v>0.435</v>
      </c>
      <c r="S25" s="93">
        <v>0.27</v>
      </c>
      <c r="T25" s="93">
        <v>0.24399999999999999</v>
      </c>
      <c r="U25" s="93">
        <v>0.30299999999999999</v>
      </c>
      <c r="V25" s="93">
        <v>0.38100000000000001</v>
      </c>
      <c r="W25" s="93">
        <v>0.32700000000000001</v>
      </c>
      <c r="X25" s="93">
        <v>0.22700000000000001</v>
      </c>
    </row>
    <row r="26" spans="1:24" s="86" customFormat="1">
      <c r="A26" s="168" t="s">
        <v>372</v>
      </c>
      <c r="B26" s="92">
        <v>0.1</v>
      </c>
      <c r="C26" s="93">
        <v>7.0999999999999994E-2</v>
      </c>
      <c r="D26" s="93">
        <v>9.4E-2</v>
      </c>
      <c r="E26" s="93">
        <v>9.1999999999999998E-2</v>
      </c>
      <c r="F26" s="93">
        <v>0.11600000000000001</v>
      </c>
      <c r="G26" s="93">
        <v>6.6000000000000003E-2</v>
      </c>
      <c r="H26" s="93">
        <v>0.14000000000000001</v>
      </c>
      <c r="I26" s="93">
        <v>0.122</v>
      </c>
      <c r="J26" s="93">
        <v>0.13400000000000001</v>
      </c>
      <c r="K26" s="93">
        <v>6.5000000000000002E-2</v>
      </c>
      <c r="L26" s="93">
        <v>0.123</v>
      </c>
      <c r="N26" s="92">
        <v>7.4999999999999997E-2</v>
      </c>
      <c r="O26" s="93">
        <v>5.3999999999999999E-2</v>
      </c>
      <c r="P26" s="93">
        <v>9.4E-2</v>
      </c>
      <c r="Q26" s="93">
        <v>0.11</v>
      </c>
      <c r="R26" s="93">
        <v>6.5000000000000002E-2</v>
      </c>
      <c r="S26" s="93">
        <v>7.6999999999999999E-2</v>
      </c>
      <c r="T26" s="93">
        <v>7.3999999999999996E-2</v>
      </c>
      <c r="U26" s="93">
        <v>7.0000000000000007E-2</v>
      </c>
      <c r="V26" s="93">
        <v>5.8000000000000003E-2</v>
      </c>
      <c r="W26" s="93">
        <v>5.8000000000000003E-2</v>
      </c>
      <c r="X26" s="93">
        <v>8.5000000000000006E-2</v>
      </c>
    </row>
    <row r="27" spans="1:24" s="86" customFormat="1">
      <c r="A27" s="168" t="s">
        <v>373</v>
      </c>
      <c r="B27" s="92">
        <v>5.8000000000000003E-2</v>
      </c>
      <c r="C27" s="93">
        <v>7.0999999999999994E-2</v>
      </c>
      <c r="D27" s="93">
        <v>5.0999999999999997E-2</v>
      </c>
      <c r="E27" s="93">
        <v>0.08</v>
      </c>
      <c r="F27" s="93">
        <v>2.1999999999999999E-2</v>
      </c>
      <c r="G27" s="93">
        <v>8.7999999999999995E-2</v>
      </c>
      <c r="H27" s="93">
        <v>3.5000000000000003E-2</v>
      </c>
      <c r="I27" s="93">
        <v>5.8999999999999997E-2</v>
      </c>
      <c r="J27" s="93">
        <v>3.5999999999999997E-2</v>
      </c>
      <c r="K27" s="93">
        <v>5.1999999999999998E-2</v>
      </c>
      <c r="L27" s="93">
        <v>5.1999999999999998E-2</v>
      </c>
      <c r="N27" s="92">
        <v>0.11899999999999999</v>
      </c>
      <c r="O27" s="93">
        <v>5.7000000000000002E-2</v>
      </c>
      <c r="P27" s="93">
        <v>8.8999999999999996E-2</v>
      </c>
      <c r="Q27" s="93">
        <v>6.0999999999999999E-2</v>
      </c>
      <c r="R27" s="93">
        <v>3.4000000000000002E-2</v>
      </c>
      <c r="S27" s="93">
        <v>0.17299999999999999</v>
      </c>
      <c r="T27" s="93">
        <v>0.193</v>
      </c>
      <c r="U27" s="93">
        <v>0.17100000000000001</v>
      </c>
      <c r="V27" s="93">
        <v>0.112</v>
      </c>
      <c r="W27" s="93">
        <v>4.3999999999999997E-2</v>
      </c>
      <c r="X27" s="93">
        <v>0.21099999999999999</v>
      </c>
    </row>
    <row r="28" spans="1:24" s="90" customFormat="1">
      <c r="A28" s="169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86" customFormat="1" ht="18.75" customHeigh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86" customFormat="1">
      <c r="A31" s="25" t="s">
        <v>366</v>
      </c>
      <c r="B31" s="92">
        <v>3.0000000000000001E-3</v>
      </c>
      <c r="C31" s="93">
        <v>0.01</v>
      </c>
      <c r="D31" s="93">
        <v>1.0999999999999999E-2</v>
      </c>
      <c r="E31" s="93">
        <v>4.0000000000000001E-3</v>
      </c>
      <c r="F31" s="93">
        <v>0</v>
      </c>
      <c r="G31" s="93">
        <v>4.0000000000000001E-3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N31" s="92">
        <v>8.9999999999999993E-3</v>
      </c>
      <c r="O31" s="93">
        <v>4.0000000000000001E-3</v>
      </c>
      <c r="P31" s="93">
        <v>1.0999999999999999E-2</v>
      </c>
      <c r="Q31" s="93">
        <v>0</v>
      </c>
      <c r="R31" s="93">
        <v>0</v>
      </c>
      <c r="S31" s="93">
        <v>5.0000000000000001E-3</v>
      </c>
      <c r="T31" s="93">
        <v>7.0000000000000001E-3</v>
      </c>
      <c r="U31" s="93">
        <v>0</v>
      </c>
      <c r="V31" s="93">
        <v>5.0000000000000001E-3</v>
      </c>
      <c r="W31" s="93">
        <v>2.3E-2</v>
      </c>
      <c r="X31" s="93">
        <v>3.1E-2</v>
      </c>
    </row>
    <row r="32" spans="1:24" s="86" customFormat="1">
      <c r="A32" s="25" t="s">
        <v>367</v>
      </c>
      <c r="B32" s="92">
        <v>2.4E-2</v>
      </c>
      <c r="C32" s="93">
        <v>3.3000000000000002E-2</v>
      </c>
      <c r="D32" s="93">
        <v>1.0999999999999999E-2</v>
      </c>
      <c r="E32" s="93">
        <v>4.2999999999999997E-2</v>
      </c>
      <c r="F32" s="93">
        <v>2.1999999999999999E-2</v>
      </c>
      <c r="G32" s="93">
        <v>2.4E-2</v>
      </c>
      <c r="H32" s="93">
        <v>2.7E-2</v>
      </c>
      <c r="I32" s="93">
        <v>1.2E-2</v>
      </c>
      <c r="J32" s="93">
        <v>1.9E-2</v>
      </c>
      <c r="K32" s="93">
        <v>6.4000000000000001E-2</v>
      </c>
      <c r="L32" s="93">
        <v>1.2E-2</v>
      </c>
      <c r="N32" s="92">
        <v>2.4E-2</v>
      </c>
      <c r="O32" s="93">
        <v>3.2000000000000001E-2</v>
      </c>
      <c r="P32" s="93">
        <v>1.6E-2</v>
      </c>
      <c r="Q32" s="93">
        <v>1.4E-2</v>
      </c>
      <c r="R32" s="93">
        <v>1.2999999999999999E-2</v>
      </c>
      <c r="S32" s="93">
        <v>2.4E-2</v>
      </c>
      <c r="T32" s="93">
        <v>3.5000000000000003E-2</v>
      </c>
      <c r="U32" s="93">
        <v>3.2000000000000001E-2</v>
      </c>
      <c r="V32" s="93">
        <v>2.5000000000000001E-2</v>
      </c>
      <c r="W32" s="93">
        <v>2.3E-2</v>
      </c>
      <c r="X32" s="93">
        <v>2.5999999999999999E-2</v>
      </c>
    </row>
    <row r="33" spans="1:25" s="86" customFormat="1">
      <c r="A33" s="25" t="s">
        <v>368</v>
      </c>
      <c r="B33" s="92">
        <v>5.7000000000000002E-2</v>
      </c>
      <c r="C33" s="93">
        <v>6.7000000000000004E-2</v>
      </c>
      <c r="D33" s="93">
        <v>4.5999999999999999E-2</v>
      </c>
      <c r="E33" s="93">
        <v>6.5000000000000002E-2</v>
      </c>
      <c r="F33" s="93">
        <v>6.6000000000000003E-2</v>
      </c>
      <c r="G33" s="93">
        <v>0.06</v>
      </c>
      <c r="H33" s="93">
        <v>0.05</v>
      </c>
      <c r="I33" s="93">
        <v>5.5E-2</v>
      </c>
      <c r="J33" s="93">
        <v>5.6000000000000001E-2</v>
      </c>
      <c r="K33" s="93">
        <v>0.106</v>
      </c>
      <c r="L33" s="93">
        <v>2.8000000000000001E-2</v>
      </c>
      <c r="N33" s="92">
        <v>5.7000000000000002E-2</v>
      </c>
      <c r="O33" s="93">
        <v>6.7000000000000004E-2</v>
      </c>
      <c r="P33" s="93">
        <v>5.3999999999999999E-2</v>
      </c>
      <c r="Q33" s="93">
        <v>7.4999999999999997E-2</v>
      </c>
      <c r="R33" s="93">
        <v>0.04</v>
      </c>
      <c r="S33" s="93">
        <v>6.3E-2</v>
      </c>
      <c r="T33" s="93">
        <v>4.2000000000000003E-2</v>
      </c>
      <c r="U33" s="93">
        <v>2.5999999999999999E-2</v>
      </c>
      <c r="V33" s="93">
        <v>0.02</v>
      </c>
      <c r="W33" s="93">
        <v>0.06</v>
      </c>
      <c r="X33" s="93">
        <v>8.6999999999999994E-2</v>
      </c>
    </row>
    <row r="34" spans="1:25" s="86" customFormat="1">
      <c r="A34" s="25" t="s">
        <v>369</v>
      </c>
      <c r="B34" s="92">
        <v>0.16200000000000001</v>
      </c>
      <c r="C34" s="93">
        <v>0.151</v>
      </c>
      <c r="D34" s="93">
        <v>0.191</v>
      </c>
      <c r="E34" s="93">
        <v>0.182</v>
      </c>
      <c r="F34" s="93">
        <v>0.14000000000000001</v>
      </c>
      <c r="G34" s="93">
        <v>0.14000000000000001</v>
      </c>
      <c r="H34" s="93">
        <v>0.14099999999999999</v>
      </c>
      <c r="I34" s="93">
        <v>0.2</v>
      </c>
      <c r="J34" s="93">
        <v>0.128</v>
      </c>
      <c r="K34" s="93">
        <v>0.16200000000000001</v>
      </c>
      <c r="L34" s="93">
        <v>0.161</v>
      </c>
      <c r="N34" s="92">
        <v>0.155</v>
      </c>
      <c r="O34" s="93">
        <v>0.184</v>
      </c>
      <c r="P34" s="93">
        <v>0.14099999999999999</v>
      </c>
      <c r="Q34" s="93">
        <v>0.126</v>
      </c>
      <c r="R34" s="93">
        <v>0.13800000000000001</v>
      </c>
      <c r="S34" s="93">
        <v>0.17100000000000001</v>
      </c>
      <c r="T34" s="93">
        <v>0.13400000000000001</v>
      </c>
      <c r="U34" s="93">
        <v>0.20599999999999999</v>
      </c>
      <c r="V34" s="93">
        <v>0.11600000000000001</v>
      </c>
      <c r="W34" s="93">
        <v>0.17599999999999999</v>
      </c>
      <c r="X34" s="93">
        <v>0.13300000000000001</v>
      </c>
    </row>
    <row r="35" spans="1:25" s="86" customFormat="1">
      <c r="A35" s="25" t="s">
        <v>370</v>
      </c>
      <c r="B35" s="92">
        <v>0.28799999999999998</v>
      </c>
      <c r="C35" s="93">
        <v>0.35499999999999998</v>
      </c>
      <c r="D35" s="93">
        <v>0.27900000000000003</v>
      </c>
      <c r="E35" s="93">
        <v>0.20799999999999999</v>
      </c>
      <c r="F35" s="93">
        <v>0.31</v>
      </c>
      <c r="G35" s="93">
        <v>0.30399999999999999</v>
      </c>
      <c r="H35" s="93">
        <v>0.32300000000000001</v>
      </c>
      <c r="I35" s="93">
        <v>0.23899999999999999</v>
      </c>
      <c r="J35" s="93">
        <v>0.30099999999999999</v>
      </c>
      <c r="K35" s="93">
        <v>0.23799999999999999</v>
      </c>
      <c r="L35" s="93">
        <v>0.29899999999999999</v>
      </c>
      <c r="N35" s="92">
        <v>0.31900000000000001</v>
      </c>
      <c r="O35" s="93">
        <v>0.35099999999999998</v>
      </c>
      <c r="P35" s="93">
        <v>0.36199999999999999</v>
      </c>
      <c r="Q35" s="93">
        <v>0.26600000000000001</v>
      </c>
      <c r="R35" s="93">
        <v>0.28999999999999998</v>
      </c>
      <c r="S35" s="93">
        <v>0.317</v>
      </c>
      <c r="T35" s="93">
        <v>0.38700000000000001</v>
      </c>
      <c r="U35" s="93">
        <v>0.28599999999999998</v>
      </c>
      <c r="V35" s="93">
        <v>0.33800000000000002</v>
      </c>
      <c r="W35" s="93">
        <v>0.315</v>
      </c>
      <c r="X35" s="93">
        <v>0.32800000000000001</v>
      </c>
    </row>
    <row r="36" spans="1:25" s="86" customFormat="1">
      <c r="A36" s="25" t="s">
        <v>371</v>
      </c>
      <c r="B36" s="92">
        <v>0.35899999999999999</v>
      </c>
      <c r="C36" s="93">
        <v>0.308</v>
      </c>
      <c r="D36" s="93">
        <v>0.36299999999999999</v>
      </c>
      <c r="E36" s="93">
        <v>0.39800000000000002</v>
      </c>
      <c r="F36" s="93">
        <v>0.34300000000000003</v>
      </c>
      <c r="G36" s="93">
        <v>0.39600000000000002</v>
      </c>
      <c r="H36" s="93">
        <v>0.314</v>
      </c>
      <c r="I36" s="93">
        <v>0.36499999999999999</v>
      </c>
      <c r="J36" s="93">
        <v>0.35699999999999998</v>
      </c>
      <c r="K36" s="93">
        <v>0.36199999999999999</v>
      </c>
      <c r="L36" s="93">
        <v>0.37</v>
      </c>
      <c r="N36" s="92">
        <v>0.35199999999999998</v>
      </c>
      <c r="O36" s="93">
        <v>0.30499999999999999</v>
      </c>
      <c r="P36" s="93">
        <v>0.314</v>
      </c>
      <c r="Q36" s="93">
        <v>0.40200000000000002</v>
      </c>
      <c r="R36" s="93">
        <v>0.45100000000000001</v>
      </c>
      <c r="S36" s="93">
        <v>0.32700000000000001</v>
      </c>
      <c r="T36" s="93">
        <v>0.30299999999999999</v>
      </c>
      <c r="U36" s="93">
        <v>0.36499999999999999</v>
      </c>
      <c r="V36" s="93">
        <v>0.42899999999999999</v>
      </c>
      <c r="W36" s="93">
        <v>0.34300000000000003</v>
      </c>
      <c r="X36" s="93">
        <v>0.28699999999999998</v>
      </c>
    </row>
    <row r="37" spans="1:25" s="86" customFormat="1">
      <c r="A37" s="25" t="s">
        <v>372</v>
      </c>
      <c r="B37" s="92">
        <v>0.106</v>
      </c>
      <c r="C37" s="93">
        <v>7.6999999999999999E-2</v>
      </c>
      <c r="D37" s="93">
        <v>9.9000000000000005E-2</v>
      </c>
      <c r="E37" s="93">
        <v>0.1</v>
      </c>
      <c r="F37" s="93">
        <v>0.11799999999999999</v>
      </c>
      <c r="G37" s="93">
        <v>7.1999999999999995E-2</v>
      </c>
      <c r="H37" s="93">
        <v>0.14499999999999999</v>
      </c>
      <c r="I37" s="93">
        <v>0.129</v>
      </c>
      <c r="J37" s="93">
        <v>0.13900000000000001</v>
      </c>
      <c r="K37" s="93">
        <v>6.8000000000000005E-2</v>
      </c>
      <c r="L37" s="93">
        <v>0.13</v>
      </c>
      <c r="N37" s="92">
        <v>8.5000000000000006E-2</v>
      </c>
      <c r="O37" s="93">
        <v>5.7000000000000002E-2</v>
      </c>
      <c r="P37" s="93">
        <v>0.10299999999999999</v>
      </c>
      <c r="Q37" s="93">
        <v>0.11700000000000001</v>
      </c>
      <c r="R37" s="93">
        <v>6.7000000000000004E-2</v>
      </c>
      <c r="S37" s="93">
        <v>9.2999999999999999E-2</v>
      </c>
      <c r="T37" s="93">
        <v>9.1999999999999998E-2</v>
      </c>
      <c r="U37" s="93">
        <v>8.5000000000000006E-2</v>
      </c>
      <c r="V37" s="93">
        <v>6.6000000000000003E-2</v>
      </c>
      <c r="W37" s="93">
        <v>0.06</v>
      </c>
      <c r="X37" s="93">
        <v>0.108</v>
      </c>
    </row>
    <row r="38" spans="1:25" s="86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M38" s="90"/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86" customFormat="1">
      <c r="A39" s="21"/>
      <c r="B39" s="73"/>
      <c r="C39" s="23"/>
      <c r="D39" s="23"/>
      <c r="E39" s="23"/>
      <c r="F39" s="23"/>
      <c r="G39" s="23"/>
      <c r="H39" s="23"/>
      <c r="I39" s="23"/>
      <c r="J39" s="23"/>
      <c r="K39" s="23"/>
      <c r="L39" s="23"/>
      <c r="N39" s="7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5" s="86" customFormat="1">
      <c r="A40" s="170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68" t="s">
        <v>374</v>
      </c>
      <c r="B41" s="92">
        <v>0.754</v>
      </c>
      <c r="C41" s="93">
        <v>0.73899999999999999</v>
      </c>
      <c r="D41" s="93">
        <v>0.74</v>
      </c>
      <c r="E41" s="93">
        <v>0.70599999999999996</v>
      </c>
      <c r="F41" s="93">
        <v>0.77100000000000002</v>
      </c>
      <c r="G41" s="93">
        <v>0.77200000000000002</v>
      </c>
      <c r="H41" s="93">
        <v>0.78200000000000003</v>
      </c>
      <c r="I41" s="93">
        <v>0.73299999999999998</v>
      </c>
      <c r="J41" s="93">
        <v>0.79700000000000004</v>
      </c>
      <c r="K41" s="93">
        <v>0.66800000000000004</v>
      </c>
      <c r="L41" s="93">
        <v>0.79900000000000004</v>
      </c>
      <c r="N41" s="92">
        <v>0.755</v>
      </c>
      <c r="O41" s="93">
        <v>0.71299999999999997</v>
      </c>
      <c r="P41" s="93">
        <v>0.77800000000000002</v>
      </c>
      <c r="Q41" s="93">
        <v>0.78500000000000003</v>
      </c>
      <c r="R41" s="93">
        <v>0.80800000000000005</v>
      </c>
      <c r="S41" s="93">
        <v>0.73699999999999999</v>
      </c>
      <c r="T41" s="93">
        <v>0.78200000000000003</v>
      </c>
      <c r="U41" s="93">
        <v>0.73499999999999999</v>
      </c>
      <c r="V41" s="93">
        <v>0.83299999999999996</v>
      </c>
      <c r="W41" s="93">
        <v>0.71799999999999997</v>
      </c>
      <c r="X41" s="93">
        <v>0.72299999999999998</v>
      </c>
    </row>
    <row r="42" spans="1:25" s="86" customFormat="1">
      <c r="A42" s="168" t="s">
        <v>375</v>
      </c>
      <c r="B42" s="109">
        <v>5.2</v>
      </c>
      <c r="C42" s="112">
        <v>5</v>
      </c>
      <c r="D42" s="112">
        <v>5.2</v>
      </c>
      <c r="E42" s="112">
        <v>5.0999999999999996</v>
      </c>
      <c r="F42" s="112">
        <v>5.2</v>
      </c>
      <c r="G42" s="112">
        <v>5.2</v>
      </c>
      <c r="H42" s="112">
        <v>5.3</v>
      </c>
      <c r="I42" s="112">
        <v>5.3</v>
      </c>
      <c r="J42" s="112">
        <v>5.3</v>
      </c>
      <c r="K42" s="112">
        <v>4.9000000000000004</v>
      </c>
      <c r="L42" s="112">
        <v>5.4</v>
      </c>
      <c r="N42" s="109">
        <v>5.0999999999999996</v>
      </c>
      <c r="O42" s="112">
        <v>5</v>
      </c>
      <c r="P42" s="112">
        <v>5.2</v>
      </c>
      <c r="Q42" s="112">
        <v>5.3</v>
      </c>
      <c r="R42" s="112">
        <v>5.3</v>
      </c>
      <c r="S42" s="112">
        <v>5.0999999999999996</v>
      </c>
      <c r="T42" s="112">
        <v>5.0999999999999996</v>
      </c>
      <c r="U42" s="112">
        <v>5.2</v>
      </c>
      <c r="V42" s="112">
        <v>5.3</v>
      </c>
      <c r="W42" s="112">
        <v>5</v>
      </c>
      <c r="X42" s="112">
        <v>5</v>
      </c>
    </row>
    <row r="43" spans="1:25" s="86" customFormat="1">
      <c r="A43" s="168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5.5</v>
      </c>
      <c r="N43" s="109">
        <v>5</v>
      </c>
      <c r="O43" s="112">
        <v>5</v>
      </c>
      <c r="P43" s="112">
        <v>5</v>
      </c>
      <c r="Q43" s="112">
        <v>6</v>
      </c>
      <c r="R43" s="112">
        <v>6</v>
      </c>
      <c r="S43" s="112">
        <v>5</v>
      </c>
      <c r="T43" s="112">
        <v>5</v>
      </c>
      <c r="U43" s="112">
        <v>5</v>
      </c>
      <c r="V43" s="112">
        <v>5</v>
      </c>
      <c r="W43" s="112">
        <v>5</v>
      </c>
      <c r="X43" s="112">
        <v>5</v>
      </c>
    </row>
    <row r="44" spans="1:25" s="86" customFormat="1">
      <c r="A44" s="168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5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5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5</v>
      </c>
    </row>
    <row r="45" spans="1:25" s="86" customFormat="1">
      <c r="A45" s="181" t="s">
        <v>378</v>
      </c>
      <c r="B45" s="109">
        <f t="shared" ref="B45:L45" si="1">100*((B24+B25+B26)-(B20+B21+B22))/(B20+B21+B22+B24+B25+B26)</f>
        <v>79.974651457541199</v>
      </c>
      <c r="C45" s="112">
        <f t="shared" si="1"/>
        <v>74.111675126903549</v>
      </c>
      <c r="D45" s="112">
        <f t="shared" si="1"/>
        <v>83.050847457627114</v>
      </c>
      <c r="E45" s="112">
        <f t="shared" si="1"/>
        <v>72.413793103448285</v>
      </c>
      <c r="F45" s="112">
        <f t="shared" si="1"/>
        <v>79.334916864608076</v>
      </c>
      <c r="G45" s="112">
        <f t="shared" si="1"/>
        <v>79.363057324840753</v>
      </c>
      <c r="H45" s="112">
        <f t="shared" si="1"/>
        <v>82.125603864734302</v>
      </c>
      <c r="I45" s="112">
        <f t="shared" si="1"/>
        <v>83.266932270916342</v>
      </c>
      <c r="J45" s="112">
        <f t="shared" si="1"/>
        <v>82.857142857142847</v>
      </c>
      <c r="K45" s="112">
        <f t="shared" si="1"/>
        <v>59.496855345911968</v>
      </c>
      <c r="L45" s="112">
        <f t="shared" si="1"/>
        <v>90.691823899371073</v>
      </c>
      <c r="N45" s="109">
        <f t="shared" ref="N45:X45" si="2">100*((N24+N25+N26)-(N20+N21+N22))/(N20+N21+N22+N24+N25+N26)</f>
        <v>78.791946308724832</v>
      </c>
      <c r="O45" s="112">
        <f t="shared" si="2"/>
        <v>74.805194805194816</v>
      </c>
      <c r="P45" s="112">
        <f t="shared" si="2"/>
        <v>81.122448979591823</v>
      </c>
      <c r="Q45" s="112">
        <f t="shared" si="2"/>
        <v>79.756097560975618</v>
      </c>
      <c r="R45" s="112">
        <f t="shared" si="2"/>
        <v>87.499999999999986</v>
      </c>
      <c r="S45" s="112">
        <f t="shared" si="2"/>
        <v>77.810218978102185</v>
      </c>
      <c r="T45" s="112">
        <f t="shared" si="2"/>
        <v>80.543633762517885</v>
      </c>
      <c r="U45" s="112">
        <f t="shared" si="2"/>
        <v>85.41033434650457</v>
      </c>
      <c r="V45" s="112">
        <f t="shared" si="2"/>
        <v>88.761174968071515</v>
      </c>
      <c r="W45" s="112">
        <f t="shared" si="2"/>
        <v>74.111675126903563</v>
      </c>
      <c r="X45" s="112">
        <f t="shared" si="2"/>
        <v>66.959064327485379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19547</v>
      </c>
      <c r="C47" s="117">
        <f t="shared" ref="C47:X47" si="3">MAX(C9:C15)</f>
        <v>2880</v>
      </c>
      <c r="D47" s="117">
        <f t="shared" si="3"/>
        <v>1970</v>
      </c>
      <c r="E47" s="117">
        <f t="shared" si="3"/>
        <v>1551</v>
      </c>
      <c r="F47" s="117">
        <f t="shared" si="3"/>
        <v>1378</v>
      </c>
      <c r="G47" s="117">
        <f t="shared" si="3"/>
        <v>2647</v>
      </c>
      <c r="H47" s="117">
        <f t="shared" si="3"/>
        <v>511</v>
      </c>
      <c r="I47" s="117">
        <f t="shared" si="3"/>
        <v>2928</v>
      </c>
      <c r="J47" s="117">
        <f t="shared" si="3"/>
        <v>1723</v>
      </c>
      <c r="K47" s="117">
        <f t="shared" si="3"/>
        <v>1235</v>
      </c>
      <c r="L47" s="117">
        <f t="shared" si="3"/>
        <v>3120</v>
      </c>
      <c r="N47" s="117">
        <f t="shared" si="3"/>
        <v>5101</v>
      </c>
      <c r="O47" s="117">
        <f t="shared" si="3"/>
        <v>751</v>
      </c>
      <c r="P47" s="117">
        <f t="shared" si="3"/>
        <v>334</v>
      </c>
      <c r="Q47" s="117">
        <f t="shared" si="3"/>
        <v>715</v>
      </c>
      <c r="R47" s="117">
        <f t="shared" si="3"/>
        <v>535</v>
      </c>
      <c r="S47" s="117">
        <f t="shared" si="3"/>
        <v>573</v>
      </c>
      <c r="T47" s="117">
        <f t="shared" si="3"/>
        <v>177</v>
      </c>
      <c r="U47" s="117">
        <f t="shared" si="3"/>
        <v>604</v>
      </c>
      <c r="V47" s="117">
        <f t="shared" si="3"/>
        <v>617</v>
      </c>
      <c r="W47" s="117">
        <f t="shared" si="3"/>
        <v>400</v>
      </c>
      <c r="X47" s="117">
        <f t="shared" si="3"/>
        <v>658</v>
      </c>
    </row>
    <row r="48" spans="1:25" s="67" customFormat="1" ht="4.1500000000000004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  <row r="55" spans="1:35"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</row>
    <row r="59" spans="1:35" s="86" customFormat="1" ht="18.75" customHeight="1">
      <c r="A59" s="21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</row>
    <row r="60" spans="1:35" s="86" customFormat="1">
      <c r="A60" s="25"/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3"/>
      <c r="N60" s="92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35" s="86" customFormat="1">
      <c r="A61" s="25"/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N61" s="92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35" s="86" customFormat="1">
      <c r="A62" s="25"/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N62" s="92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5" s="86" customFormat="1">
      <c r="A63" s="25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3"/>
      <c r="N63" s="92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spans="1:35" s="86" customFormat="1">
      <c r="A64" s="25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N64" s="92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1:24" s="86" customFormat="1">
      <c r="A65" s="25"/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3"/>
      <c r="N65" s="92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spans="1:24" s="86" customFormat="1">
      <c r="A66" s="25"/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N66" s="92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s="86" customFormat="1">
      <c r="A67" s="36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</row>
  </sheetData>
  <sheetProtection selectLockedCells="1" selectUnlockedCells="1"/>
  <mergeCells count="19">
    <mergeCell ref="B59:L59"/>
    <mergeCell ref="N59:X59"/>
    <mergeCell ref="B30:L30"/>
    <mergeCell ref="N30:X30"/>
    <mergeCell ref="B40:L40"/>
    <mergeCell ref="N40:X40"/>
    <mergeCell ref="B19:L19"/>
    <mergeCell ref="N19:X19"/>
    <mergeCell ref="O4:X4"/>
    <mergeCell ref="B7:M7"/>
    <mergeCell ref="N7:X7"/>
    <mergeCell ref="B8:L8"/>
    <mergeCell ref="N8:X8"/>
    <mergeCell ref="B3:L3"/>
    <mergeCell ref="N3:X3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Normal="85" zoomScaleSheetLayoutView="70" workbookViewId="0"/>
  </sheetViews>
  <sheetFormatPr defaultColWidth="8.7109375" defaultRowHeight="12"/>
  <cols>
    <col min="1" max="1" width="25.7109375" style="20" customWidth="1"/>
    <col min="2" max="2" width="10.2851562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2" s="70" customFormat="1" ht="12.75">
      <c r="A1" s="83" t="s">
        <v>47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70" customFormat="1" ht="12.75">
      <c r="A2" s="83"/>
      <c r="B2" s="59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84"/>
      <c r="B3" s="85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4.65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</row>
    <row r="5" spans="1:12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</row>
    <row r="6" spans="1:12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86" customFormat="1">
      <c r="A7" s="21"/>
      <c r="B7" s="261" t="s">
        <v>386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</row>
    <row r="8" spans="1:12" s="86" customFormat="1">
      <c r="A8" s="219" t="s">
        <v>374</v>
      </c>
      <c r="B8" s="92">
        <v>0.76800000000000002</v>
      </c>
      <c r="C8" s="93">
        <v>0.71899999999999997</v>
      </c>
      <c r="D8" s="93">
        <v>0.76100000000000001</v>
      </c>
      <c r="E8" s="93">
        <v>0.76200000000000001</v>
      </c>
      <c r="F8" s="93">
        <v>0.79200000000000004</v>
      </c>
      <c r="G8" s="93">
        <v>0.78300000000000003</v>
      </c>
      <c r="H8" s="93">
        <v>0.76400000000000001</v>
      </c>
      <c r="I8" s="93">
        <v>0.78</v>
      </c>
      <c r="J8" s="93">
        <v>0.81699999999999995</v>
      </c>
      <c r="K8" s="93">
        <v>0.68600000000000005</v>
      </c>
      <c r="L8" s="93">
        <v>0.79500000000000004</v>
      </c>
    </row>
    <row r="9" spans="1:12" s="86" customFormat="1">
      <c r="A9" s="227" t="s">
        <v>375</v>
      </c>
      <c r="B9" s="109">
        <v>5.3</v>
      </c>
      <c r="C9" s="112">
        <v>5</v>
      </c>
      <c r="D9" s="112">
        <v>5.3</v>
      </c>
      <c r="E9" s="112">
        <v>5.3</v>
      </c>
      <c r="F9" s="112">
        <v>5.4</v>
      </c>
      <c r="G9" s="112">
        <v>5.3</v>
      </c>
      <c r="H9" s="112">
        <v>5.2</v>
      </c>
      <c r="I9" s="112">
        <v>5.4</v>
      </c>
      <c r="J9" s="112">
        <v>5.5</v>
      </c>
      <c r="K9" s="112">
        <v>5</v>
      </c>
      <c r="L9" s="112">
        <v>5.4</v>
      </c>
    </row>
    <row r="10" spans="1:12" s="86" customFormat="1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86" customFormat="1">
      <c r="A11" s="167"/>
      <c r="B11" s="261" t="s">
        <v>387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</row>
    <row r="12" spans="1:12" s="86" customFormat="1">
      <c r="A12" s="219" t="s">
        <v>374</v>
      </c>
      <c r="B12" s="92">
        <v>0.71199999999999997</v>
      </c>
      <c r="C12" s="93">
        <v>0.64200000000000002</v>
      </c>
      <c r="D12" s="93">
        <v>0.71499999999999997</v>
      </c>
      <c r="E12" s="93">
        <v>0.71599999999999997</v>
      </c>
      <c r="F12" s="93">
        <v>0.76300000000000001</v>
      </c>
      <c r="G12" s="93">
        <v>0.72199999999999998</v>
      </c>
      <c r="H12" s="93">
        <v>0.70799999999999996</v>
      </c>
      <c r="I12" s="93">
        <v>0.70599999999999996</v>
      </c>
      <c r="J12" s="93">
        <v>0.78700000000000003</v>
      </c>
      <c r="K12" s="93">
        <v>0.56200000000000006</v>
      </c>
      <c r="L12" s="93">
        <v>0.77100000000000002</v>
      </c>
    </row>
    <row r="13" spans="1:12" s="86" customFormat="1">
      <c r="A13" s="220" t="s">
        <v>375</v>
      </c>
      <c r="B13" s="109">
        <v>5</v>
      </c>
      <c r="C13" s="112">
        <v>4.8</v>
      </c>
      <c r="D13" s="112">
        <v>5.0999999999999996</v>
      </c>
      <c r="E13" s="112">
        <v>5.0999999999999996</v>
      </c>
      <c r="F13" s="112">
        <v>5.2</v>
      </c>
      <c r="G13" s="112">
        <v>5</v>
      </c>
      <c r="H13" s="112">
        <v>5</v>
      </c>
      <c r="I13" s="112">
        <v>5.0999999999999996</v>
      </c>
      <c r="J13" s="112">
        <v>5.2</v>
      </c>
      <c r="K13" s="112">
        <v>4.7</v>
      </c>
      <c r="L13" s="112">
        <v>5.2</v>
      </c>
    </row>
    <row r="14" spans="1:12" s="86" customFormat="1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90" customFormat="1">
      <c r="A15" s="21"/>
      <c r="B15" s="261" t="s">
        <v>388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1:12" s="86" customFormat="1">
      <c r="A16" s="219" t="s">
        <v>374</v>
      </c>
      <c r="B16" s="92">
        <v>0.754</v>
      </c>
      <c r="C16" s="93">
        <v>0.73399999999999999</v>
      </c>
      <c r="D16" s="93">
        <v>0.746</v>
      </c>
      <c r="E16" s="93">
        <v>0.73099999999999998</v>
      </c>
      <c r="F16" s="93">
        <v>0.78</v>
      </c>
      <c r="G16" s="93">
        <v>0.76500000000000001</v>
      </c>
      <c r="H16" s="93">
        <v>0.78200000000000003</v>
      </c>
      <c r="I16" s="93">
        <v>0.73399999999999999</v>
      </c>
      <c r="J16" s="93">
        <v>0.80500000000000005</v>
      </c>
      <c r="K16" s="93">
        <v>0.68100000000000005</v>
      </c>
      <c r="L16" s="93">
        <v>0.78500000000000003</v>
      </c>
    </row>
    <row r="17" spans="1:12" s="86" customFormat="1" ht="13.5" customHeight="1">
      <c r="A17" s="227" t="s">
        <v>375</v>
      </c>
      <c r="B17" s="109">
        <v>5.2</v>
      </c>
      <c r="C17" s="112">
        <v>5</v>
      </c>
      <c r="D17" s="112">
        <v>5.2</v>
      </c>
      <c r="E17" s="112">
        <v>5.2</v>
      </c>
      <c r="F17" s="112">
        <v>5.3</v>
      </c>
      <c r="G17" s="112">
        <v>5.2</v>
      </c>
      <c r="H17" s="112">
        <v>5.2</v>
      </c>
      <c r="I17" s="112">
        <v>5.3</v>
      </c>
      <c r="J17" s="112">
        <v>5.3</v>
      </c>
      <c r="K17" s="112">
        <v>5</v>
      </c>
      <c r="L17" s="112">
        <v>5.3</v>
      </c>
    </row>
    <row r="18" spans="1:12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s="86" customFormat="1">
      <c r="A19" s="21"/>
      <c r="B19" s="261" t="s">
        <v>10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</row>
    <row r="20" spans="1:12" s="86" customFormat="1">
      <c r="A20" s="219" t="s">
        <v>374</v>
      </c>
      <c r="B20" s="92">
        <f>AVERAGE(B8,B12,B16)</f>
        <v>0.7446666666666667</v>
      </c>
      <c r="C20" s="93">
        <f t="shared" ref="C20:L21" si="0">AVERAGE(C8,C12,C16)</f>
        <v>0.69833333333333325</v>
      </c>
      <c r="D20" s="93">
        <f t="shared" si="0"/>
        <v>0.7406666666666667</v>
      </c>
      <c r="E20" s="93">
        <f t="shared" si="0"/>
        <v>0.7363333333333334</v>
      </c>
      <c r="F20" s="93">
        <f t="shared" si="0"/>
        <v>0.77833333333333332</v>
      </c>
      <c r="G20" s="93">
        <f t="shared" si="0"/>
        <v>0.75666666666666671</v>
      </c>
      <c r="H20" s="93">
        <f t="shared" si="0"/>
        <v>0.7513333333333333</v>
      </c>
      <c r="I20" s="93">
        <f t="shared" si="0"/>
        <v>0.73999999999999988</v>
      </c>
      <c r="J20" s="93">
        <f t="shared" si="0"/>
        <v>0.80300000000000005</v>
      </c>
      <c r="K20" s="93">
        <f t="shared" si="0"/>
        <v>0.64300000000000013</v>
      </c>
      <c r="L20" s="93">
        <f t="shared" si="0"/>
        <v>0.78366666666666662</v>
      </c>
    </row>
    <row r="21" spans="1:12" s="86" customFormat="1">
      <c r="A21" s="230" t="s">
        <v>375</v>
      </c>
      <c r="B21" s="215">
        <f>AVERAGE(B9,B13,B17)</f>
        <v>5.166666666666667</v>
      </c>
      <c r="C21" s="231">
        <f t="shared" si="0"/>
        <v>4.9333333333333336</v>
      </c>
      <c r="D21" s="231">
        <f t="shared" si="0"/>
        <v>5.1999999999999993</v>
      </c>
      <c r="E21" s="231">
        <f t="shared" si="0"/>
        <v>5.1999999999999993</v>
      </c>
      <c r="F21" s="231">
        <f t="shared" si="0"/>
        <v>5.3000000000000007</v>
      </c>
      <c r="G21" s="231">
        <f t="shared" si="0"/>
        <v>5.166666666666667</v>
      </c>
      <c r="H21" s="231">
        <f t="shared" si="0"/>
        <v>5.1333333333333329</v>
      </c>
      <c r="I21" s="231">
        <f t="shared" si="0"/>
        <v>5.2666666666666666</v>
      </c>
      <c r="J21" s="231">
        <f t="shared" si="0"/>
        <v>5.333333333333333</v>
      </c>
      <c r="K21" s="231">
        <f t="shared" si="0"/>
        <v>4.8999999999999995</v>
      </c>
      <c r="L21" s="231">
        <f t="shared" si="0"/>
        <v>5.3000000000000007</v>
      </c>
    </row>
    <row r="22" spans="1:12">
      <c r="A22" s="39" t="s">
        <v>279</v>
      </c>
    </row>
    <row r="23" spans="1:12">
      <c r="A23" s="226" t="s">
        <v>382</v>
      </c>
    </row>
    <row r="24" spans="1:12">
      <c r="A24" s="226" t="s">
        <v>9</v>
      </c>
    </row>
    <row r="25" spans="1:12" s="86" customFormat="1">
      <c r="A25" s="25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s="86" customFormat="1">
      <c r="A26" s="25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s="86" customFormat="1">
      <c r="A27" s="25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s="86" customFormat="1">
      <c r="A28" s="25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s="86" customFormat="1">
      <c r="A29" s="25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1:12" s="86" customFormat="1">
      <c r="A30" s="25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s="86" customFormat="1">
      <c r="A31" s="25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 s="86" customFormat="1">
      <c r="A32" s="36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35" s="86" customFormat="1">
      <c r="A33" s="21"/>
      <c r="B33" s="7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35" s="86" customFormat="1">
      <c r="A34" s="16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</row>
    <row r="35" spans="1:35" s="86" customFormat="1">
      <c r="A35" s="168"/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35" s="86" customFormat="1">
      <c r="A36" s="168"/>
      <c r="B36" s="109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35" s="86" customFormat="1">
      <c r="A37" s="168"/>
      <c r="B37" s="109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35" s="86" customFormat="1">
      <c r="A38" s="168"/>
      <c r="B38" s="73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35" s="86" customFormat="1">
      <c r="A39" s="181"/>
      <c r="B39" s="109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35" s="86" customFormat="1" ht="8.65" hidden="1" customHeight="1">
      <c r="A40" s="184"/>
      <c r="B40" s="185"/>
      <c r="C40" s="186"/>
      <c r="D40" s="186"/>
      <c r="E40" s="186"/>
      <c r="F40" s="186"/>
      <c r="G40" s="186"/>
      <c r="H40" s="186"/>
      <c r="I40" s="186"/>
      <c r="J40" s="186"/>
      <c r="K40" s="186"/>
      <c r="L40" s="186"/>
    </row>
    <row r="41" spans="1:35" s="86" customFormat="1" hidden="1">
      <c r="A41" s="21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1:35" ht="13.5" customHeight="1">
      <c r="A42" s="39"/>
      <c r="B42" s="40"/>
      <c r="C42" s="40"/>
      <c r="D42" s="40"/>
      <c r="E42" s="40"/>
      <c r="F42" s="40"/>
      <c r="G42" s="40"/>
      <c r="H42" s="40"/>
      <c r="I42" s="4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>
      <c r="A43" s="118"/>
      <c r="B43" s="9"/>
      <c r="H43" s="9"/>
    </row>
    <row r="44" spans="1:35">
      <c r="A44" s="118"/>
      <c r="B44" s="9"/>
      <c r="H44" s="9"/>
    </row>
    <row r="45" spans="1:35">
      <c r="A45" s="118"/>
    </row>
    <row r="46" spans="1:35">
      <c r="A46" s="118"/>
    </row>
  </sheetData>
  <sheetProtection selectLockedCells="1" selectUnlockedCells="1"/>
  <mergeCells count="8">
    <mergeCell ref="B34:L34"/>
    <mergeCell ref="A4:A5"/>
    <mergeCell ref="B4:B5"/>
    <mergeCell ref="C4:L4"/>
    <mergeCell ref="B7:L7"/>
    <mergeCell ref="B11:L11"/>
    <mergeCell ref="B15:L15"/>
    <mergeCell ref="B19:L1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4.7109375" style="20" customWidth="1"/>
    <col min="2" max="2" width="7.7109375" style="67" customWidth="1"/>
    <col min="3" max="4" width="7.28515625" style="9" customWidth="1"/>
    <col min="5" max="5" width="8.7109375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6" width="7.28515625" style="9" customWidth="1"/>
    <col min="17" max="17" width="8.7109375" style="9" customWidth="1"/>
    <col min="18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69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49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49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170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61" t="s">
        <v>386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29"/>
      <c r="N7" s="261" t="s">
        <v>386</v>
      </c>
      <c r="O7" s="261"/>
      <c r="P7" s="261"/>
      <c r="Q7" s="261"/>
      <c r="R7" s="261"/>
      <c r="S7" s="261"/>
      <c r="T7" s="261"/>
      <c r="U7" s="261"/>
      <c r="V7" s="261"/>
      <c r="W7" s="261"/>
      <c r="X7" s="261"/>
    </row>
    <row r="8" spans="1:24" s="86" customFormat="1">
      <c r="A8" s="219" t="s">
        <v>374</v>
      </c>
      <c r="B8" s="92">
        <v>0.77100000000000002</v>
      </c>
      <c r="C8" s="93">
        <v>0.72699999999999998</v>
      </c>
      <c r="D8" s="93">
        <v>0.75700000000000001</v>
      </c>
      <c r="E8" s="93">
        <v>0.749</v>
      </c>
      <c r="F8" s="93">
        <v>0.79100000000000004</v>
      </c>
      <c r="G8" s="93">
        <v>0.79200000000000004</v>
      </c>
      <c r="H8" s="93">
        <v>0.76300000000000001</v>
      </c>
      <c r="I8" s="93">
        <v>0.78500000000000003</v>
      </c>
      <c r="J8" s="93">
        <v>0.81100000000000005</v>
      </c>
      <c r="K8" s="93">
        <v>0.67700000000000005</v>
      </c>
      <c r="L8" s="93">
        <v>0.81299999999999994</v>
      </c>
      <c r="N8" s="92">
        <v>0.75600000000000001</v>
      </c>
      <c r="O8" s="93">
        <v>0.69</v>
      </c>
      <c r="P8" s="93">
        <v>0.78200000000000003</v>
      </c>
      <c r="Q8" s="93">
        <v>0.78900000000000003</v>
      </c>
      <c r="R8" s="93">
        <v>0.79700000000000004</v>
      </c>
      <c r="S8" s="93">
        <v>0.754</v>
      </c>
      <c r="T8" s="93">
        <v>0.76700000000000002</v>
      </c>
      <c r="U8" s="93">
        <v>0.75800000000000001</v>
      </c>
      <c r="V8" s="93">
        <v>0.83799999999999997</v>
      </c>
      <c r="W8" s="93">
        <v>0.71199999999999997</v>
      </c>
      <c r="X8" s="93">
        <v>0.72899999999999998</v>
      </c>
    </row>
    <row r="9" spans="1:24" s="90" customFormat="1">
      <c r="A9" s="227" t="s">
        <v>375</v>
      </c>
      <c r="B9" s="109">
        <v>5.3</v>
      </c>
      <c r="C9" s="110">
        <v>5</v>
      </c>
      <c r="D9" s="110">
        <v>5.3</v>
      </c>
      <c r="E9" s="110">
        <v>5.3</v>
      </c>
      <c r="F9" s="110">
        <v>5.4</v>
      </c>
      <c r="G9" s="110">
        <v>5.3</v>
      </c>
      <c r="H9" s="110">
        <v>5.2</v>
      </c>
      <c r="I9" s="110">
        <v>5.4</v>
      </c>
      <c r="J9" s="110">
        <v>5.5</v>
      </c>
      <c r="K9" s="110">
        <v>4.9000000000000004</v>
      </c>
      <c r="L9" s="110">
        <v>5.4</v>
      </c>
      <c r="N9" s="109">
        <v>5.2</v>
      </c>
      <c r="O9" s="110">
        <v>4.9000000000000004</v>
      </c>
      <c r="P9" s="110">
        <v>5.2</v>
      </c>
      <c r="Q9" s="110">
        <v>5.4</v>
      </c>
      <c r="R9" s="110">
        <v>5.4</v>
      </c>
      <c r="S9" s="110">
        <v>5.2</v>
      </c>
      <c r="T9" s="110">
        <v>5.2</v>
      </c>
      <c r="U9" s="110">
        <v>5.3</v>
      </c>
      <c r="V9" s="110">
        <v>5.4</v>
      </c>
      <c r="W9" s="110">
        <v>5</v>
      </c>
      <c r="X9" s="110">
        <v>5.0999999999999996</v>
      </c>
    </row>
    <row r="10" spans="1:24" s="86" customFormat="1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  <c r="N10" s="7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s="86" customFormat="1" ht="23.85" customHeight="1">
      <c r="A11" s="21"/>
      <c r="B11" s="261" t="s">
        <v>387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29"/>
      <c r="N11" s="261" t="s">
        <v>387</v>
      </c>
      <c r="O11" s="261"/>
      <c r="P11" s="261"/>
      <c r="Q11" s="261"/>
      <c r="R11" s="261"/>
      <c r="S11" s="261"/>
      <c r="T11" s="261"/>
      <c r="U11" s="261"/>
      <c r="V11" s="261"/>
      <c r="W11" s="261"/>
      <c r="X11" s="261"/>
    </row>
    <row r="12" spans="1:24" s="86" customFormat="1">
      <c r="A12" s="219" t="s">
        <v>374</v>
      </c>
      <c r="B12" s="92">
        <v>0.71</v>
      </c>
      <c r="C12" s="93">
        <v>0.64400000000000002</v>
      </c>
      <c r="D12" s="93">
        <v>0.71499999999999997</v>
      </c>
      <c r="E12" s="93">
        <v>0.69599999999999995</v>
      </c>
      <c r="F12" s="93">
        <v>0.76200000000000001</v>
      </c>
      <c r="G12" s="93">
        <v>0.72399999999999998</v>
      </c>
      <c r="H12" s="93">
        <v>0.72199999999999998</v>
      </c>
      <c r="I12" s="93">
        <v>0.69699999999999995</v>
      </c>
      <c r="J12" s="93">
        <v>0.77700000000000002</v>
      </c>
      <c r="K12" s="93">
        <v>0.54500000000000004</v>
      </c>
      <c r="L12" s="93">
        <v>0.78300000000000003</v>
      </c>
      <c r="N12" s="92">
        <v>0.71899999999999997</v>
      </c>
      <c r="O12" s="93">
        <v>0.63</v>
      </c>
      <c r="P12" s="93">
        <v>0.71099999999999997</v>
      </c>
      <c r="Q12" s="93">
        <v>0.76</v>
      </c>
      <c r="R12" s="93">
        <v>0.76900000000000002</v>
      </c>
      <c r="S12" s="93">
        <v>0.71399999999999997</v>
      </c>
      <c r="T12" s="93">
        <v>0.66300000000000003</v>
      </c>
      <c r="U12" s="93">
        <v>0.749</v>
      </c>
      <c r="V12" s="93">
        <v>0.81899999999999995</v>
      </c>
      <c r="W12" s="93">
        <v>0.61299999999999999</v>
      </c>
      <c r="X12" s="93">
        <v>0.72699999999999998</v>
      </c>
    </row>
    <row r="13" spans="1:24" s="90" customFormat="1">
      <c r="A13" s="227" t="s">
        <v>375</v>
      </c>
      <c r="B13" s="109">
        <v>5</v>
      </c>
      <c r="C13" s="110">
        <v>4.8</v>
      </c>
      <c r="D13" s="110">
        <v>5.0999999999999996</v>
      </c>
      <c r="E13" s="110">
        <v>5.0999999999999996</v>
      </c>
      <c r="F13" s="110">
        <v>5.2</v>
      </c>
      <c r="G13" s="110">
        <v>5</v>
      </c>
      <c r="H13" s="110">
        <v>5.0999999999999996</v>
      </c>
      <c r="I13" s="110">
        <v>5.0999999999999996</v>
      </c>
      <c r="J13" s="110">
        <v>5.0999999999999996</v>
      </c>
      <c r="K13" s="110">
        <v>4.5999999999999996</v>
      </c>
      <c r="L13" s="110">
        <v>5.2</v>
      </c>
      <c r="N13" s="109">
        <v>5</v>
      </c>
      <c r="O13" s="110">
        <v>4.8</v>
      </c>
      <c r="P13" s="110">
        <v>5</v>
      </c>
      <c r="Q13" s="110">
        <v>5.2</v>
      </c>
      <c r="R13" s="110">
        <v>5.2</v>
      </c>
      <c r="S13" s="110">
        <v>5</v>
      </c>
      <c r="T13" s="110">
        <v>5</v>
      </c>
      <c r="U13" s="110">
        <v>5.0999999999999996</v>
      </c>
      <c r="V13" s="110">
        <v>5.2</v>
      </c>
      <c r="W13" s="110">
        <v>4.8</v>
      </c>
      <c r="X13" s="110">
        <v>5</v>
      </c>
    </row>
    <row r="14" spans="1:24" s="86" customFormat="1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7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s="86" customFormat="1" ht="23.85" customHeight="1">
      <c r="A15" s="21"/>
      <c r="B15" s="261" t="s">
        <v>388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29"/>
      <c r="N15" s="261" t="s">
        <v>388</v>
      </c>
      <c r="O15" s="261"/>
      <c r="P15" s="261"/>
      <c r="Q15" s="261"/>
      <c r="R15" s="261"/>
      <c r="S15" s="261"/>
      <c r="T15" s="261"/>
      <c r="U15" s="261"/>
      <c r="V15" s="261"/>
      <c r="W15" s="261"/>
      <c r="X15" s="261"/>
    </row>
    <row r="16" spans="1:24" s="86" customFormat="1">
      <c r="A16" s="219" t="s">
        <v>374</v>
      </c>
      <c r="B16" s="92">
        <v>0.754</v>
      </c>
      <c r="C16" s="93">
        <v>0.73899999999999999</v>
      </c>
      <c r="D16" s="93">
        <v>0.74</v>
      </c>
      <c r="E16" s="93">
        <v>0.70599999999999996</v>
      </c>
      <c r="F16" s="93">
        <v>0.77100000000000002</v>
      </c>
      <c r="G16" s="93">
        <v>0.77200000000000002</v>
      </c>
      <c r="H16" s="93">
        <v>0.78200000000000003</v>
      </c>
      <c r="I16" s="93">
        <v>0.73299999999999998</v>
      </c>
      <c r="J16" s="93">
        <v>0.79700000000000004</v>
      </c>
      <c r="K16" s="93">
        <v>0.66800000000000004</v>
      </c>
      <c r="L16" s="93">
        <v>0.79900000000000004</v>
      </c>
      <c r="N16" s="92">
        <v>0.755</v>
      </c>
      <c r="O16" s="93">
        <v>0.71299999999999997</v>
      </c>
      <c r="P16" s="93">
        <v>0.77800000000000002</v>
      </c>
      <c r="Q16" s="93">
        <v>0.78500000000000003</v>
      </c>
      <c r="R16" s="93">
        <v>0.80800000000000005</v>
      </c>
      <c r="S16" s="93">
        <v>0.73699999999999999</v>
      </c>
      <c r="T16" s="93">
        <v>0.78200000000000003</v>
      </c>
      <c r="U16" s="93">
        <v>0.73499999999999999</v>
      </c>
      <c r="V16" s="93">
        <v>0.83299999999999996</v>
      </c>
      <c r="W16" s="93">
        <v>0.71799999999999997</v>
      </c>
      <c r="X16" s="93">
        <v>0.72299999999999998</v>
      </c>
    </row>
    <row r="17" spans="1:35" s="90" customFormat="1">
      <c r="A17" s="227" t="s">
        <v>375</v>
      </c>
      <c r="B17" s="109">
        <v>5.2</v>
      </c>
      <c r="C17" s="110">
        <v>5</v>
      </c>
      <c r="D17" s="110">
        <v>5.2</v>
      </c>
      <c r="E17" s="110">
        <v>5.0999999999999996</v>
      </c>
      <c r="F17" s="110">
        <v>5.2</v>
      </c>
      <c r="G17" s="110">
        <v>5.2</v>
      </c>
      <c r="H17" s="110">
        <v>5.3</v>
      </c>
      <c r="I17" s="110">
        <v>5.3</v>
      </c>
      <c r="J17" s="110">
        <v>5.3</v>
      </c>
      <c r="K17" s="110">
        <v>4.9000000000000004</v>
      </c>
      <c r="L17" s="110">
        <v>5.4</v>
      </c>
      <c r="N17" s="109">
        <v>5.0999999999999996</v>
      </c>
      <c r="O17" s="110">
        <v>5</v>
      </c>
      <c r="P17" s="110">
        <v>5.2</v>
      </c>
      <c r="Q17" s="110">
        <v>5.3</v>
      </c>
      <c r="R17" s="110">
        <v>5.3</v>
      </c>
      <c r="S17" s="110">
        <v>5.0999999999999996</v>
      </c>
      <c r="T17" s="110">
        <v>5.0999999999999996</v>
      </c>
      <c r="U17" s="110">
        <v>5.2</v>
      </c>
      <c r="V17" s="110">
        <v>5.3</v>
      </c>
      <c r="W17" s="110">
        <v>5</v>
      </c>
      <c r="X17" s="110">
        <v>5</v>
      </c>
    </row>
    <row r="18" spans="1:35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35" s="86" customFormat="1" ht="13.5" customHeight="1">
      <c r="A19" s="21"/>
      <c r="B19" s="261" t="s">
        <v>10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N19" s="21"/>
      <c r="O19" s="261" t="s">
        <v>10</v>
      </c>
      <c r="P19" s="261"/>
      <c r="Q19" s="261"/>
      <c r="R19" s="261"/>
      <c r="S19" s="261"/>
      <c r="T19" s="261"/>
      <c r="U19" s="261"/>
      <c r="V19" s="261"/>
      <c r="W19" s="261"/>
      <c r="X19" s="261"/>
      <c r="Y19" s="261"/>
    </row>
    <row r="20" spans="1:35" s="86" customFormat="1">
      <c r="A20" s="219" t="s">
        <v>374</v>
      </c>
      <c r="B20" s="92">
        <f>AVERAGE(B8,B12,B16)</f>
        <v>0.745</v>
      </c>
      <c r="C20" s="93">
        <f t="shared" ref="C20:X21" si="0">AVERAGE(C8,C12,C16)</f>
        <v>0.70333333333333325</v>
      </c>
      <c r="D20" s="93">
        <f t="shared" si="0"/>
        <v>0.73733333333333329</v>
      </c>
      <c r="E20" s="93">
        <f t="shared" si="0"/>
        <v>0.71699999999999997</v>
      </c>
      <c r="F20" s="93">
        <f t="shared" si="0"/>
        <v>0.77466666666666661</v>
      </c>
      <c r="G20" s="93">
        <f t="shared" si="0"/>
        <v>0.76266666666666671</v>
      </c>
      <c r="H20" s="93">
        <f t="shared" si="0"/>
        <v>0.7556666666666666</v>
      </c>
      <c r="I20" s="93">
        <f t="shared" si="0"/>
        <v>0.73833333333333329</v>
      </c>
      <c r="J20" s="93">
        <f t="shared" si="0"/>
        <v>0.79500000000000004</v>
      </c>
      <c r="K20" s="93">
        <f t="shared" si="0"/>
        <v>0.63</v>
      </c>
      <c r="L20" s="93">
        <f t="shared" si="0"/>
        <v>0.79833333333333334</v>
      </c>
      <c r="N20" s="92">
        <f t="shared" si="0"/>
        <v>0.74333333333333329</v>
      </c>
      <c r="O20" s="93">
        <f t="shared" si="0"/>
        <v>0.67766666666666664</v>
      </c>
      <c r="P20" s="93">
        <f t="shared" si="0"/>
        <v>0.75700000000000001</v>
      </c>
      <c r="Q20" s="93">
        <f t="shared" si="0"/>
        <v>0.77800000000000002</v>
      </c>
      <c r="R20" s="93">
        <f t="shared" si="0"/>
        <v>0.79133333333333333</v>
      </c>
      <c r="S20" s="93">
        <f t="shared" si="0"/>
        <v>0.73499999999999999</v>
      </c>
      <c r="T20" s="93">
        <f t="shared" si="0"/>
        <v>0.7373333333333334</v>
      </c>
      <c r="U20" s="93">
        <f t="shared" si="0"/>
        <v>0.74733333333333329</v>
      </c>
      <c r="V20" s="93">
        <f t="shared" si="0"/>
        <v>0.83000000000000007</v>
      </c>
      <c r="W20" s="93">
        <f t="shared" si="0"/>
        <v>0.68100000000000005</v>
      </c>
      <c r="X20" s="93">
        <f t="shared" si="0"/>
        <v>0.72633333333333328</v>
      </c>
    </row>
    <row r="21" spans="1:35" s="90" customFormat="1">
      <c r="A21" s="227" t="s">
        <v>375</v>
      </c>
      <c r="B21" s="109">
        <f>AVERAGE(B9,B13,B17)</f>
        <v>5.166666666666667</v>
      </c>
      <c r="C21" s="232">
        <f t="shared" si="0"/>
        <v>4.9333333333333336</v>
      </c>
      <c r="D21" s="232">
        <f t="shared" si="0"/>
        <v>5.1999999999999993</v>
      </c>
      <c r="E21" s="232">
        <f t="shared" si="0"/>
        <v>5.1666666666666661</v>
      </c>
      <c r="F21" s="232">
        <f t="shared" si="0"/>
        <v>5.2666666666666666</v>
      </c>
      <c r="G21" s="232">
        <f t="shared" si="0"/>
        <v>5.166666666666667</v>
      </c>
      <c r="H21" s="232">
        <f t="shared" si="0"/>
        <v>5.2</v>
      </c>
      <c r="I21" s="232">
        <f t="shared" si="0"/>
        <v>5.2666666666666666</v>
      </c>
      <c r="J21" s="232">
        <f t="shared" si="0"/>
        <v>5.3</v>
      </c>
      <c r="K21" s="232">
        <f t="shared" si="0"/>
        <v>4.8</v>
      </c>
      <c r="L21" s="232">
        <f t="shared" si="0"/>
        <v>5.333333333333333</v>
      </c>
      <c r="N21" s="232">
        <f t="shared" si="0"/>
        <v>5.0999999999999996</v>
      </c>
      <c r="O21" s="232">
        <f t="shared" si="0"/>
        <v>4.8999999999999995</v>
      </c>
      <c r="P21" s="232">
        <f t="shared" si="0"/>
        <v>5.1333333333333329</v>
      </c>
      <c r="Q21" s="232">
        <f t="shared" si="0"/>
        <v>5.3000000000000007</v>
      </c>
      <c r="R21" s="232">
        <f t="shared" si="0"/>
        <v>5.3000000000000007</v>
      </c>
      <c r="S21" s="232">
        <f t="shared" si="0"/>
        <v>5.0999999999999996</v>
      </c>
      <c r="T21" s="232">
        <f t="shared" si="0"/>
        <v>5.0999999999999996</v>
      </c>
      <c r="U21" s="232">
        <f t="shared" si="0"/>
        <v>5.1999999999999993</v>
      </c>
      <c r="V21" s="232">
        <f t="shared" si="0"/>
        <v>5.3000000000000007</v>
      </c>
      <c r="W21" s="232">
        <f t="shared" si="0"/>
        <v>4.9333333333333336</v>
      </c>
      <c r="X21" s="232">
        <f t="shared" si="0"/>
        <v>5.0333333333333332</v>
      </c>
    </row>
    <row r="22" spans="1:35" s="86" customFormat="1">
      <c r="A22" s="12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35" ht="13.5" customHeight="1">
      <c r="A23" s="39" t="s">
        <v>279</v>
      </c>
      <c r="B23" s="40"/>
      <c r="C23" s="40"/>
      <c r="D23" s="40"/>
      <c r="E23" s="40"/>
      <c r="F23" s="40"/>
      <c r="G23" s="40"/>
      <c r="H23" s="40"/>
      <c r="I23" s="40"/>
      <c r="J23" s="6"/>
      <c r="K23" s="6"/>
      <c r="L23" s="6"/>
      <c r="M23" s="6"/>
      <c r="N23" s="40"/>
      <c r="O23" s="40"/>
      <c r="P23" s="40"/>
      <c r="Q23" s="40"/>
      <c r="R23" s="40"/>
      <c r="S23" s="40"/>
      <c r="T23" s="40"/>
      <c r="U23" s="40"/>
      <c r="V23" s="6"/>
      <c r="W23" s="6"/>
      <c r="X23" s="6"/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>
      <c r="A24" s="226" t="s">
        <v>382</v>
      </c>
    </row>
    <row r="25" spans="1:35">
      <c r="A25" s="226" t="s">
        <v>9</v>
      </c>
    </row>
    <row r="26" spans="1:35" s="86" customFormat="1">
      <c r="A26" s="168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N26" s="92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5" s="86" customFormat="1">
      <c r="A27" s="168"/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N27" s="92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pans="1:35" s="90" customFormat="1">
      <c r="A28" s="169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35" s="86" customFormat="1" ht="4.5" customHeight="1">
      <c r="A29" s="170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35" s="90" customFormat="1">
      <c r="A30" s="21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35" s="90" customFormat="1">
      <c r="A31" s="25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N31" s="92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35" s="90" customFormat="1">
      <c r="A32" s="25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N32" s="92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5" s="90" customFormat="1">
      <c r="A33" s="25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N33" s="92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25" s="90" customFormat="1">
      <c r="A34" s="25"/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N34" s="92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5" s="90" customFormat="1">
      <c r="A35" s="25"/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N35" s="92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spans="1:25" s="90" customFormat="1">
      <c r="A36" s="25"/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N36" s="92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5" s="90" customFormat="1">
      <c r="A37" s="25"/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N37" s="92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5" s="90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170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68"/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N41" s="92"/>
      <c r="O41" s="93"/>
      <c r="P41" s="93"/>
      <c r="Q41" s="93"/>
      <c r="R41" s="93"/>
      <c r="S41" s="93"/>
      <c r="T41" s="93"/>
      <c r="U41" s="93"/>
      <c r="V41" s="93"/>
      <c r="W41" s="93"/>
      <c r="X41" s="93"/>
    </row>
    <row r="42" spans="1:25" s="86" customFormat="1">
      <c r="A42" s="168"/>
      <c r="B42" s="109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N42" s="109"/>
      <c r="O42" s="112"/>
      <c r="P42" s="112"/>
      <c r="Q42" s="112"/>
      <c r="R42" s="112"/>
      <c r="S42" s="112"/>
      <c r="T42" s="112"/>
      <c r="U42" s="112"/>
      <c r="V42" s="112"/>
      <c r="W42" s="112"/>
      <c r="X42" s="112"/>
    </row>
    <row r="43" spans="1:25" s="86" customFormat="1">
      <c r="A43" s="168"/>
      <c r="B43" s="109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N43" s="109"/>
      <c r="O43" s="112"/>
      <c r="P43" s="112"/>
      <c r="Q43" s="112"/>
      <c r="R43" s="112"/>
      <c r="S43" s="112"/>
      <c r="T43" s="112"/>
      <c r="U43" s="112"/>
      <c r="V43" s="112"/>
      <c r="W43" s="112"/>
      <c r="X43" s="112"/>
    </row>
    <row r="44" spans="1:25" s="86" customFormat="1">
      <c r="A44" s="168"/>
      <c r="B44" s="7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77"/>
      <c r="N44" s="73"/>
      <c r="O44" s="113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5" s="86" customFormat="1">
      <c r="A45" s="181"/>
      <c r="B45" s="109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N45" s="109"/>
      <c r="O45" s="112"/>
      <c r="P45" s="112"/>
      <c r="Q45" s="112"/>
      <c r="R45" s="112"/>
      <c r="S45" s="112"/>
      <c r="T45" s="112"/>
      <c r="U45" s="112"/>
      <c r="V45" s="112"/>
      <c r="W45" s="112"/>
      <c r="X45" s="112"/>
    </row>
    <row r="46" spans="1:25" s="86" customFormat="1" ht="3.75" customHeight="1">
      <c r="A46" s="187"/>
      <c r="B46" s="185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N46" s="185"/>
      <c r="O46" s="186"/>
      <c r="P46" s="186"/>
      <c r="Q46" s="186"/>
      <c r="R46" s="186"/>
      <c r="S46" s="186"/>
      <c r="T46" s="186"/>
      <c r="U46" s="186"/>
      <c r="V46" s="186"/>
      <c r="W46" s="186"/>
      <c r="X46" s="186"/>
    </row>
    <row r="47" spans="1:25" s="86" customFormat="1" hidden="1">
      <c r="A47" s="170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5" s="67" customFormat="1" hidden="1">
      <c r="A48" s="171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16"/>
    </row>
    <row r="49" spans="1:35" ht="13.5" customHeight="1">
      <c r="A49" s="172"/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73"/>
      <c r="B50" s="9"/>
      <c r="H50" s="9"/>
      <c r="N50" s="9"/>
      <c r="T50" s="9"/>
    </row>
    <row r="51" spans="1:35">
      <c r="A51" s="173"/>
      <c r="B51" s="9"/>
      <c r="H51" s="9"/>
      <c r="N51" s="9"/>
      <c r="T51" s="9"/>
    </row>
    <row r="52" spans="1:35">
      <c r="A52" s="173"/>
    </row>
    <row r="53" spans="1:35">
      <c r="A53" s="173"/>
    </row>
  </sheetData>
  <sheetProtection selectLockedCells="1" selectUnlockedCells="1"/>
  <mergeCells count="19">
    <mergeCell ref="B15:L15"/>
    <mergeCell ref="N15:X15"/>
    <mergeCell ref="N7:X7"/>
    <mergeCell ref="B7:L7"/>
    <mergeCell ref="O19:Y19"/>
    <mergeCell ref="B40:L40"/>
    <mergeCell ref="N40:X40"/>
    <mergeCell ref="B30:L30"/>
    <mergeCell ref="N30:X30"/>
    <mergeCell ref="B19:L19"/>
    <mergeCell ref="B11:L11"/>
    <mergeCell ref="N11:X11"/>
    <mergeCell ref="A4:A5"/>
    <mergeCell ref="B4:B5"/>
    <mergeCell ref="C4:L4"/>
    <mergeCell ref="N4:N5"/>
    <mergeCell ref="B3:L3"/>
    <mergeCell ref="N3:X3"/>
    <mergeCell ref="O4:X4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39.7109375" style="5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10" t="s">
        <v>48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1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167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167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167"/>
      <c r="B7" s="248" t="s">
        <v>395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68" t="s">
        <v>366</v>
      </c>
      <c r="B8" s="73">
        <v>254</v>
      </c>
      <c r="C8" s="23">
        <v>54</v>
      </c>
      <c r="D8" s="23">
        <v>0</v>
      </c>
      <c r="E8" s="23">
        <v>42</v>
      </c>
      <c r="F8" s="23">
        <v>0</v>
      </c>
      <c r="G8" s="23">
        <v>116</v>
      </c>
      <c r="H8" s="23">
        <v>0</v>
      </c>
      <c r="I8" s="23">
        <v>9</v>
      </c>
      <c r="J8" s="23">
        <v>18</v>
      </c>
      <c r="K8" s="23">
        <v>5</v>
      </c>
      <c r="L8" s="23">
        <v>10</v>
      </c>
    </row>
    <row r="9" spans="1:13" s="86" customFormat="1">
      <c r="A9" s="168" t="s">
        <v>367</v>
      </c>
      <c r="B9" s="73">
        <v>1508</v>
      </c>
      <c r="C9" s="23">
        <v>293</v>
      </c>
      <c r="D9" s="23">
        <v>134</v>
      </c>
      <c r="E9" s="23">
        <v>134</v>
      </c>
      <c r="F9" s="23">
        <v>174</v>
      </c>
      <c r="G9" s="23">
        <v>159</v>
      </c>
      <c r="H9" s="23">
        <v>32</v>
      </c>
      <c r="I9" s="23">
        <v>206</v>
      </c>
      <c r="J9" s="23">
        <v>131</v>
      </c>
      <c r="K9" s="23">
        <v>134</v>
      </c>
      <c r="L9" s="23">
        <v>110</v>
      </c>
    </row>
    <row r="10" spans="1:13" s="86" customFormat="1">
      <c r="A10" s="168" t="s">
        <v>368</v>
      </c>
      <c r="B10" s="73">
        <v>4354</v>
      </c>
      <c r="C10" s="23">
        <v>893</v>
      </c>
      <c r="D10" s="23">
        <v>387</v>
      </c>
      <c r="E10" s="23">
        <v>361</v>
      </c>
      <c r="F10" s="23">
        <v>244</v>
      </c>
      <c r="G10" s="23">
        <v>495</v>
      </c>
      <c r="H10" s="23">
        <v>111</v>
      </c>
      <c r="I10" s="23">
        <v>359</v>
      </c>
      <c r="J10" s="23">
        <v>385</v>
      </c>
      <c r="K10" s="23">
        <v>620</v>
      </c>
      <c r="L10" s="23">
        <v>499</v>
      </c>
    </row>
    <row r="11" spans="1:13" s="86" customFormat="1">
      <c r="A11" s="168" t="s">
        <v>369</v>
      </c>
      <c r="B11" s="73">
        <v>12442</v>
      </c>
      <c r="C11" s="23">
        <v>2015</v>
      </c>
      <c r="D11" s="23">
        <v>1062</v>
      </c>
      <c r="E11" s="23">
        <v>848</v>
      </c>
      <c r="F11" s="23">
        <v>624</v>
      </c>
      <c r="G11" s="23">
        <v>1792</v>
      </c>
      <c r="H11" s="23">
        <v>392</v>
      </c>
      <c r="I11" s="23">
        <v>1886</v>
      </c>
      <c r="J11" s="23">
        <v>867</v>
      </c>
      <c r="K11" s="23">
        <v>954</v>
      </c>
      <c r="L11" s="23">
        <v>2003</v>
      </c>
    </row>
    <row r="12" spans="1:13" s="86" customFormat="1">
      <c r="A12" s="168" t="s">
        <v>370</v>
      </c>
      <c r="B12" s="73">
        <v>24057</v>
      </c>
      <c r="C12" s="23">
        <v>3743</v>
      </c>
      <c r="D12" s="23">
        <v>2190</v>
      </c>
      <c r="E12" s="23">
        <v>1821</v>
      </c>
      <c r="F12" s="23">
        <v>1733</v>
      </c>
      <c r="G12" s="23">
        <v>2830</v>
      </c>
      <c r="H12" s="23">
        <v>736</v>
      </c>
      <c r="I12" s="23">
        <v>3322</v>
      </c>
      <c r="J12" s="23">
        <v>2050</v>
      </c>
      <c r="K12" s="23">
        <v>1470</v>
      </c>
      <c r="L12" s="23">
        <v>4162</v>
      </c>
    </row>
    <row r="13" spans="1:13" s="86" customFormat="1">
      <c r="A13" s="168" t="s">
        <v>371</v>
      </c>
      <c r="B13" s="73">
        <v>22191</v>
      </c>
      <c r="C13" s="23">
        <v>2994</v>
      </c>
      <c r="D13" s="23">
        <v>1868</v>
      </c>
      <c r="E13" s="23">
        <v>2064</v>
      </c>
      <c r="F13" s="23">
        <v>1791</v>
      </c>
      <c r="G13" s="23">
        <v>3027</v>
      </c>
      <c r="H13" s="23">
        <v>609</v>
      </c>
      <c r="I13" s="23">
        <v>3301</v>
      </c>
      <c r="J13" s="23">
        <v>2297</v>
      </c>
      <c r="K13" s="23">
        <v>1211</v>
      </c>
      <c r="L13" s="23">
        <v>3029</v>
      </c>
    </row>
    <row r="14" spans="1:13" s="86" customFormat="1">
      <c r="A14" s="168" t="s">
        <v>372</v>
      </c>
      <c r="B14" s="73">
        <v>9465</v>
      </c>
      <c r="C14" s="23">
        <v>1026</v>
      </c>
      <c r="D14" s="23">
        <v>1092</v>
      </c>
      <c r="E14" s="23">
        <v>848</v>
      </c>
      <c r="F14" s="23">
        <v>767</v>
      </c>
      <c r="G14" s="23">
        <v>1029</v>
      </c>
      <c r="H14" s="23">
        <v>327</v>
      </c>
      <c r="I14" s="23">
        <v>1445</v>
      </c>
      <c r="J14" s="23">
        <v>878</v>
      </c>
      <c r="K14" s="23">
        <v>432</v>
      </c>
      <c r="L14" s="23">
        <v>1621</v>
      </c>
    </row>
    <row r="15" spans="1:13" s="86" customFormat="1">
      <c r="A15" s="168" t="s">
        <v>373</v>
      </c>
      <c r="B15" s="73">
        <v>8</v>
      </c>
      <c r="C15" s="23">
        <v>0</v>
      </c>
      <c r="D15" s="23">
        <v>0</v>
      </c>
      <c r="E15" s="23">
        <v>8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3" s="90" customFormat="1">
      <c r="A16" s="169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170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170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68" t="s">
        <v>366</v>
      </c>
      <c r="B19" s="92">
        <v>3.0000000000000001E-3</v>
      </c>
      <c r="C19" s="93">
        <v>5.0000000000000001E-3</v>
      </c>
      <c r="D19" s="93">
        <v>0</v>
      </c>
      <c r="E19" s="93">
        <v>7.0000000000000001E-3</v>
      </c>
      <c r="F19" s="93">
        <v>0</v>
      </c>
      <c r="G19" s="93">
        <v>1.2E-2</v>
      </c>
      <c r="H19" s="93">
        <v>0</v>
      </c>
      <c r="I19" s="93">
        <v>1E-3</v>
      </c>
      <c r="J19" s="93">
        <v>3.0000000000000001E-3</v>
      </c>
      <c r="K19" s="93">
        <v>1E-3</v>
      </c>
      <c r="L19" s="93">
        <v>1E-3</v>
      </c>
    </row>
    <row r="20" spans="1:12" s="86" customFormat="1">
      <c r="A20" s="168" t="s">
        <v>367</v>
      </c>
      <c r="B20" s="92">
        <v>0.02</v>
      </c>
      <c r="C20" s="93">
        <v>2.7E-2</v>
      </c>
      <c r="D20" s="93">
        <v>0.02</v>
      </c>
      <c r="E20" s="93">
        <v>2.1999999999999999E-2</v>
      </c>
      <c r="F20" s="93">
        <v>3.3000000000000002E-2</v>
      </c>
      <c r="G20" s="93">
        <v>1.7000000000000001E-2</v>
      </c>
      <c r="H20" s="93">
        <v>1.4999999999999999E-2</v>
      </c>
      <c r="I20" s="93">
        <v>0.02</v>
      </c>
      <c r="J20" s="93">
        <v>0.02</v>
      </c>
      <c r="K20" s="93">
        <v>2.8000000000000001E-2</v>
      </c>
      <c r="L20" s="93">
        <v>0.01</v>
      </c>
    </row>
    <row r="21" spans="1:12" s="86" customFormat="1">
      <c r="A21" s="168" t="s">
        <v>368</v>
      </c>
      <c r="B21" s="92">
        <v>5.8999999999999997E-2</v>
      </c>
      <c r="C21" s="93">
        <v>8.1000000000000003E-2</v>
      </c>
      <c r="D21" s="93">
        <v>5.8000000000000003E-2</v>
      </c>
      <c r="E21" s="93">
        <v>5.8999999999999997E-2</v>
      </c>
      <c r="F21" s="93">
        <v>4.5999999999999999E-2</v>
      </c>
      <c r="G21" s="93">
        <v>5.1999999999999998E-2</v>
      </c>
      <c r="H21" s="93">
        <v>0.05</v>
      </c>
      <c r="I21" s="93">
        <v>3.4000000000000002E-2</v>
      </c>
      <c r="J21" s="93">
        <v>5.8000000000000003E-2</v>
      </c>
      <c r="K21" s="93">
        <v>0.129</v>
      </c>
      <c r="L21" s="93">
        <v>4.3999999999999997E-2</v>
      </c>
    </row>
    <row r="22" spans="1:12" s="86" customFormat="1">
      <c r="A22" s="168" t="s">
        <v>369</v>
      </c>
      <c r="B22" s="92">
        <v>0.16800000000000001</v>
      </c>
      <c r="C22" s="93">
        <v>0.183</v>
      </c>
      <c r="D22" s="93">
        <v>0.158</v>
      </c>
      <c r="E22" s="93">
        <v>0.13800000000000001</v>
      </c>
      <c r="F22" s="93">
        <v>0.11700000000000001</v>
      </c>
      <c r="G22" s="93">
        <v>0.19</v>
      </c>
      <c r="H22" s="93">
        <v>0.17699999999999999</v>
      </c>
      <c r="I22" s="93">
        <v>0.17899999999999999</v>
      </c>
      <c r="J22" s="93">
        <v>0.13100000000000001</v>
      </c>
      <c r="K22" s="93">
        <v>0.19800000000000001</v>
      </c>
      <c r="L22" s="93">
        <v>0.17499999999999999</v>
      </c>
    </row>
    <row r="23" spans="1:12" s="86" customFormat="1">
      <c r="A23" s="168" t="s">
        <v>370</v>
      </c>
      <c r="B23" s="92">
        <v>0.32400000000000001</v>
      </c>
      <c r="C23" s="93">
        <v>0.34</v>
      </c>
      <c r="D23" s="93">
        <v>0.32500000000000001</v>
      </c>
      <c r="E23" s="93">
        <v>0.29699999999999999</v>
      </c>
      <c r="F23" s="93">
        <v>0.32500000000000001</v>
      </c>
      <c r="G23" s="93">
        <v>0.3</v>
      </c>
      <c r="H23" s="93">
        <v>0.33300000000000002</v>
      </c>
      <c r="I23" s="93">
        <v>0.316</v>
      </c>
      <c r="J23" s="93">
        <v>0.309</v>
      </c>
      <c r="K23" s="93">
        <v>0.30499999999999999</v>
      </c>
      <c r="L23" s="93">
        <v>0.36399999999999999</v>
      </c>
    </row>
    <row r="24" spans="1:12" s="86" customFormat="1">
      <c r="A24" s="168" t="s">
        <v>371</v>
      </c>
      <c r="B24" s="92">
        <v>0.29899999999999999</v>
      </c>
      <c r="C24" s="93">
        <v>0.27200000000000002</v>
      </c>
      <c r="D24" s="93">
        <v>0.27700000000000002</v>
      </c>
      <c r="E24" s="93">
        <v>0.33700000000000002</v>
      </c>
      <c r="F24" s="93">
        <v>0.33600000000000002</v>
      </c>
      <c r="G24" s="93">
        <v>0.32</v>
      </c>
      <c r="H24" s="93">
        <v>0.27600000000000002</v>
      </c>
      <c r="I24" s="93">
        <v>0.314</v>
      </c>
      <c r="J24" s="93">
        <v>0.34699999999999998</v>
      </c>
      <c r="K24" s="93">
        <v>0.251</v>
      </c>
      <c r="L24" s="93">
        <v>0.26500000000000001</v>
      </c>
    </row>
    <row r="25" spans="1:12" s="86" customFormat="1">
      <c r="A25" s="168" t="s">
        <v>372</v>
      </c>
      <c r="B25" s="92">
        <v>0.127</v>
      </c>
      <c r="C25" s="93">
        <v>9.2999999999999999E-2</v>
      </c>
      <c r="D25" s="93">
        <v>0.16200000000000001</v>
      </c>
      <c r="E25" s="93">
        <v>0.13800000000000001</v>
      </c>
      <c r="F25" s="93">
        <v>0.14399999999999999</v>
      </c>
      <c r="G25" s="93">
        <v>0.109</v>
      </c>
      <c r="H25" s="93">
        <v>0.14799999999999999</v>
      </c>
      <c r="I25" s="93">
        <v>0.13700000000000001</v>
      </c>
      <c r="J25" s="93">
        <v>0.13300000000000001</v>
      </c>
      <c r="K25" s="93">
        <v>8.8999999999999996E-2</v>
      </c>
      <c r="L25" s="93">
        <v>0.14199999999999999</v>
      </c>
    </row>
    <row r="26" spans="1:12" s="86" customFormat="1">
      <c r="A26" s="168" t="s">
        <v>373</v>
      </c>
      <c r="B26" s="92">
        <v>0</v>
      </c>
      <c r="C26" s="93">
        <v>0</v>
      </c>
      <c r="D26" s="93">
        <v>0</v>
      </c>
      <c r="E26" s="93">
        <v>1E-3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</row>
    <row r="27" spans="1:12" s="90" customFormat="1">
      <c r="A27" s="169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167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3.0000000000000001E-3</v>
      </c>
      <c r="C30" s="93">
        <v>5.0000000000000001E-3</v>
      </c>
      <c r="D30" s="93">
        <v>0</v>
      </c>
      <c r="E30" s="93">
        <v>7.0000000000000001E-3</v>
      </c>
      <c r="F30" s="93">
        <v>0</v>
      </c>
      <c r="G30" s="93">
        <v>1.2E-2</v>
      </c>
      <c r="H30" s="93">
        <v>0</v>
      </c>
      <c r="I30" s="93">
        <v>1E-3</v>
      </c>
      <c r="J30" s="93">
        <v>3.0000000000000001E-3</v>
      </c>
      <c r="K30" s="93">
        <v>1E-3</v>
      </c>
      <c r="L30" s="93">
        <v>1E-3</v>
      </c>
    </row>
    <row r="31" spans="1:12" s="86" customFormat="1">
      <c r="A31" s="25" t="s">
        <v>367</v>
      </c>
      <c r="B31" s="92">
        <v>0.02</v>
      </c>
      <c r="C31" s="93">
        <v>2.7E-2</v>
      </c>
      <c r="D31" s="93">
        <v>0.02</v>
      </c>
      <c r="E31" s="93">
        <v>2.1999999999999999E-2</v>
      </c>
      <c r="F31" s="93">
        <v>3.3000000000000002E-2</v>
      </c>
      <c r="G31" s="93">
        <v>1.7000000000000001E-2</v>
      </c>
      <c r="H31" s="93">
        <v>1.4999999999999999E-2</v>
      </c>
      <c r="I31" s="93">
        <v>0.02</v>
      </c>
      <c r="J31" s="93">
        <v>0.02</v>
      </c>
      <c r="K31" s="93">
        <v>2.8000000000000001E-2</v>
      </c>
      <c r="L31" s="93">
        <v>0.01</v>
      </c>
    </row>
    <row r="32" spans="1:12" s="86" customFormat="1">
      <c r="A32" s="25" t="s">
        <v>368</v>
      </c>
      <c r="B32" s="92">
        <v>5.8999999999999997E-2</v>
      </c>
      <c r="C32" s="93">
        <v>8.1000000000000003E-2</v>
      </c>
      <c r="D32" s="93">
        <v>5.8000000000000003E-2</v>
      </c>
      <c r="E32" s="93">
        <v>5.8999999999999997E-2</v>
      </c>
      <c r="F32" s="93">
        <v>4.5999999999999999E-2</v>
      </c>
      <c r="G32" s="93">
        <v>5.1999999999999998E-2</v>
      </c>
      <c r="H32" s="93">
        <v>0.05</v>
      </c>
      <c r="I32" s="93">
        <v>3.4000000000000002E-2</v>
      </c>
      <c r="J32" s="93">
        <v>5.8000000000000003E-2</v>
      </c>
      <c r="K32" s="93">
        <v>0.129</v>
      </c>
      <c r="L32" s="93">
        <v>4.3999999999999997E-2</v>
      </c>
    </row>
    <row r="33" spans="1:35" s="86" customFormat="1">
      <c r="A33" s="25" t="s">
        <v>369</v>
      </c>
      <c r="B33" s="92">
        <v>0.16800000000000001</v>
      </c>
      <c r="C33" s="93">
        <v>0.183</v>
      </c>
      <c r="D33" s="93">
        <v>0.158</v>
      </c>
      <c r="E33" s="93">
        <v>0.13900000000000001</v>
      </c>
      <c r="F33" s="93">
        <v>0.11700000000000001</v>
      </c>
      <c r="G33" s="93">
        <v>0.19</v>
      </c>
      <c r="H33" s="93">
        <v>0.17699999999999999</v>
      </c>
      <c r="I33" s="93">
        <v>0.17899999999999999</v>
      </c>
      <c r="J33" s="93">
        <v>0.13100000000000001</v>
      </c>
      <c r="K33" s="93">
        <v>0.19800000000000001</v>
      </c>
      <c r="L33" s="93">
        <v>0.17499999999999999</v>
      </c>
    </row>
    <row r="34" spans="1:35" s="86" customFormat="1">
      <c r="A34" s="25" t="s">
        <v>370</v>
      </c>
      <c r="B34" s="92">
        <v>0.32400000000000001</v>
      </c>
      <c r="C34" s="93">
        <v>0.34</v>
      </c>
      <c r="D34" s="93">
        <v>0.32500000000000001</v>
      </c>
      <c r="E34" s="93">
        <v>0.29799999999999999</v>
      </c>
      <c r="F34" s="93">
        <v>0.32500000000000001</v>
      </c>
      <c r="G34" s="93">
        <v>0.3</v>
      </c>
      <c r="H34" s="93">
        <v>0.33300000000000002</v>
      </c>
      <c r="I34" s="93">
        <v>0.316</v>
      </c>
      <c r="J34" s="93">
        <v>0.309</v>
      </c>
      <c r="K34" s="93">
        <v>0.30499999999999999</v>
      </c>
      <c r="L34" s="93">
        <v>0.36399999999999999</v>
      </c>
    </row>
    <row r="35" spans="1:35" s="86" customFormat="1">
      <c r="A35" s="25" t="s">
        <v>371</v>
      </c>
      <c r="B35" s="92">
        <v>0.29899999999999999</v>
      </c>
      <c r="C35" s="93">
        <v>0.27200000000000002</v>
      </c>
      <c r="D35" s="93">
        <v>0.27700000000000002</v>
      </c>
      <c r="E35" s="93">
        <v>0.33700000000000002</v>
      </c>
      <c r="F35" s="93">
        <v>0.33600000000000002</v>
      </c>
      <c r="G35" s="93">
        <v>0.32</v>
      </c>
      <c r="H35" s="93">
        <v>0.27600000000000002</v>
      </c>
      <c r="I35" s="93">
        <v>0.314</v>
      </c>
      <c r="J35" s="93">
        <v>0.34699999999999998</v>
      </c>
      <c r="K35" s="93">
        <v>0.251</v>
      </c>
      <c r="L35" s="93">
        <v>0.26500000000000001</v>
      </c>
    </row>
    <row r="36" spans="1:35" s="86" customFormat="1">
      <c r="A36" s="25" t="s">
        <v>372</v>
      </c>
      <c r="B36" s="92">
        <v>0.127</v>
      </c>
      <c r="C36" s="93">
        <v>9.2999999999999999E-2</v>
      </c>
      <c r="D36" s="93">
        <v>0.16200000000000001</v>
      </c>
      <c r="E36" s="93">
        <v>0.13900000000000001</v>
      </c>
      <c r="F36" s="93">
        <v>0.14399999999999999</v>
      </c>
      <c r="G36" s="93">
        <v>0.109</v>
      </c>
      <c r="H36" s="93">
        <v>0.14799999999999999</v>
      </c>
      <c r="I36" s="93">
        <v>0.13700000000000001</v>
      </c>
      <c r="J36" s="93">
        <v>0.13300000000000001</v>
      </c>
      <c r="K36" s="93">
        <v>8.8999999999999996E-2</v>
      </c>
      <c r="L36" s="93">
        <v>0.14199999999999999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21"/>
      <c r="B38" s="7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68" t="s">
        <v>374</v>
      </c>
      <c r="B40" s="92">
        <v>0.75</v>
      </c>
      <c r="C40" s="93">
        <v>0.70499999999999996</v>
      </c>
      <c r="D40" s="93">
        <v>0.76500000000000001</v>
      </c>
      <c r="E40" s="93">
        <v>0.77400000000000002</v>
      </c>
      <c r="F40" s="93">
        <v>0.80500000000000005</v>
      </c>
      <c r="G40" s="93">
        <v>0.72899999999999998</v>
      </c>
      <c r="H40" s="93">
        <v>0.75800000000000001</v>
      </c>
      <c r="I40" s="93">
        <v>0.76600000000000001</v>
      </c>
      <c r="J40" s="93">
        <v>0.78900000000000003</v>
      </c>
      <c r="K40" s="93">
        <v>0.64500000000000002</v>
      </c>
      <c r="L40" s="93">
        <v>0.77100000000000002</v>
      </c>
    </row>
    <row r="41" spans="1:35" s="86" customFormat="1">
      <c r="A41" s="168" t="s">
        <v>375</v>
      </c>
      <c r="B41" s="109">
        <v>5.2</v>
      </c>
      <c r="C41" s="112">
        <v>5</v>
      </c>
      <c r="D41" s="112">
        <v>5.3</v>
      </c>
      <c r="E41" s="112">
        <v>5.3</v>
      </c>
      <c r="F41" s="112">
        <v>5.3</v>
      </c>
      <c r="G41" s="112">
        <v>5.0999999999999996</v>
      </c>
      <c r="H41" s="112">
        <v>5.3</v>
      </c>
      <c r="I41" s="112">
        <v>5.3</v>
      </c>
      <c r="J41" s="112">
        <v>5.3</v>
      </c>
      <c r="K41" s="112">
        <v>4.9000000000000004</v>
      </c>
      <c r="L41" s="112">
        <v>5.3</v>
      </c>
    </row>
    <row r="42" spans="1:35" s="86" customFormat="1">
      <c r="A42" s="168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68" t="s">
        <v>377</v>
      </c>
      <c r="B43" s="73" t="str">
        <f>INDEX($A8:$A14,MATCH(B46,B8:B14,0))</f>
        <v>Voto 5</v>
      </c>
      <c r="C43" s="113" t="str">
        <f t="shared" ref="C43:L43" si="0">INDEX($A8:$A14,MATCH(C46,C8:C14,0))</f>
        <v>Voto 5</v>
      </c>
      <c r="D43" s="113" t="str">
        <f t="shared" si="0"/>
        <v>Voto 5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5</v>
      </c>
      <c r="J43" s="113" t="str">
        <f t="shared" si="0"/>
        <v>Voto 6</v>
      </c>
      <c r="K43" s="113" t="str">
        <f t="shared" si="0"/>
        <v>Voto 5</v>
      </c>
      <c r="L43" s="113" t="str">
        <f t="shared" si="0"/>
        <v>Voto 5</v>
      </c>
    </row>
    <row r="44" spans="1:35" s="86" customFormat="1">
      <c r="A44" s="181" t="s">
        <v>378</v>
      </c>
      <c r="B44" s="109">
        <f t="shared" ref="B44:L44" si="1">100*((B23+B24+B25)-(B19+B20+B21))/(B19+B20+B21+B23+B24+B25)</f>
        <v>80.288461538461533</v>
      </c>
      <c r="C44" s="112">
        <f t="shared" si="1"/>
        <v>72.371638141809299</v>
      </c>
      <c r="D44" s="112">
        <f t="shared" si="1"/>
        <v>81.472684085510707</v>
      </c>
      <c r="E44" s="112">
        <f t="shared" si="1"/>
        <v>79.534883720930239</v>
      </c>
      <c r="F44" s="112">
        <f t="shared" si="1"/>
        <v>82.126696832579199</v>
      </c>
      <c r="G44" s="112">
        <f t="shared" si="1"/>
        <v>79.999999999999986</v>
      </c>
      <c r="H44" s="112">
        <f t="shared" si="1"/>
        <v>84.184914841849121</v>
      </c>
      <c r="I44" s="112">
        <f t="shared" si="1"/>
        <v>86.618004866180044</v>
      </c>
      <c r="J44" s="112">
        <f t="shared" si="1"/>
        <v>81.379310344827587</v>
      </c>
      <c r="K44" s="112">
        <f t="shared" si="1"/>
        <v>60.647571606475715</v>
      </c>
      <c r="L44" s="112">
        <f t="shared" si="1"/>
        <v>86.682808716707015</v>
      </c>
    </row>
    <row r="45" spans="1:35" s="86" customFormat="1" ht="4.9000000000000004" customHeight="1">
      <c r="A45" s="188"/>
      <c r="B45" s="185"/>
      <c r="C45" s="186"/>
      <c r="D45" s="186"/>
      <c r="E45" s="186"/>
      <c r="F45" s="186"/>
      <c r="G45" s="186"/>
      <c r="H45" s="186"/>
      <c r="I45" s="186"/>
      <c r="J45" s="186"/>
      <c r="K45" s="186"/>
      <c r="L45" s="186"/>
    </row>
    <row r="46" spans="1:35" s="86" customFormat="1" hidden="1">
      <c r="A46" s="167"/>
      <c r="B46" s="117">
        <f>MAX(B8:B14)</f>
        <v>24057</v>
      </c>
      <c r="C46" s="117">
        <f t="shared" ref="C46:L46" si="2">MAX(C8:C14)</f>
        <v>3743</v>
      </c>
      <c r="D46" s="117">
        <f t="shared" si="2"/>
        <v>2190</v>
      </c>
      <c r="E46" s="117">
        <f t="shared" si="2"/>
        <v>2064</v>
      </c>
      <c r="F46" s="117">
        <f t="shared" si="2"/>
        <v>1791</v>
      </c>
      <c r="G46" s="117">
        <f t="shared" si="2"/>
        <v>3027</v>
      </c>
      <c r="H46" s="117">
        <f t="shared" si="2"/>
        <v>736</v>
      </c>
      <c r="I46" s="117">
        <f t="shared" si="2"/>
        <v>3322</v>
      </c>
      <c r="J46" s="117">
        <f t="shared" si="2"/>
        <v>2297</v>
      </c>
      <c r="K46" s="117">
        <f t="shared" si="2"/>
        <v>1470</v>
      </c>
      <c r="L46" s="117">
        <f t="shared" si="2"/>
        <v>4162</v>
      </c>
    </row>
    <row r="47" spans="1:35" s="67" customFormat="1" ht="48" hidden="1">
      <c r="A47" s="12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N47" s="116" t="s">
        <v>385</v>
      </c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K5" sqref="K5"/>
    </sheetView>
  </sheetViews>
  <sheetFormatPr defaultColWidth="8.7109375" defaultRowHeight="12"/>
  <cols>
    <col min="1" max="1" width="37" style="20" customWidth="1"/>
    <col min="2" max="2" width="9.4257812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49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395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395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68" t="s">
        <v>366</v>
      </c>
      <c r="B9" s="73">
        <v>213</v>
      </c>
      <c r="C9" s="23">
        <v>54</v>
      </c>
      <c r="D9" s="23">
        <v>0</v>
      </c>
      <c r="E9" s="23">
        <v>34</v>
      </c>
      <c r="F9" s="23">
        <v>0</v>
      </c>
      <c r="G9" s="23">
        <v>107</v>
      </c>
      <c r="H9" s="23">
        <v>0</v>
      </c>
      <c r="I9" s="23">
        <v>0</v>
      </c>
      <c r="J9" s="23">
        <v>18</v>
      </c>
      <c r="K9" s="23">
        <v>0</v>
      </c>
      <c r="L9" s="23">
        <v>0</v>
      </c>
      <c r="N9" s="73">
        <v>41</v>
      </c>
      <c r="O9" s="23">
        <v>0</v>
      </c>
      <c r="P9" s="23">
        <v>0</v>
      </c>
      <c r="Q9" s="23">
        <v>8</v>
      </c>
      <c r="R9" s="23">
        <v>0</v>
      </c>
      <c r="S9" s="23">
        <v>9</v>
      </c>
      <c r="T9" s="23">
        <v>0</v>
      </c>
      <c r="U9" s="23">
        <v>9</v>
      </c>
      <c r="V9" s="23">
        <v>0</v>
      </c>
      <c r="W9" s="23">
        <v>5</v>
      </c>
      <c r="X9" s="23">
        <v>10</v>
      </c>
    </row>
    <row r="10" spans="1:24" s="86" customFormat="1">
      <c r="A10" s="168" t="s">
        <v>367</v>
      </c>
      <c r="B10" s="73">
        <v>1267</v>
      </c>
      <c r="C10" s="23">
        <v>217</v>
      </c>
      <c r="D10" s="23">
        <v>124</v>
      </c>
      <c r="E10" s="23">
        <v>101</v>
      </c>
      <c r="F10" s="23">
        <v>163</v>
      </c>
      <c r="G10" s="23">
        <v>134</v>
      </c>
      <c r="H10" s="23">
        <v>29</v>
      </c>
      <c r="I10" s="23">
        <v>189</v>
      </c>
      <c r="J10" s="23">
        <v>109</v>
      </c>
      <c r="K10" s="23">
        <v>102</v>
      </c>
      <c r="L10" s="23">
        <v>100</v>
      </c>
      <c r="N10" s="73">
        <v>241</v>
      </c>
      <c r="O10" s="23">
        <v>76</v>
      </c>
      <c r="P10" s="23">
        <v>10</v>
      </c>
      <c r="Q10" s="23">
        <v>33</v>
      </c>
      <c r="R10" s="23">
        <v>11</v>
      </c>
      <c r="S10" s="23">
        <v>26</v>
      </c>
      <c r="T10" s="23">
        <v>3</v>
      </c>
      <c r="U10" s="23">
        <v>18</v>
      </c>
      <c r="V10" s="23">
        <v>22</v>
      </c>
      <c r="W10" s="23">
        <v>32</v>
      </c>
      <c r="X10" s="23">
        <v>10</v>
      </c>
    </row>
    <row r="11" spans="1:24" s="86" customFormat="1">
      <c r="A11" s="168" t="s">
        <v>368</v>
      </c>
      <c r="B11" s="73">
        <v>3496</v>
      </c>
      <c r="C11" s="23">
        <v>734</v>
      </c>
      <c r="D11" s="23">
        <v>352</v>
      </c>
      <c r="E11" s="23">
        <v>236</v>
      </c>
      <c r="F11" s="23">
        <v>207</v>
      </c>
      <c r="G11" s="23">
        <v>401</v>
      </c>
      <c r="H11" s="23">
        <v>79</v>
      </c>
      <c r="I11" s="23">
        <v>315</v>
      </c>
      <c r="J11" s="23">
        <v>326</v>
      </c>
      <c r="K11" s="23">
        <v>480</v>
      </c>
      <c r="L11" s="23">
        <v>365</v>
      </c>
      <c r="N11" s="73">
        <v>858</v>
      </c>
      <c r="O11" s="23">
        <v>159</v>
      </c>
      <c r="P11" s="23">
        <v>35</v>
      </c>
      <c r="Q11" s="23">
        <v>125</v>
      </c>
      <c r="R11" s="23">
        <v>37</v>
      </c>
      <c r="S11" s="23">
        <v>94</v>
      </c>
      <c r="T11" s="23">
        <v>32</v>
      </c>
      <c r="U11" s="23">
        <v>44</v>
      </c>
      <c r="V11" s="23">
        <v>58</v>
      </c>
      <c r="W11" s="23">
        <v>141</v>
      </c>
      <c r="X11" s="23">
        <v>134</v>
      </c>
    </row>
    <row r="12" spans="1:24" s="86" customFormat="1">
      <c r="A12" s="168" t="s">
        <v>369</v>
      </c>
      <c r="B12" s="73">
        <v>9492</v>
      </c>
      <c r="C12" s="23">
        <v>1522</v>
      </c>
      <c r="D12" s="23">
        <v>912</v>
      </c>
      <c r="E12" s="23">
        <v>641</v>
      </c>
      <c r="F12" s="23">
        <v>459</v>
      </c>
      <c r="G12" s="23">
        <v>1390</v>
      </c>
      <c r="H12" s="23">
        <v>295</v>
      </c>
      <c r="I12" s="23">
        <v>1448</v>
      </c>
      <c r="J12" s="23">
        <v>671</v>
      </c>
      <c r="K12" s="23">
        <v>727</v>
      </c>
      <c r="L12" s="23">
        <v>1427</v>
      </c>
      <c r="N12" s="73">
        <v>2950</v>
      </c>
      <c r="O12" s="23">
        <v>493</v>
      </c>
      <c r="P12" s="23">
        <v>150</v>
      </c>
      <c r="Q12" s="23">
        <v>208</v>
      </c>
      <c r="R12" s="23">
        <v>164</v>
      </c>
      <c r="S12" s="23">
        <v>402</v>
      </c>
      <c r="T12" s="23">
        <v>96</v>
      </c>
      <c r="U12" s="23">
        <v>438</v>
      </c>
      <c r="V12" s="23">
        <v>196</v>
      </c>
      <c r="W12" s="23">
        <v>227</v>
      </c>
      <c r="X12" s="23">
        <v>576</v>
      </c>
    </row>
    <row r="13" spans="1:24" s="86" customFormat="1">
      <c r="A13" s="168" t="s">
        <v>370</v>
      </c>
      <c r="B13" s="73">
        <v>18953</v>
      </c>
      <c r="C13" s="23">
        <v>2962</v>
      </c>
      <c r="D13" s="23">
        <v>1866</v>
      </c>
      <c r="E13" s="23">
        <v>1248</v>
      </c>
      <c r="F13" s="23">
        <v>1303</v>
      </c>
      <c r="G13" s="23">
        <v>2299</v>
      </c>
      <c r="H13" s="23">
        <v>569</v>
      </c>
      <c r="I13" s="23">
        <v>2770</v>
      </c>
      <c r="J13" s="23">
        <v>1542</v>
      </c>
      <c r="K13" s="23">
        <v>1075</v>
      </c>
      <c r="L13" s="23">
        <v>3319</v>
      </c>
      <c r="N13" s="73">
        <v>5104</v>
      </c>
      <c r="O13" s="23">
        <v>782</v>
      </c>
      <c r="P13" s="23">
        <v>324</v>
      </c>
      <c r="Q13" s="23">
        <v>573</v>
      </c>
      <c r="R13" s="23">
        <v>429</v>
      </c>
      <c r="S13" s="23">
        <v>531</v>
      </c>
      <c r="T13" s="23">
        <v>167</v>
      </c>
      <c r="U13" s="23">
        <v>552</v>
      </c>
      <c r="V13" s="23">
        <v>509</v>
      </c>
      <c r="W13" s="23">
        <v>395</v>
      </c>
      <c r="X13" s="23">
        <v>843</v>
      </c>
    </row>
    <row r="14" spans="1:24" s="86" customFormat="1">
      <c r="A14" s="168" t="s">
        <v>371</v>
      </c>
      <c r="B14" s="73">
        <v>17066</v>
      </c>
      <c r="C14" s="23">
        <v>2364</v>
      </c>
      <c r="D14" s="23">
        <v>1534</v>
      </c>
      <c r="E14" s="23">
        <v>1383</v>
      </c>
      <c r="F14" s="23">
        <v>1378</v>
      </c>
      <c r="G14" s="23">
        <v>2299</v>
      </c>
      <c r="H14" s="23">
        <v>468</v>
      </c>
      <c r="I14" s="23">
        <v>2644</v>
      </c>
      <c r="J14" s="23">
        <v>1687</v>
      </c>
      <c r="K14" s="23">
        <v>886</v>
      </c>
      <c r="L14" s="23">
        <v>2423</v>
      </c>
      <c r="N14" s="73">
        <v>5126</v>
      </c>
      <c r="O14" s="23">
        <v>630</v>
      </c>
      <c r="P14" s="23">
        <v>334</v>
      </c>
      <c r="Q14" s="23">
        <v>682</v>
      </c>
      <c r="R14" s="23">
        <v>414</v>
      </c>
      <c r="S14" s="23">
        <v>727</v>
      </c>
      <c r="T14" s="23">
        <v>142</v>
      </c>
      <c r="U14" s="23">
        <v>657</v>
      </c>
      <c r="V14" s="23">
        <v>610</v>
      </c>
      <c r="W14" s="23">
        <v>324</v>
      </c>
      <c r="X14" s="23">
        <v>607</v>
      </c>
    </row>
    <row r="15" spans="1:24" s="86" customFormat="1">
      <c r="A15" s="168" t="s">
        <v>372</v>
      </c>
      <c r="B15" s="73">
        <v>7322</v>
      </c>
      <c r="C15" s="23">
        <v>897</v>
      </c>
      <c r="D15" s="23">
        <v>933</v>
      </c>
      <c r="E15" s="23">
        <v>590</v>
      </c>
      <c r="F15" s="23">
        <v>592</v>
      </c>
      <c r="G15" s="23">
        <v>695</v>
      </c>
      <c r="H15" s="23">
        <v>202</v>
      </c>
      <c r="I15" s="23">
        <v>1165</v>
      </c>
      <c r="J15" s="23">
        <v>653</v>
      </c>
      <c r="K15" s="23">
        <v>334</v>
      </c>
      <c r="L15" s="23">
        <v>1261</v>
      </c>
      <c r="N15" s="73">
        <v>2143</v>
      </c>
      <c r="O15" s="23">
        <v>129</v>
      </c>
      <c r="P15" s="23">
        <v>160</v>
      </c>
      <c r="Q15" s="23">
        <v>258</v>
      </c>
      <c r="R15" s="23">
        <v>175</v>
      </c>
      <c r="S15" s="23">
        <v>334</v>
      </c>
      <c r="T15" s="23">
        <v>125</v>
      </c>
      <c r="U15" s="23">
        <v>280</v>
      </c>
      <c r="V15" s="23">
        <v>225</v>
      </c>
      <c r="W15" s="23">
        <v>97</v>
      </c>
      <c r="X15" s="23">
        <v>360</v>
      </c>
    </row>
    <row r="16" spans="1:24" s="86" customFormat="1">
      <c r="A16" s="168" t="s">
        <v>373</v>
      </c>
      <c r="B16" s="7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N16" s="73">
        <v>8</v>
      </c>
      <c r="O16" s="23">
        <v>0</v>
      </c>
      <c r="P16" s="23">
        <v>0</v>
      </c>
      <c r="Q16" s="23">
        <v>8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</row>
    <row r="17" spans="1:24" s="90" customFormat="1">
      <c r="A17" s="169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70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70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68" t="s">
        <v>366</v>
      </c>
      <c r="B20" s="92">
        <v>4.0000000000000001E-3</v>
      </c>
      <c r="C20" s="93">
        <v>6.0000000000000001E-3</v>
      </c>
      <c r="D20" s="93">
        <v>0</v>
      </c>
      <c r="E20" s="93">
        <v>8.0000000000000002E-3</v>
      </c>
      <c r="F20" s="93">
        <v>0</v>
      </c>
      <c r="G20" s="93">
        <v>1.4999999999999999E-2</v>
      </c>
      <c r="H20" s="93">
        <v>0</v>
      </c>
      <c r="I20" s="93">
        <v>0</v>
      </c>
      <c r="J20" s="93">
        <v>4.0000000000000001E-3</v>
      </c>
      <c r="K20" s="93">
        <v>0</v>
      </c>
      <c r="L20" s="93">
        <v>0</v>
      </c>
      <c r="N20" s="92">
        <v>3.0000000000000001E-3</v>
      </c>
      <c r="O20" s="93">
        <v>0</v>
      </c>
      <c r="P20" s="93">
        <v>0</v>
      </c>
      <c r="Q20" s="93">
        <v>4.0000000000000001E-3</v>
      </c>
      <c r="R20" s="93">
        <v>0</v>
      </c>
      <c r="S20" s="93">
        <v>4.0000000000000001E-3</v>
      </c>
      <c r="T20" s="93">
        <v>0</v>
      </c>
      <c r="U20" s="93">
        <v>4.0000000000000001E-3</v>
      </c>
      <c r="V20" s="93">
        <v>0</v>
      </c>
      <c r="W20" s="93">
        <v>4.0000000000000001E-3</v>
      </c>
      <c r="X20" s="93">
        <v>4.0000000000000001E-3</v>
      </c>
    </row>
    <row r="21" spans="1:24" s="86" customFormat="1">
      <c r="A21" s="168" t="s">
        <v>367</v>
      </c>
      <c r="B21" s="92">
        <v>2.1999999999999999E-2</v>
      </c>
      <c r="C21" s="93">
        <v>2.5000000000000001E-2</v>
      </c>
      <c r="D21" s="93">
        <v>2.1999999999999999E-2</v>
      </c>
      <c r="E21" s="93">
        <v>2.4E-2</v>
      </c>
      <c r="F21" s="93">
        <v>0.04</v>
      </c>
      <c r="G21" s="93">
        <v>1.7999999999999999E-2</v>
      </c>
      <c r="H21" s="93">
        <v>1.7999999999999999E-2</v>
      </c>
      <c r="I21" s="93">
        <v>2.1999999999999999E-2</v>
      </c>
      <c r="J21" s="93">
        <v>2.1999999999999999E-2</v>
      </c>
      <c r="K21" s="93">
        <v>2.8000000000000001E-2</v>
      </c>
      <c r="L21" s="93">
        <v>1.0999999999999999E-2</v>
      </c>
      <c r="N21" s="92">
        <v>1.4999999999999999E-2</v>
      </c>
      <c r="O21" s="93">
        <v>3.3000000000000002E-2</v>
      </c>
      <c r="P21" s="93">
        <v>0.01</v>
      </c>
      <c r="Q21" s="93">
        <v>1.7999999999999999E-2</v>
      </c>
      <c r="R21" s="93">
        <v>8.9999999999999993E-3</v>
      </c>
      <c r="S21" s="93">
        <v>1.2E-2</v>
      </c>
      <c r="T21" s="93">
        <v>6.0000000000000001E-3</v>
      </c>
      <c r="U21" s="93">
        <v>8.9999999999999993E-3</v>
      </c>
      <c r="V21" s="93">
        <v>1.2999999999999999E-2</v>
      </c>
      <c r="W21" s="93">
        <v>2.7E-2</v>
      </c>
      <c r="X21" s="93">
        <v>4.0000000000000001E-3</v>
      </c>
    </row>
    <row r="22" spans="1:24" s="86" customFormat="1">
      <c r="A22" s="168" t="s">
        <v>368</v>
      </c>
      <c r="B22" s="92">
        <v>0.06</v>
      </c>
      <c r="C22" s="93">
        <v>8.4000000000000005E-2</v>
      </c>
      <c r="D22" s="93">
        <v>6.2E-2</v>
      </c>
      <c r="E22" s="93">
        <v>5.6000000000000001E-2</v>
      </c>
      <c r="F22" s="93">
        <v>5.0999999999999997E-2</v>
      </c>
      <c r="G22" s="93">
        <v>5.5E-2</v>
      </c>
      <c r="H22" s="93">
        <v>4.8000000000000001E-2</v>
      </c>
      <c r="I22" s="93">
        <v>3.6999999999999998E-2</v>
      </c>
      <c r="J22" s="93">
        <v>6.5000000000000002E-2</v>
      </c>
      <c r="K22" s="93">
        <v>0.13300000000000001</v>
      </c>
      <c r="L22" s="93">
        <v>4.1000000000000002E-2</v>
      </c>
      <c r="N22" s="92">
        <v>5.1999999999999998E-2</v>
      </c>
      <c r="O22" s="93">
        <v>7.0000000000000007E-2</v>
      </c>
      <c r="P22" s="93">
        <v>3.4000000000000002E-2</v>
      </c>
      <c r="Q22" s="93">
        <v>6.6000000000000003E-2</v>
      </c>
      <c r="R22" s="93">
        <v>0.03</v>
      </c>
      <c r="S22" s="93">
        <v>4.3999999999999997E-2</v>
      </c>
      <c r="T22" s="93">
        <v>5.7000000000000002E-2</v>
      </c>
      <c r="U22" s="93">
        <v>2.1999999999999999E-2</v>
      </c>
      <c r="V22" s="93">
        <v>3.5999999999999997E-2</v>
      </c>
      <c r="W22" s="93">
        <v>0.115</v>
      </c>
      <c r="X22" s="93">
        <v>5.2999999999999999E-2</v>
      </c>
    </row>
    <row r="23" spans="1:24" s="86" customFormat="1">
      <c r="A23" s="168" t="s">
        <v>369</v>
      </c>
      <c r="B23" s="92">
        <v>0.16400000000000001</v>
      </c>
      <c r="C23" s="93">
        <v>0.17399999999999999</v>
      </c>
      <c r="D23" s="93">
        <v>0.159</v>
      </c>
      <c r="E23" s="93">
        <v>0.151</v>
      </c>
      <c r="F23" s="93">
        <v>0.112</v>
      </c>
      <c r="G23" s="93">
        <v>0.19</v>
      </c>
      <c r="H23" s="93">
        <v>0.18</v>
      </c>
      <c r="I23" s="93">
        <v>0.17</v>
      </c>
      <c r="J23" s="93">
        <v>0.13400000000000001</v>
      </c>
      <c r="K23" s="93">
        <v>0.20200000000000001</v>
      </c>
      <c r="L23" s="93">
        <v>0.16</v>
      </c>
      <c r="N23" s="92">
        <v>0.17899999999999999</v>
      </c>
      <c r="O23" s="93">
        <v>0.217</v>
      </c>
      <c r="P23" s="93">
        <v>0.14799999999999999</v>
      </c>
      <c r="Q23" s="93">
        <v>0.11</v>
      </c>
      <c r="R23" s="93">
        <v>0.13400000000000001</v>
      </c>
      <c r="S23" s="93">
        <v>0.19</v>
      </c>
      <c r="T23" s="93">
        <v>0.17</v>
      </c>
      <c r="U23" s="93">
        <v>0.219</v>
      </c>
      <c r="V23" s="93">
        <v>0.121</v>
      </c>
      <c r="W23" s="93">
        <v>0.186</v>
      </c>
      <c r="X23" s="93">
        <v>0.22700000000000001</v>
      </c>
    </row>
    <row r="24" spans="1:24" s="86" customFormat="1">
      <c r="A24" s="168" t="s">
        <v>370</v>
      </c>
      <c r="B24" s="92">
        <v>0.32800000000000001</v>
      </c>
      <c r="C24" s="93">
        <v>0.33900000000000002</v>
      </c>
      <c r="D24" s="93">
        <v>0.32600000000000001</v>
      </c>
      <c r="E24" s="93">
        <v>0.29499999999999998</v>
      </c>
      <c r="F24" s="93">
        <v>0.318</v>
      </c>
      <c r="G24" s="93">
        <v>0.314</v>
      </c>
      <c r="H24" s="93">
        <v>0.34599999999999997</v>
      </c>
      <c r="I24" s="93">
        <v>0.32500000000000001</v>
      </c>
      <c r="J24" s="93">
        <v>0.308</v>
      </c>
      <c r="K24" s="93">
        <v>0.29799999999999999</v>
      </c>
      <c r="L24" s="93">
        <v>0.373</v>
      </c>
      <c r="N24" s="92">
        <v>0.31</v>
      </c>
      <c r="O24" s="93">
        <v>0.34399999999999997</v>
      </c>
      <c r="P24" s="93">
        <v>0.32</v>
      </c>
      <c r="Q24" s="93">
        <v>0.30299999999999999</v>
      </c>
      <c r="R24" s="93">
        <v>0.34899999999999998</v>
      </c>
      <c r="S24" s="93">
        <v>0.25</v>
      </c>
      <c r="T24" s="93">
        <v>0.29499999999999998</v>
      </c>
      <c r="U24" s="93">
        <v>0.27600000000000002</v>
      </c>
      <c r="V24" s="93">
        <v>0.314</v>
      </c>
      <c r="W24" s="93">
        <v>0.32300000000000001</v>
      </c>
      <c r="X24" s="93">
        <v>0.33200000000000002</v>
      </c>
    </row>
    <row r="25" spans="1:24" s="86" customFormat="1">
      <c r="A25" s="168" t="s">
        <v>371</v>
      </c>
      <c r="B25" s="92">
        <v>0.29499999999999998</v>
      </c>
      <c r="C25" s="93">
        <v>0.27</v>
      </c>
      <c r="D25" s="93">
        <v>0.26800000000000002</v>
      </c>
      <c r="E25" s="93">
        <v>0.32700000000000001</v>
      </c>
      <c r="F25" s="93">
        <v>0.33600000000000002</v>
      </c>
      <c r="G25" s="93">
        <v>0.314</v>
      </c>
      <c r="H25" s="93">
        <v>0.28499999999999998</v>
      </c>
      <c r="I25" s="93">
        <v>0.31</v>
      </c>
      <c r="J25" s="93">
        <v>0.33700000000000002</v>
      </c>
      <c r="K25" s="93">
        <v>0.246</v>
      </c>
      <c r="L25" s="93">
        <v>0.27200000000000002</v>
      </c>
      <c r="N25" s="92">
        <v>0.311</v>
      </c>
      <c r="O25" s="93">
        <v>0.27800000000000002</v>
      </c>
      <c r="P25" s="93">
        <v>0.33</v>
      </c>
      <c r="Q25" s="93">
        <v>0.36</v>
      </c>
      <c r="R25" s="93">
        <v>0.33600000000000002</v>
      </c>
      <c r="S25" s="93">
        <v>0.34300000000000003</v>
      </c>
      <c r="T25" s="93">
        <v>0.25</v>
      </c>
      <c r="U25" s="93">
        <v>0.32900000000000001</v>
      </c>
      <c r="V25" s="93">
        <v>0.377</v>
      </c>
      <c r="W25" s="93">
        <v>0.26500000000000001</v>
      </c>
      <c r="X25" s="93">
        <v>0.23899999999999999</v>
      </c>
    </row>
    <row r="26" spans="1:24" s="86" customFormat="1">
      <c r="A26" s="168" t="s">
        <v>372</v>
      </c>
      <c r="B26" s="92">
        <v>0.127</v>
      </c>
      <c r="C26" s="93">
        <v>0.10199999999999999</v>
      </c>
      <c r="D26" s="93">
        <v>0.16300000000000001</v>
      </c>
      <c r="E26" s="93">
        <v>0.13900000000000001</v>
      </c>
      <c r="F26" s="93">
        <v>0.14399999999999999</v>
      </c>
      <c r="G26" s="93">
        <v>9.5000000000000001E-2</v>
      </c>
      <c r="H26" s="93">
        <v>0.123</v>
      </c>
      <c r="I26" s="93">
        <v>0.13700000000000001</v>
      </c>
      <c r="J26" s="93">
        <v>0.13</v>
      </c>
      <c r="K26" s="93">
        <v>9.2999999999999999E-2</v>
      </c>
      <c r="L26" s="93">
        <v>0.14199999999999999</v>
      </c>
      <c r="N26" s="92">
        <v>0.13</v>
      </c>
      <c r="O26" s="93">
        <v>5.7000000000000002E-2</v>
      </c>
      <c r="P26" s="93">
        <v>0.158</v>
      </c>
      <c r="Q26" s="93">
        <v>0.13600000000000001</v>
      </c>
      <c r="R26" s="93">
        <v>0.14199999999999999</v>
      </c>
      <c r="S26" s="93">
        <v>0.157</v>
      </c>
      <c r="T26" s="93">
        <v>0.222</v>
      </c>
      <c r="U26" s="93">
        <v>0.14000000000000001</v>
      </c>
      <c r="V26" s="93">
        <v>0.13900000000000001</v>
      </c>
      <c r="W26" s="93">
        <v>0.08</v>
      </c>
      <c r="X26" s="93">
        <v>0.14199999999999999</v>
      </c>
    </row>
    <row r="27" spans="1:24" s="86" customFormat="1">
      <c r="A27" s="168" t="s">
        <v>373</v>
      </c>
      <c r="B27" s="92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N27" s="92">
        <v>1E-3</v>
      </c>
      <c r="O27" s="93">
        <v>0</v>
      </c>
      <c r="P27" s="93">
        <v>0</v>
      </c>
      <c r="Q27" s="93">
        <v>4.0000000000000001E-3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</row>
    <row r="28" spans="1:24" s="90" customFormat="1">
      <c r="A28" s="169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4.0000000000000001E-3</v>
      </c>
      <c r="C31" s="93">
        <v>6.0000000000000001E-3</v>
      </c>
      <c r="D31" s="93">
        <v>0</v>
      </c>
      <c r="E31" s="93">
        <v>8.0000000000000002E-3</v>
      </c>
      <c r="F31" s="93">
        <v>0</v>
      </c>
      <c r="G31" s="93">
        <v>1.4999999999999999E-2</v>
      </c>
      <c r="H31" s="93">
        <v>0</v>
      </c>
      <c r="I31" s="93">
        <v>0</v>
      </c>
      <c r="J31" s="93">
        <v>4.0000000000000001E-3</v>
      </c>
      <c r="K31" s="93">
        <v>0</v>
      </c>
      <c r="L31" s="93">
        <v>0</v>
      </c>
      <c r="N31" s="92">
        <v>3.0000000000000001E-3</v>
      </c>
      <c r="O31" s="93">
        <v>0</v>
      </c>
      <c r="P31" s="93">
        <v>0</v>
      </c>
      <c r="Q31" s="93">
        <v>4.0000000000000001E-3</v>
      </c>
      <c r="R31" s="93">
        <v>0</v>
      </c>
      <c r="S31" s="93">
        <v>4.0000000000000001E-3</v>
      </c>
      <c r="T31" s="93">
        <v>0</v>
      </c>
      <c r="U31" s="93">
        <v>4.0000000000000001E-3</v>
      </c>
      <c r="V31" s="93">
        <v>0</v>
      </c>
      <c r="W31" s="93">
        <v>4.0000000000000001E-3</v>
      </c>
      <c r="X31" s="93">
        <v>4.0000000000000001E-3</v>
      </c>
    </row>
    <row r="32" spans="1:24" s="90" customFormat="1">
      <c r="A32" s="25" t="s">
        <v>367</v>
      </c>
      <c r="B32" s="92">
        <v>2.1999999999999999E-2</v>
      </c>
      <c r="C32" s="93">
        <v>2.5000000000000001E-2</v>
      </c>
      <c r="D32" s="93">
        <v>2.1999999999999999E-2</v>
      </c>
      <c r="E32" s="93">
        <v>2.4E-2</v>
      </c>
      <c r="F32" s="93">
        <v>0.04</v>
      </c>
      <c r="G32" s="93">
        <v>1.7999999999999999E-2</v>
      </c>
      <c r="H32" s="93">
        <v>1.7999999999999999E-2</v>
      </c>
      <c r="I32" s="93">
        <v>2.1999999999999999E-2</v>
      </c>
      <c r="J32" s="93">
        <v>2.1999999999999999E-2</v>
      </c>
      <c r="K32" s="93">
        <v>2.8000000000000001E-2</v>
      </c>
      <c r="L32" s="93">
        <v>1.0999999999999999E-2</v>
      </c>
      <c r="N32" s="92">
        <v>1.4999999999999999E-2</v>
      </c>
      <c r="O32" s="93">
        <v>3.3000000000000002E-2</v>
      </c>
      <c r="P32" s="93">
        <v>0.01</v>
      </c>
      <c r="Q32" s="93">
        <v>1.7999999999999999E-2</v>
      </c>
      <c r="R32" s="93">
        <v>8.9999999999999993E-3</v>
      </c>
      <c r="S32" s="93">
        <v>1.2E-2</v>
      </c>
      <c r="T32" s="93">
        <v>6.0000000000000001E-3</v>
      </c>
      <c r="U32" s="93">
        <v>8.9999999999999993E-3</v>
      </c>
      <c r="V32" s="93">
        <v>1.2999999999999999E-2</v>
      </c>
      <c r="W32" s="93">
        <v>2.7E-2</v>
      </c>
      <c r="X32" s="93">
        <v>4.0000000000000001E-3</v>
      </c>
    </row>
    <row r="33" spans="1:25" s="90" customFormat="1">
      <c r="A33" s="25" t="s">
        <v>368</v>
      </c>
      <c r="B33" s="92">
        <v>0.06</v>
      </c>
      <c r="C33" s="93">
        <v>8.4000000000000005E-2</v>
      </c>
      <c r="D33" s="93">
        <v>6.2E-2</v>
      </c>
      <c r="E33" s="93">
        <v>5.6000000000000001E-2</v>
      </c>
      <c r="F33" s="93">
        <v>5.0999999999999997E-2</v>
      </c>
      <c r="G33" s="93">
        <v>5.5E-2</v>
      </c>
      <c r="H33" s="93">
        <v>4.8000000000000001E-2</v>
      </c>
      <c r="I33" s="93">
        <v>3.6999999999999998E-2</v>
      </c>
      <c r="J33" s="93">
        <v>6.5000000000000002E-2</v>
      </c>
      <c r="K33" s="93">
        <v>0.13300000000000001</v>
      </c>
      <c r="L33" s="93">
        <v>4.1000000000000002E-2</v>
      </c>
      <c r="N33" s="92">
        <v>5.1999999999999998E-2</v>
      </c>
      <c r="O33" s="93">
        <v>7.0000000000000007E-2</v>
      </c>
      <c r="P33" s="93">
        <v>3.4000000000000002E-2</v>
      </c>
      <c r="Q33" s="93">
        <v>6.6000000000000003E-2</v>
      </c>
      <c r="R33" s="93">
        <v>0.03</v>
      </c>
      <c r="S33" s="93">
        <v>4.3999999999999997E-2</v>
      </c>
      <c r="T33" s="93">
        <v>5.7000000000000002E-2</v>
      </c>
      <c r="U33" s="93">
        <v>2.1999999999999999E-2</v>
      </c>
      <c r="V33" s="93">
        <v>3.5999999999999997E-2</v>
      </c>
      <c r="W33" s="93">
        <v>0.115</v>
      </c>
      <c r="X33" s="93">
        <v>5.2999999999999999E-2</v>
      </c>
    </row>
    <row r="34" spans="1:25" s="90" customFormat="1">
      <c r="A34" s="25" t="s">
        <v>369</v>
      </c>
      <c r="B34" s="92">
        <v>0.16400000000000001</v>
      </c>
      <c r="C34" s="93">
        <v>0.17399999999999999</v>
      </c>
      <c r="D34" s="93">
        <v>0.159</v>
      </c>
      <c r="E34" s="93">
        <v>0.151</v>
      </c>
      <c r="F34" s="93">
        <v>0.112</v>
      </c>
      <c r="G34" s="93">
        <v>0.19</v>
      </c>
      <c r="H34" s="93">
        <v>0.18</v>
      </c>
      <c r="I34" s="93">
        <v>0.17</v>
      </c>
      <c r="J34" s="93">
        <v>0.13400000000000001</v>
      </c>
      <c r="K34" s="93">
        <v>0.20200000000000001</v>
      </c>
      <c r="L34" s="93">
        <v>0.16</v>
      </c>
      <c r="N34" s="92">
        <v>0.17899999999999999</v>
      </c>
      <c r="O34" s="93">
        <v>0.217</v>
      </c>
      <c r="P34" s="93">
        <v>0.14799999999999999</v>
      </c>
      <c r="Q34" s="93">
        <v>0.11</v>
      </c>
      <c r="R34" s="93">
        <v>0.13400000000000001</v>
      </c>
      <c r="S34" s="93">
        <v>0.19</v>
      </c>
      <c r="T34" s="93">
        <v>0.17</v>
      </c>
      <c r="U34" s="93">
        <v>0.219</v>
      </c>
      <c r="V34" s="93">
        <v>0.121</v>
      </c>
      <c r="W34" s="93">
        <v>0.186</v>
      </c>
      <c r="X34" s="93">
        <v>0.22700000000000001</v>
      </c>
    </row>
    <row r="35" spans="1:25" s="90" customFormat="1">
      <c r="A35" s="25" t="s">
        <v>370</v>
      </c>
      <c r="B35" s="92">
        <v>0.32800000000000001</v>
      </c>
      <c r="C35" s="93">
        <v>0.33900000000000002</v>
      </c>
      <c r="D35" s="93">
        <v>0.32600000000000001</v>
      </c>
      <c r="E35" s="93">
        <v>0.29499999999999998</v>
      </c>
      <c r="F35" s="93">
        <v>0.318</v>
      </c>
      <c r="G35" s="93">
        <v>0.314</v>
      </c>
      <c r="H35" s="93">
        <v>0.34599999999999997</v>
      </c>
      <c r="I35" s="93">
        <v>0.32500000000000001</v>
      </c>
      <c r="J35" s="93">
        <v>0.308</v>
      </c>
      <c r="K35" s="93">
        <v>0.29799999999999999</v>
      </c>
      <c r="L35" s="93">
        <v>0.373</v>
      </c>
      <c r="N35" s="92">
        <v>0.31</v>
      </c>
      <c r="O35" s="93">
        <v>0.34399999999999997</v>
      </c>
      <c r="P35" s="93">
        <v>0.32</v>
      </c>
      <c r="Q35" s="93">
        <v>0.30399999999999999</v>
      </c>
      <c r="R35" s="93">
        <v>0.34899999999999998</v>
      </c>
      <c r="S35" s="93">
        <v>0.25</v>
      </c>
      <c r="T35" s="93">
        <v>0.29499999999999998</v>
      </c>
      <c r="U35" s="93">
        <v>0.27600000000000002</v>
      </c>
      <c r="V35" s="93">
        <v>0.314</v>
      </c>
      <c r="W35" s="93">
        <v>0.32300000000000001</v>
      </c>
      <c r="X35" s="93">
        <v>0.33200000000000002</v>
      </c>
    </row>
    <row r="36" spans="1:25" s="90" customFormat="1">
      <c r="A36" s="25" t="s">
        <v>371</v>
      </c>
      <c r="B36" s="92">
        <v>0.29499999999999998</v>
      </c>
      <c r="C36" s="93">
        <v>0.27</v>
      </c>
      <c r="D36" s="93">
        <v>0.26800000000000002</v>
      </c>
      <c r="E36" s="93">
        <v>0.32700000000000001</v>
      </c>
      <c r="F36" s="93">
        <v>0.33600000000000002</v>
      </c>
      <c r="G36" s="93">
        <v>0.314</v>
      </c>
      <c r="H36" s="93">
        <v>0.28499999999999998</v>
      </c>
      <c r="I36" s="93">
        <v>0.31</v>
      </c>
      <c r="J36" s="93">
        <v>0.33700000000000002</v>
      </c>
      <c r="K36" s="93">
        <v>0.246</v>
      </c>
      <c r="L36" s="93">
        <v>0.27200000000000002</v>
      </c>
      <c r="N36" s="92">
        <v>0.311</v>
      </c>
      <c r="O36" s="93">
        <v>0.27800000000000002</v>
      </c>
      <c r="P36" s="93">
        <v>0.33</v>
      </c>
      <c r="Q36" s="93">
        <v>0.36099999999999999</v>
      </c>
      <c r="R36" s="93">
        <v>0.33600000000000002</v>
      </c>
      <c r="S36" s="93">
        <v>0.34300000000000003</v>
      </c>
      <c r="T36" s="93">
        <v>0.25</v>
      </c>
      <c r="U36" s="93">
        <v>0.32900000000000001</v>
      </c>
      <c r="V36" s="93">
        <v>0.377</v>
      </c>
      <c r="W36" s="93">
        <v>0.26500000000000001</v>
      </c>
      <c r="X36" s="93">
        <v>0.23899999999999999</v>
      </c>
    </row>
    <row r="37" spans="1:25" s="90" customFormat="1">
      <c r="A37" s="25" t="s">
        <v>372</v>
      </c>
      <c r="B37" s="92">
        <v>0.127</v>
      </c>
      <c r="C37" s="93">
        <v>0.10199999999999999</v>
      </c>
      <c r="D37" s="93">
        <v>0.16300000000000001</v>
      </c>
      <c r="E37" s="93">
        <v>0.13900000000000001</v>
      </c>
      <c r="F37" s="93">
        <v>0.14399999999999999</v>
      </c>
      <c r="G37" s="93">
        <v>9.5000000000000001E-2</v>
      </c>
      <c r="H37" s="93">
        <v>0.123</v>
      </c>
      <c r="I37" s="93">
        <v>0.13700000000000001</v>
      </c>
      <c r="J37" s="93">
        <v>0.13</v>
      </c>
      <c r="K37" s="93">
        <v>9.2999999999999999E-2</v>
      </c>
      <c r="L37" s="93">
        <v>0.14199999999999999</v>
      </c>
      <c r="N37" s="92">
        <v>0.13</v>
      </c>
      <c r="O37" s="93">
        <v>5.7000000000000002E-2</v>
      </c>
      <c r="P37" s="93">
        <v>0.158</v>
      </c>
      <c r="Q37" s="93">
        <v>0.13700000000000001</v>
      </c>
      <c r="R37" s="93">
        <v>0.14199999999999999</v>
      </c>
      <c r="S37" s="93">
        <v>0.157</v>
      </c>
      <c r="T37" s="93">
        <v>0.222</v>
      </c>
      <c r="U37" s="93">
        <v>0.14000000000000001</v>
      </c>
      <c r="V37" s="93">
        <v>0.13900000000000001</v>
      </c>
      <c r="W37" s="93">
        <v>0.08</v>
      </c>
      <c r="X37" s="93">
        <v>0.14199999999999999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 ht="12" customHeigh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68" t="s">
        <v>374</v>
      </c>
      <c r="B41" s="92">
        <v>0.75</v>
      </c>
      <c r="C41" s="93">
        <v>0.71099999999999997</v>
      </c>
      <c r="D41" s="93">
        <v>0.75700000000000001</v>
      </c>
      <c r="E41" s="93">
        <v>0.76100000000000001</v>
      </c>
      <c r="F41" s="93">
        <v>0.79800000000000004</v>
      </c>
      <c r="G41" s="93">
        <v>0.72299999999999998</v>
      </c>
      <c r="H41" s="93">
        <v>0.754</v>
      </c>
      <c r="I41" s="93">
        <v>0.77100000000000002</v>
      </c>
      <c r="J41" s="93">
        <v>0.77500000000000002</v>
      </c>
      <c r="K41" s="93">
        <v>0.63700000000000001</v>
      </c>
      <c r="L41" s="93">
        <v>0.78700000000000003</v>
      </c>
      <c r="N41" s="92">
        <v>0.752</v>
      </c>
      <c r="O41" s="93">
        <v>0.67900000000000005</v>
      </c>
      <c r="P41" s="93">
        <v>0.80800000000000005</v>
      </c>
      <c r="Q41" s="93">
        <v>0.80200000000000005</v>
      </c>
      <c r="R41" s="93">
        <v>0.82799999999999996</v>
      </c>
      <c r="S41" s="93">
        <v>0.75</v>
      </c>
      <c r="T41" s="93">
        <v>0.76700000000000002</v>
      </c>
      <c r="U41" s="93">
        <v>0.746</v>
      </c>
      <c r="V41" s="93">
        <v>0.83</v>
      </c>
      <c r="W41" s="93">
        <v>0.66800000000000004</v>
      </c>
      <c r="X41" s="93">
        <v>0.71299999999999997</v>
      </c>
    </row>
    <row r="42" spans="1:25" s="86" customFormat="1">
      <c r="A42" s="168" t="s">
        <v>375</v>
      </c>
      <c r="B42" s="109">
        <v>5.2</v>
      </c>
      <c r="C42" s="112">
        <v>5</v>
      </c>
      <c r="D42" s="112">
        <v>5.2</v>
      </c>
      <c r="E42" s="112">
        <v>5.2</v>
      </c>
      <c r="F42" s="112">
        <v>5.3</v>
      </c>
      <c r="G42" s="112">
        <v>5.0999999999999996</v>
      </c>
      <c r="H42" s="112">
        <v>5.2</v>
      </c>
      <c r="I42" s="112">
        <v>5.3</v>
      </c>
      <c r="J42" s="112">
        <v>5.3</v>
      </c>
      <c r="K42" s="112">
        <v>4.9000000000000004</v>
      </c>
      <c r="L42" s="112">
        <v>5.3</v>
      </c>
      <c r="N42" s="109">
        <v>5.2</v>
      </c>
      <c r="O42" s="112">
        <v>4.9000000000000004</v>
      </c>
      <c r="P42" s="112">
        <v>5.4</v>
      </c>
      <c r="Q42" s="112">
        <v>5.3</v>
      </c>
      <c r="R42" s="112">
        <v>5.4</v>
      </c>
      <c r="S42" s="112">
        <v>5.3</v>
      </c>
      <c r="T42" s="112">
        <v>5.4</v>
      </c>
      <c r="U42" s="112">
        <v>5.3</v>
      </c>
      <c r="V42" s="112">
        <v>5.4</v>
      </c>
      <c r="W42" s="112">
        <v>4.9000000000000004</v>
      </c>
      <c r="X42" s="112">
        <v>5.2</v>
      </c>
    </row>
    <row r="43" spans="1:25" s="86" customFormat="1">
      <c r="A43" s="168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5.5</v>
      </c>
      <c r="T43" s="112">
        <v>5</v>
      </c>
      <c r="U43" s="112">
        <v>5</v>
      </c>
      <c r="V43" s="112">
        <v>6</v>
      </c>
      <c r="W43" s="112">
        <v>5</v>
      </c>
      <c r="X43" s="112">
        <v>5</v>
      </c>
    </row>
    <row r="44" spans="1:25" s="86" customFormat="1">
      <c r="A44" s="168" t="s">
        <v>377</v>
      </c>
      <c r="B44" s="73" t="str">
        <f>INDEX($A9:$A15,MATCH(B47,B9:B15,0))</f>
        <v>Voto 5</v>
      </c>
      <c r="C44" s="113" t="str">
        <f t="shared" ref="C44:X44" si="0">INDEX($A9:$A15,MATCH(C47,C9:C15,0))</f>
        <v>Voto 5</v>
      </c>
      <c r="D44" s="113" t="str">
        <f t="shared" si="0"/>
        <v>Voto 5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5</v>
      </c>
      <c r="H44" s="113" t="str">
        <f t="shared" si="0"/>
        <v>Voto 5</v>
      </c>
      <c r="I44" s="113" t="str">
        <f t="shared" si="0"/>
        <v>Voto 5</v>
      </c>
      <c r="J44" s="113" t="str">
        <f t="shared" si="0"/>
        <v>Voto 6</v>
      </c>
      <c r="K44" s="113" t="str">
        <f t="shared" si="0"/>
        <v>Voto 5</v>
      </c>
      <c r="L44" s="113" t="str">
        <f t="shared" si="0"/>
        <v>Voto 5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5</v>
      </c>
      <c r="S44" s="113" t="str">
        <f t="shared" si="0"/>
        <v>Voto 6</v>
      </c>
      <c r="T44" s="113" t="str">
        <f t="shared" si="0"/>
        <v>Voto 5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5</v>
      </c>
      <c r="X44" s="113" t="str">
        <f t="shared" si="0"/>
        <v>Voto 5</v>
      </c>
    </row>
    <row r="45" spans="1:25" s="86" customFormat="1">
      <c r="A45" s="181" t="s">
        <v>378</v>
      </c>
      <c r="B45" s="109">
        <f t="shared" ref="B45:L45" si="1">100*((B24+B25+B26)-(B20+B21+B22))/(B20+B21+B22+B24+B25+B26)</f>
        <v>79.425837320574161</v>
      </c>
      <c r="C45" s="112">
        <f t="shared" si="1"/>
        <v>72.154963680387411</v>
      </c>
      <c r="D45" s="112">
        <f t="shared" si="1"/>
        <v>80.023781212841854</v>
      </c>
      <c r="E45" s="112">
        <f t="shared" si="1"/>
        <v>79.269729093050657</v>
      </c>
      <c r="F45" s="112">
        <f t="shared" si="1"/>
        <v>79.527559055118104</v>
      </c>
      <c r="G45" s="112">
        <f t="shared" si="1"/>
        <v>78.298397040690517</v>
      </c>
      <c r="H45" s="112">
        <f t="shared" si="1"/>
        <v>83.902439024390247</v>
      </c>
      <c r="I45" s="112">
        <f t="shared" si="1"/>
        <v>85.800240673886904</v>
      </c>
      <c r="J45" s="112">
        <f t="shared" si="1"/>
        <v>78.98383371824481</v>
      </c>
      <c r="K45" s="112">
        <f t="shared" si="1"/>
        <v>59.649122807017541</v>
      </c>
      <c r="L45" s="112">
        <f t="shared" si="1"/>
        <v>87.60429082240762</v>
      </c>
      <c r="N45" s="109">
        <f t="shared" ref="N45:X45" si="2">100*((N24+N25+N26)-(N20+N21+N22))/(N20+N21+N22+N24+N25+N26)</f>
        <v>82.947624847746653</v>
      </c>
      <c r="O45" s="112">
        <f t="shared" si="2"/>
        <v>73.657289002557548</v>
      </c>
      <c r="P45" s="112">
        <f t="shared" si="2"/>
        <v>89.671361502347423</v>
      </c>
      <c r="Q45" s="112">
        <f t="shared" si="2"/>
        <v>80.157835400225494</v>
      </c>
      <c r="R45" s="112">
        <f t="shared" si="2"/>
        <v>90.993071593533486</v>
      </c>
      <c r="S45" s="112">
        <f t="shared" si="2"/>
        <v>85.185185185185176</v>
      </c>
      <c r="T45" s="112">
        <f t="shared" si="2"/>
        <v>84.819277108433724</v>
      </c>
      <c r="U45" s="112">
        <f t="shared" si="2"/>
        <v>91.025641025641022</v>
      </c>
      <c r="V45" s="112">
        <f t="shared" si="2"/>
        <v>88.850967007963604</v>
      </c>
      <c r="W45" s="112">
        <f t="shared" si="2"/>
        <v>64.127764127764138</v>
      </c>
      <c r="X45" s="112">
        <f t="shared" si="2"/>
        <v>84.237726098191203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18953</v>
      </c>
      <c r="C47" s="117">
        <f t="shared" ref="C47:X47" si="3">MAX(C9:C15)</f>
        <v>2962</v>
      </c>
      <c r="D47" s="117">
        <f t="shared" si="3"/>
        <v>1866</v>
      </c>
      <c r="E47" s="117">
        <f t="shared" si="3"/>
        <v>1383</v>
      </c>
      <c r="F47" s="117">
        <f t="shared" si="3"/>
        <v>1378</v>
      </c>
      <c r="G47" s="117">
        <f t="shared" si="3"/>
        <v>2299</v>
      </c>
      <c r="H47" s="117">
        <f t="shared" si="3"/>
        <v>569</v>
      </c>
      <c r="I47" s="117">
        <f t="shared" si="3"/>
        <v>2770</v>
      </c>
      <c r="J47" s="117">
        <f t="shared" si="3"/>
        <v>1687</v>
      </c>
      <c r="K47" s="117">
        <f t="shared" si="3"/>
        <v>1075</v>
      </c>
      <c r="L47" s="117">
        <f t="shared" si="3"/>
        <v>3319</v>
      </c>
      <c r="N47" s="117">
        <f t="shared" si="3"/>
        <v>5126</v>
      </c>
      <c r="O47" s="117">
        <f t="shared" si="3"/>
        <v>782</v>
      </c>
      <c r="P47" s="117">
        <f t="shared" si="3"/>
        <v>334</v>
      </c>
      <c r="Q47" s="117">
        <f t="shared" si="3"/>
        <v>682</v>
      </c>
      <c r="R47" s="117">
        <f t="shared" si="3"/>
        <v>429</v>
      </c>
      <c r="S47" s="117">
        <f t="shared" si="3"/>
        <v>727</v>
      </c>
      <c r="T47" s="117">
        <f t="shared" si="3"/>
        <v>167</v>
      </c>
      <c r="U47" s="117">
        <f t="shared" si="3"/>
        <v>657</v>
      </c>
      <c r="V47" s="117">
        <f t="shared" si="3"/>
        <v>610</v>
      </c>
      <c r="W47" s="117">
        <f t="shared" si="3"/>
        <v>395</v>
      </c>
      <c r="X47" s="117">
        <f t="shared" si="3"/>
        <v>843</v>
      </c>
    </row>
    <row r="48" spans="1:25" s="67" customFormat="1" ht="9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A4:A5"/>
    <mergeCell ref="B4:B5"/>
    <mergeCell ref="C4:L4"/>
    <mergeCell ref="N4:N5"/>
    <mergeCell ref="B40:L40"/>
    <mergeCell ref="N40:X40"/>
    <mergeCell ref="B30:L30"/>
    <mergeCell ref="N30:X30"/>
    <mergeCell ref="B3:L3"/>
    <mergeCell ref="N3:X3"/>
    <mergeCell ref="O4:X4"/>
    <mergeCell ref="B19:L19"/>
    <mergeCell ref="N19:X19"/>
    <mergeCell ref="B7:M7"/>
    <mergeCell ref="N7:X7"/>
    <mergeCell ref="B8:L8"/>
    <mergeCell ref="N8:X8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O31" sqref="O31"/>
    </sheetView>
  </sheetViews>
  <sheetFormatPr defaultColWidth="8.7109375" defaultRowHeight="12"/>
  <cols>
    <col min="1" max="1" width="27.425781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50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49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49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170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170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170"/>
      <c r="B7" s="248" t="s">
        <v>396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68" t="s">
        <v>366</v>
      </c>
      <c r="B8" s="73">
        <v>138</v>
      </c>
      <c r="C8" s="23">
        <v>27</v>
      </c>
      <c r="D8" s="23">
        <v>21</v>
      </c>
      <c r="E8" s="23">
        <v>17</v>
      </c>
      <c r="F8" s="23">
        <v>0</v>
      </c>
      <c r="G8" s="23">
        <v>53</v>
      </c>
      <c r="H8" s="23">
        <v>0</v>
      </c>
      <c r="I8" s="23">
        <v>0</v>
      </c>
      <c r="J8" s="23">
        <v>0</v>
      </c>
      <c r="K8" s="23">
        <v>20</v>
      </c>
      <c r="L8" s="23">
        <v>0</v>
      </c>
    </row>
    <row r="9" spans="1:13" s="86" customFormat="1">
      <c r="A9" s="168" t="s">
        <v>367</v>
      </c>
      <c r="B9" s="73">
        <v>1654</v>
      </c>
      <c r="C9" s="23">
        <v>471</v>
      </c>
      <c r="D9" s="23">
        <v>129</v>
      </c>
      <c r="E9" s="23">
        <v>92</v>
      </c>
      <c r="F9" s="23">
        <v>144</v>
      </c>
      <c r="G9" s="23">
        <v>178</v>
      </c>
      <c r="H9" s="23">
        <v>85</v>
      </c>
      <c r="I9" s="23">
        <v>175</v>
      </c>
      <c r="J9" s="23">
        <v>62</v>
      </c>
      <c r="K9" s="23">
        <v>101</v>
      </c>
      <c r="L9" s="23">
        <v>217</v>
      </c>
    </row>
    <row r="10" spans="1:13" s="86" customFormat="1">
      <c r="A10" s="168" t="s">
        <v>368</v>
      </c>
      <c r="B10" s="73">
        <v>4964</v>
      </c>
      <c r="C10" s="23">
        <v>937</v>
      </c>
      <c r="D10" s="23">
        <v>470</v>
      </c>
      <c r="E10" s="23">
        <v>394</v>
      </c>
      <c r="F10" s="23">
        <v>256</v>
      </c>
      <c r="G10" s="23">
        <v>965</v>
      </c>
      <c r="H10" s="23">
        <v>108</v>
      </c>
      <c r="I10" s="23">
        <v>582</v>
      </c>
      <c r="J10" s="23">
        <v>399</v>
      </c>
      <c r="K10" s="23">
        <v>366</v>
      </c>
      <c r="L10" s="23">
        <v>486</v>
      </c>
    </row>
    <row r="11" spans="1:13" s="86" customFormat="1">
      <c r="A11" s="168" t="s">
        <v>369</v>
      </c>
      <c r="B11" s="73">
        <v>13606</v>
      </c>
      <c r="C11" s="23">
        <v>1746</v>
      </c>
      <c r="D11" s="23">
        <v>1282</v>
      </c>
      <c r="E11" s="23">
        <v>1083</v>
      </c>
      <c r="F11" s="23">
        <v>1102</v>
      </c>
      <c r="G11" s="23">
        <v>1837</v>
      </c>
      <c r="H11" s="23">
        <v>342</v>
      </c>
      <c r="I11" s="23">
        <v>2040</v>
      </c>
      <c r="J11" s="23">
        <v>1172</v>
      </c>
      <c r="K11" s="23">
        <v>1033</v>
      </c>
      <c r="L11" s="23">
        <v>1969</v>
      </c>
    </row>
    <row r="12" spans="1:13" s="86" customFormat="1">
      <c r="A12" s="168" t="s">
        <v>370</v>
      </c>
      <c r="B12" s="73">
        <v>19865</v>
      </c>
      <c r="C12" s="23">
        <v>3287</v>
      </c>
      <c r="D12" s="23">
        <v>1633</v>
      </c>
      <c r="E12" s="23">
        <v>1401</v>
      </c>
      <c r="F12" s="23">
        <v>1341</v>
      </c>
      <c r="G12" s="23">
        <v>2619</v>
      </c>
      <c r="H12" s="23">
        <v>696</v>
      </c>
      <c r="I12" s="23">
        <v>2584</v>
      </c>
      <c r="J12" s="23">
        <v>1720</v>
      </c>
      <c r="K12" s="23">
        <v>1421</v>
      </c>
      <c r="L12" s="23">
        <v>3163</v>
      </c>
    </row>
    <row r="13" spans="1:13" s="86" customFormat="1">
      <c r="A13" s="168" t="s">
        <v>371</v>
      </c>
      <c r="B13" s="73">
        <v>23119</v>
      </c>
      <c r="C13" s="23">
        <v>3199</v>
      </c>
      <c r="D13" s="23">
        <v>2248</v>
      </c>
      <c r="E13" s="23">
        <v>2057</v>
      </c>
      <c r="F13" s="23">
        <v>1707</v>
      </c>
      <c r="G13" s="23">
        <v>2648</v>
      </c>
      <c r="H13" s="23">
        <v>521</v>
      </c>
      <c r="I13" s="23">
        <v>3234</v>
      </c>
      <c r="J13" s="23">
        <v>2518</v>
      </c>
      <c r="K13" s="23">
        <v>1169</v>
      </c>
      <c r="L13" s="23">
        <v>3816</v>
      </c>
    </row>
    <row r="14" spans="1:13" s="86" customFormat="1">
      <c r="A14" s="168" t="s">
        <v>372</v>
      </c>
      <c r="B14" s="73">
        <v>10449</v>
      </c>
      <c r="C14" s="23">
        <v>1271</v>
      </c>
      <c r="D14" s="23">
        <v>921</v>
      </c>
      <c r="E14" s="23">
        <v>1032</v>
      </c>
      <c r="F14" s="23">
        <v>777</v>
      </c>
      <c r="G14" s="23">
        <v>1096</v>
      </c>
      <c r="H14" s="23">
        <v>442</v>
      </c>
      <c r="I14" s="23">
        <v>1800</v>
      </c>
      <c r="J14" s="23">
        <v>700</v>
      </c>
      <c r="K14" s="23">
        <v>709</v>
      </c>
      <c r="L14" s="23">
        <v>1700</v>
      </c>
    </row>
    <row r="15" spans="1:13" s="86" customFormat="1">
      <c r="A15" s="168" t="s">
        <v>373</v>
      </c>
      <c r="B15" s="73">
        <v>485</v>
      </c>
      <c r="C15" s="23">
        <v>80</v>
      </c>
      <c r="D15" s="23">
        <v>31</v>
      </c>
      <c r="E15" s="23">
        <v>51</v>
      </c>
      <c r="F15" s="23">
        <v>5</v>
      </c>
      <c r="G15" s="23">
        <v>51</v>
      </c>
      <c r="H15" s="23">
        <v>13</v>
      </c>
      <c r="I15" s="23">
        <v>112</v>
      </c>
      <c r="J15" s="23">
        <v>54</v>
      </c>
      <c r="K15" s="23">
        <v>5</v>
      </c>
      <c r="L15" s="23">
        <v>82</v>
      </c>
    </row>
    <row r="16" spans="1:13" s="90" customFormat="1">
      <c r="A16" s="169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170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170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68" t="s">
        <v>366</v>
      </c>
      <c r="B19" s="92">
        <v>2E-3</v>
      </c>
      <c r="C19" s="93">
        <v>2E-3</v>
      </c>
      <c r="D19" s="93">
        <v>3.0000000000000001E-3</v>
      </c>
      <c r="E19" s="93">
        <v>3.0000000000000001E-3</v>
      </c>
      <c r="F19" s="93">
        <v>0</v>
      </c>
      <c r="G19" s="93">
        <v>6.0000000000000001E-3</v>
      </c>
      <c r="H19" s="93">
        <v>0</v>
      </c>
      <c r="I19" s="93">
        <v>0</v>
      </c>
      <c r="J19" s="93">
        <v>0</v>
      </c>
      <c r="K19" s="93">
        <v>4.0000000000000001E-3</v>
      </c>
      <c r="L19" s="93">
        <v>0</v>
      </c>
    </row>
    <row r="20" spans="1:12" s="86" customFormat="1">
      <c r="A20" s="168" t="s">
        <v>367</v>
      </c>
      <c r="B20" s="92">
        <v>2.1999999999999999E-2</v>
      </c>
      <c r="C20" s="93">
        <v>4.2999999999999997E-2</v>
      </c>
      <c r="D20" s="93">
        <v>1.9E-2</v>
      </c>
      <c r="E20" s="93">
        <v>1.4999999999999999E-2</v>
      </c>
      <c r="F20" s="93">
        <v>2.7E-2</v>
      </c>
      <c r="G20" s="93">
        <v>1.9E-2</v>
      </c>
      <c r="H20" s="93">
        <v>3.7999999999999999E-2</v>
      </c>
      <c r="I20" s="93">
        <v>1.7000000000000001E-2</v>
      </c>
      <c r="J20" s="93">
        <v>8.9999999999999993E-3</v>
      </c>
      <c r="K20" s="93">
        <v>2.1000000000000001E-2</v>
      </c>
      <c r="L20" s="93">
        <v>1.9E-2</v>
      </c>
    </row>
    <row r="21" spans="1:12" s="86" customFormat="1">
      <c r="A21" s="168" t="s">
        <v>368</v>
      </c>
      <c r="B21" s="92">
        <v>6.7000000000000004E-2</v>
      </c>
      <c r="C21" s="93">
        <v>8.5000000000000006E-2</v>
      </c>
      <c r="D21" s="93">
        <v>7.0000000000000007E-2</v>
      </c>
      <c r="E21" s="93">
        <v>6.4000000000000001E-2</v>
      </c>
      <c r="F21" s="93">
        <v>4.8000000000000001E-2</v>
      </c>
      <c r="G21" s="93">
        <v>0.10199999999999999</v>
      </c>
      <c r="H21" s="93">
        <v>4.9000000000000002E-2</v>
      </c>
      <c r="I21" s="93">
        <v>5.5E-2</v>
      </c>
      <c r="J21" s="93">
        <v>0.06</v>
      </c>
      <c r="K21" s="93">
        <v>7.5999999999999998E-2</v>
      </c>
      <c r="L21" s="93">
        <v>4.2999999999999997E-2</v>
      </c>
    </row>
    <row r="22" spans="1:12" s="86" customFormat="1">
      <c r="A22" s="168" t="s">
        <v>369</v>
      </c>
      <c r="B22" s="92">
        <v>0.183</v>
      </c>
      <c r="C22" s="93">
        <v>0.158</v>
      </c>
      <c r="D22" s="93">
        <v>0.19</v>
      </c>
      <c r="E22" s="93">
        <v>0.17699999999999999</v>
      </c>
      <c r="F22" s="93">
        <v>0.20699999999999999</v>
      </c>
      <c r="G22" s="93">
        <v>0.19400000000000001</v>
      </c>
      <c r="H22" s="93">
        <v>0.155</v>
      </c>
      <c r="I22" s="93">
        <v>0.19400000000000001</v>
      </c>
      <c r="J22" s="93">
        <v>0.17699999999999999</v>
      </c>
      <c r="K22" s="93">
        <v>0.214</v>
      </c>
      <c r="L22" s="93">
        <v>0.17199999999999999</v>
      </c>
    </row>
    <row r="23" spans="1:12" s="86" customFormat="1">
      <c r="A23" s="168" t="s">
        <v>370</v>
      </c>
      <c r="B23" s="92">
        <v>0.26700000000000002</v>
      </c>
      <c r="C23" s="93">
        <v>0.29799999999999999</v>
      </c>
      <c r="D23" s="93">
        <v>0.24199999999999999</v>
      </c>
      <c r="E23" s="93">
        <v>0.22900000000000001</v>
      </c>
      <c r="F23" s="93">
        <v>0.252</v>
      </c>
      <c r="G23" s="93">
        <v>0.27700000000000002</v>
      </c>
      <c r="H23" s="93">
        <v>0.315</v>
      </c>
      <c r="I23" s="93">
        <v>0.245</v>
      </c>
      <c r="J23" s="93">
        <v>0.26</v>
      </c>
      <c r="K23" s="93">
        <v>0.29499999999999998</v>
      </c>
      <c r="L23" s="93">
        <v>0.27700000000000002</v>
      </c>
    </row>
    <row r="24" spans="1:12" s="86" customFormat="1">
      <c r="A24" s="168" t="s">
        <v>371</v>
      </c>
      <c r="B24" s="92">
        <v>0.311</v>
      </c>
      <c r="C24" s="93">
        <v>0.28999999999999998</v>
      </c>
      <c r="D24" s="93">
        <v>0.33400000000000002</v>
      </c>
      <c r="E24" s="93">
        <v>0.33600000000000002</v>
      </c>
      <c r="F24" s="93">
        <v>0.32</v>
      </c>
      <c r="G24" s="93">
        <v>0.28000000000000003</v>
      </c>
      <c r="H24" s="93">
        <v>0.23599999999999999</v>
      </c>
      <c r="I24" s="93">
        <v>0.307</v>
      </c>
      <c r="J24" s="93">
        <v>0.38</v>
      </c>
      <c r="K24" s="93">
        <v>0.24199999999999999</v>
      </c>
      <c r="L24" s="93">
        <v>0.33400000000000002</v>
      </c>
    </row>
    <row r="25" spans="1:12" s="86" customFormat="1">
      <c r="A25" s="168" t="s">
        <v>372</v>
      </c>
      <c r="B25" s="92">
        <v>0.14099999999999999</v>
      </c>
      <c r="C25" s="93">
        <v>0.115</v>
      </c>
      <c r="D25" s="93">
        <v>0.13700000000000001</v>
      </c>
      <c r="E25" s="93">
        <v>0.16800000000000001</v>
      </c>
      <c r="F25" s="93">
        <v>0.14599999999999999</v>
      </c>
      <c r="G25" s="93">
        <v>0.11600000000000001</v>
      </c>
      <c r="H25" s="93">
        <v>0.2</v>
      </c>
      <c r="I25" s="93">
        <v>0.17100000000000001</v>
      </c>
      <c r="J25" s="93">
        <v>0.106</v>
      </c>
      <c r="K25" s="93">
        <v>0.14699999999999999</v>
      </c>
      <c r="L25" s="93">
        <v>0.14899999999999999</v>
      </c>
    </row>
    <row r="26" spans="1:12" s="86" customFormat="1">
      <c r="A26" s="168" t="s">
        <v>373</v>
      </c>
      <c r="B26" s="92">
        <v>7.0000000000000001E-3</v>
      </c>
      <c r="C26" s="93">
        <v>7.0000000000000001E-3</v>
      </c>
      <c r="D26" s="93">
        <v>5.0000000000000001E-3</v>
      </c>
      <c r="E26" s="93">
        <v>8.0000000000000002E-3</v>
      </c>
      <c r="F26" s="93">
        <v>1E-3</v>
      </c>
      <c r="G26" s="93">
        <v>5.0000000000000001E-3</v>
      </c>
      <c r="H26" s="93">
        <v>6.0000000000000001E-3</v>
      </c>
      <c r="I26" s="93">
        <v>1.0999999999999999E-2</v>
      </c>
      <c r="J26" s="93">
        <v>8.0000000000000002E-3</v>
      </c>
      <c r="K26" s="93">
        <v>1E-3</v>
      </c>
      <c r="L26" s="93">
        <v>7.0000000000000001E-3</v>
      </c>
    </row>
    <row r="27" spans="1:12" s="90" customFormat="1">
      <c r="A27" s="169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90" customFormat="1">
      <c r="A28" s="169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2E-3</v>
      </c>
      <c r="C30" s="93">
        <v>2E-3</v>
      </c>
      <c r="D30" s="93">
        <v>3.0000000000000001E-3</v>
      </c>
      <c r="E30" s="93">
        <v>3.0000000000000001E-3</v>
      </c>
      <c r="F30" s="93">
        <v>0</v>
      </c>
      <c r="G30" s="93">
        <v>6.0000000000000001E-3</v>
      </c>
      <c r="H30" s="93">
        <v>0</v>
      </c>
      <c r="I30" s="93">
        <v>0</v>
      </c>
      <c r="J30" s="93">
        <v>0</v>
      </c>
      <c r="K30" s="93">
        <v>4.0000000000000001E-3</v>
      </c>
      <c r="L30" s="93">
        <v>0</v>
      </c>
    </row>
    <row r="31" spans="1:12" s="86" customFormat="1">
      <c r="A31" s="25" t="s">
        <v>367</v>
      </c>
      <c r="B31" s="92">
        <v>2.1999999999999999E-2</v>
      </c>
      <c r="C31" s="93">
        <v>4.2999999999999997E-2</v>
      </c>
      <c r="D31" s="93">
        <v>1.9E-2</v>
      </c>
      <c r="E31" s="93">
        <v>1.4999999999999999E-2</v>
      </c>
      <c r="F31" s="93">
        <v>2.7E-2</v>
      </c>
      <c r="G31" s="93">
        <v>1.9E-2</v>
      </c>
      <c r="H31" s="93">
        <v>3.9E-2</v>
      </c>
      <c r="I31" s="93">
        <v>1.7000000000000001E-2</v>
      </c>
      <c r="J31" s="93">
        <v>8.9999999999999993E-3</v>
      </c>
      <c r="K31" s="93">
        <v>2.1000000000000001E-2</v>
      </c>
      <c r="L31" s="93">
        <v>1.9E-2</v>
      </c>
    </row>
    <row r="32" spans="1:12" s="86" customFormat="1">
      <c r="A32" s="25" t="s">
        <v>368</v>
      </c>
      <c r="B32" s="92">
        <v>6.7000000000000004E-2</v>
      </c>
      <c r="C32" s="93">
        <v>8.5999999999999993E-2</v>
      </c>
      <c r="D32" s="93">
        <v>7.0000000000000007E-2</v>
      </c>
      <c r="E32" s="93">
        <v>6.5000000000000002E-2</v>
      </c>
      <c r="F32" s="93">
        <v>4.8000000000000001E-2</v>
      </c>
      <c r="G32" s="93">
        <v>0.10299999999999999</v>
      </c>
      <c r="H32" s="93">
        <v>4.9000000000000002E-2</v>
      </c>
      <c r="I32" s="93">
        <v>5.6000000000000001E-2</v>
      </c>
      <c r="J32" s="93">
        <v>6.0999999999999999E-2</v>
      </c>
      <c r="K32" s="93">
        <v>7.5999999999999998E-2</v>
      </c>
      <c r="L32" s="93">
        <v>4.2999999999999997E-2</v>
      </c>
    </row>
    <row r="33" spans="1:35" s="86" customFormat="1">
      <c r="A33" s="25" t="s">
        <v>369</v>
      </c>
      <c r="B33" s="92">
        <v>0.184</v>
      </c>
      <c r="C33" s="93">
        <v>0.16</v>
      </c>
      <c r="D33" s="93">
        <v>0.191</v>
      </c>
      <c r="E33" s="93">
        <v>0.17799999999999999</v>
      </c>
      <c r="F33" s="93">
        <v>0.20699999999999999</v>
      </c>
      <c r="G33" s="93">
        <v>0.19600000000000001</v>
      </c>
      <c r="H33" s="93">
        <v>0.156</v>
      </c>
      <c r="I33" s="93">
        <v>0.19600000000000001</v>
      </c>
      <c r="J33" s="93">
        <v>0.17799999999999999</v>
      </c>
      <c r="K33" s="93">
        <v>0.214</v>
      </c>
      <c r="L33" s="93">
        <v>0.17299999999999999</v>
      </c>
    </row>
    <row r="34" spans="1:35" s="86" customFormat="1">
      <c r="A34" s="25" t="s">
        <v>370</v>
      </c>
      <c r="B34" s="92">
        <v>0.26900000000000002</v>
      </c>
      <c r="C34" s="93">
        <v>0.30099999999999999</v>
      </c>
      <c r="D34" s="93">
        <v>0.24399999999999999</v>
      </c>
      <c r="E34" s="93">
        <v>0.23100000000000001</v>
      </c>
      <c r="F34" s="93">
        <v>0.252</v>
      </c>
      <c r="G34" s="93">
        <v>0.27900000000000003</v>
      </c>
      <c r="H34" s="93">
        <v>0.317</v>
      </c>
      <c r="I34" s="93">
        <v>0.248</v>
      </c>
      <c r="J34" s="93">
        <v>0.26200000000000001</v>
      </c>
      <c r="K34" s="93">
        <v>0.29499999999999998</v>
      </c>
      <c r="L34" s="93">
        <v>0.27900000000000003</v>
      </c>
    </row>
    <row r="35" spans="1:35" s="86" customFormat="1">
      <c r="A35" s="25" t="s">
        <v>371</v>
      </c>
      <c r="B35" s="92">
        <v>0.313</v>
      </c>
      <c r="C35" s="93">
        <v>0.29199999999999998</v>
      </c>
      <c r="D35" s="93">
        <v>0.33500000000000002</v>
      </c>
      <c r="E35" s="93">
        <v>0.33900000000000002</v>
      </c>
      <c r="F35" s="93">
        <v>0.32</v>
      </c>
      <c r="G35" s="93">
        <v>0.28199999999999997</v>
      </c>
      <c r="H35" s="93">
        <v>0.23799999999999999</v>
      </c>
      <c r="I35" s="93">
        <v>0.311</v>
      </c>
      <c r="J35" s="93">
        <v>0.38300000000000001</v>
      </c>
      <c r="K35" s="93">
        <v>0.24199999999999999</v>
      </c>
      <c r="L35" s="93">
        <v>0.33600000000000002</v>
      </c>
    </row>
    <row r="36" spans="1:35" s="86" customFormat="1">
      <c r="A36" s="25" t="s">
        <v>372</v>
      </c>
      <c r="B36" s="92">
        <v>0.14199999999999999</v>
      </c>
      <c r="C36" s="93">
        <v>0.11600000000000001</v>
      </c>
      <c r="D36" s="93">
        <v>0.13700000000000001</v>
      </c>
      <c r="E36" s="93">
        <v>0.17</v>
      </c>
      <c r="F36" s="93">
        <v>0.14599999999999999</v>
      </c>
      <c r="G36" s="93">
        <v>0.11700000000000001</v>
      </c>
      <c r="H36" s="93">
        <v>0.20100000000000001</v>
      </c>
      <c r="I36" s="93">
        <v>0.17299999999999999</v>
      </c>
      <c r="J36" s="93">
        <v>0.107</v>
      </c>
      <c r="K36" s="93">
        <v>0.14699999999999999</v>
      </c>
      <c r="L36" s="93">
        <v>0.15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21"/>
      <c r="B38" s="7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68" t="s">
        <v>374</v>
      </c>
      <c r="B40" s="92">
        <v>0.72399999999999998</v>
      </c>
      <c r="C40" s="93">
        <v>0.70899999999999996</v>
      </c>
      <c r="D40" s="93">
        <v>0.71599999999999997</v>
      </c>
      <c r="E40" s="93">
        <v>0.73899999999999999</v>
      </c>
      <c r="F40" s="93">
        <v>0.71799999999999997</v>
      </c>
      <c r="G40" s="93">
        <v>0.67700000000000005</v>
      </c>
      <c r="H40" s="93">
        <v>0.75600000000000001</v>
      </c>
      <c r="I40" s="93">
        <v>0.73099999999999998</v>
      </c>
      <c r="J40" s="93">
        <v>0.752</v>
      </c>
      <c r="K40" s="93">
        <v>0.68500000000000005</v>
      </c>
      <c r="L40" s="93">
        <v>0.76500000000000001</v>
      </c>
    </row>
    <row r="41" spans="1:35" s="86" customFormat="1">
      <c r="A41" s="168" t="s">
        <v>375</v>
      </c>
      <c r="B41" s="109">
        <v>5.2</v>
      </c>
      <c r="C41" s="112">
        <v>5.0999999999999996</v>
      </c>
      <c r="D41" s="112">
        <v>5.2</v>
      </c>
      <c r="E41" s="112">
        <v>5.3</v>
      </c>
      <c r="F41" s="112">
        <v>5.2</v>
      </c>
      <c r="G41" s="112">
        <v>5</v>
      </c>
      <c r="H41" s="112">
        <v>5.3</v>
      </c>
      <c r="I41" s="112">
        <v>5.3</v>
      </c>
      <c r="J41" s="112">
        <v>5.3</v>
      </c>
      <c r="K41" s="112">
        <v>5.0999999999999996</v>
      </c>
      <c r="L41" s="112">
        <v>5.3</v>
      </c>
    </row>
    <row r="42" spans="1:35" s="86" customFormat="1">
      <c r="A42" s="168" t="s">
        <v>376</v>
      </c>
      <c r="B42" s="109">
        <v>5</v>
      </c>
      <c r="C42" s="112">
        <v>5</v>
      </c>
      <c r="D42" s="112">
        <v>5</v>
      </c>
      <c r="E42" s="112">
        <v>6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68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5</v>
      </c>
      <c r="L43" s="113" t="str">
        <f t="shared" si="0"/>
        <v>Voto 6</v>
      </c>
    </row>
    <row r="44" spans="1:35" s="86" customFormat="1">
      <c r="A44" s="181" t="s">
        <v>378</v>
      </c>
      <c r="B44" s="109">
        <f t="shared" ref="B44:L44" si="1">100*((B23+B24+B25)-(B19+B20+B21))/(B19+B20+B21+B23+B24+B25)</f>
        <v>77.530864197530875</v>
      </c>
      <c r="C44" s="112">
        <f t="shared" si="1"/>
        <v>68.787515006002394</v>
      </c>
      <c r="D44" s="112">
        <f t="shared" si="1"/>
        <v>77.142857142857153</v>
      </c>
      <c r="E44" s="112">
        <f t="shared" si="1"/>
        <v>79.877300613496942</v>
      </c>
      <c r="F44" s="112">
        <f t="shared" si="1"/>
        <v>81.084489281210608</v>
      </c>
      <c r="G44" s="112">
        <f t="shared" si="1"/>
        <v>68.25</v>
      </c>
      <c r="H44" s="112">
        <f t="shared" si="1"/>
        <v>79.236276849641982</v>
      </c>
      <c r="I44" s="112">
        <f t="shared" si="1"/>
        <v>81.886792452830193</v>
      </c>
      <c r="J44" s="112">
        <f t="shared" si="1"/>
        <v>83.067484662576689</v>
      </c>
      <c r="K44" s="112">
        <f t="shared" si="1"/>
        <v>74.267515923566876</v>
      </c>
      <c r="L44" s="112">
        <f t="shared" si="1"/>
        <v>84.914841849148402</v>
      </c>
    </row>
    <row r="45" spans="1:35" s="86" customFormat="1" ht="48" hidden="1">
      <c r="A45" s="170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170"/>
      <c r="B46" s="117">
        <f>MAX(B8:B14)</f>
        <v>23119</v>
      </c>
      <c r="C46" s="117">
        <f t="shared" ref="C46:L46" si="2">MAX(C8:C14)</f>
        <v>3287</v>
      </c>
      <c r="D46" s="117">
        <f t="shared" si="2"/>
        <v>2248</v>
      </c>
      <c r="E46" s="117">
        <f t="shared" si="2"/>
        <v>2057</v>
      </c>
      <c r="F46" s="117">
        <f t="shared" si="2"/>
        <v>1707</v>
      </c>
      <c r="G46" s="117">
        <f t="shared" si="2"/>
        <v>2648</v>
      </c>
      <c r="H46" s="117">
        <f t="shared" si="2"/>
        <v>696</v>
      </c>
      <c r="I46" s="117">
        <f t="shared" si="2"/>
        <v>3234</v>
      </c>
      <c r="J46" s="117">
        <f t="shared" si="2"/>
        <v>2518</v>
      </c>
      <c r="K46" s="117">
        <f t="shared" si="2"/>
        <v>1421</v>
      </c>
      <c r="L46" s="117">
        <f t="shared" si="2"/>
        <v>3816</v>
      </c>
    </row>
    <row r="47" spans="1:35" s="67" customFormat="1" ht="6.6" customHeight="1">
      <c r="A47" s="183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172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73" t="s">
        <v>379</v>
      </c>
      <c r="B49" s="9"/>
      <c r="H49" s="9"/>
    </row>
    <row r="50" spans="1:8">
      <c r="A50" s="173" t="s">
        <v>380</v>
      </c>
      <c r="B50" s="9"/>
      <c r="H50" s="9"/>
    </row>
    <row r="51" spans="1:8">
      <c r="A51" s="173" t="s">
        <v>381</v>
      </c>
    </row>
    <row r="52" spans="1:8">
      <c r="A52" s="173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4.57031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51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397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397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68" t="s">
        <v>366</v>
      </c>
      <c r="B9" s="73">
        <v>133</v>
      </c>
      <c r="C9" s="23">
        <v>27</v>
      </c>
      <c r="D9" s="23">
        <v>21</v>
      </c>
      <c r="E9" s="23">
        <v>17</v>
      </c>
      <c r="F9" s="23">
        <v>0</v>
      </c>
      <c r="G9" s="23">
        <v>53</v>
      </c>
      <c r="H9" s="23">
        <v>0</v>
      </c>
      <c r="I9" s="23">
        <v>0</v>
      </c>
      <c r="J9" s="23">
        <v>0</v>
      </c>
      <c r="K9" s="23">
        <v>15</v>
      </c>
      <c r="L9" s="23">
        <v>0</v>
      </c>
      <c r="N9" s="73">
        <v>5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5</v>
      </c>
      <c r="X9" s="23">
        <v>0</v>
      </c>
    </row>
    <row r="10" spans="1:24" s="86" customFormat="1">
      <c r="A10" s="168" t="s">
        <v>367</v>
      </c>
      <c r="B10" s="73">
        <v>1336</v>
      </c>
      <c r="C10" s="23">
        <v>380</v>
      </c>
      <c r="D10" s="23">
        <v>104</v>
      </c>
      <c r="E10" s="23">
        <v>51</v>
      </c>
      <c r="F10" s="23">
        <v>133</v>
      </c>
      <c r="G10" s="23">
        <v>160</v>
      </c>
      <c r="H10" s="23">
        <v>72</v>
      </c>
      <c r="I10" s="23">
        <v>157</v>
      </c>
      <c r="J10" s="23">
        <v>54</v>
      </c>
      <c r="K10" s="23">
        <v>58</v>
      </c>
      <c r="L10" s="23">
        <v>166</v>
      </c>
      <c r="N10" s="73">
        <v>318</v>
      </c>
      <c r="O10" s="23">
        <v>91</v>
      </c>
      <c r="P10" s="23">
        <v>25</v>
      </c>
      <c r="Q10" s="23">
        <v>42</v>
      </c>
      <c r="R10" s="23">
        <v>11</v>
      </c>
      <c r="S10" s="23">
        <v>17</v>
      </c>
      <c r="T10" s="23">
        <v>13</v>
      </c>
      <c r="U10" s="23">
        <v>18</v>
      </c>
      <c r="V10" s="23">
        <v>7</v>
      </c>
      <c r="W10" s="23">
        <v>43</v>
      </c>
      <c r="X10" s="23">
        <v>51</v>
      </c>
    </row>
    <row r="11" spans="1:24" s="86" customFormat="1">
      <c r="A11" s="168" t="s">
        <v>368</v>
      </c>
      <c r="B11" s="73">
        <v>4047</v>
      </c>
      <c r="C11" s="23">
        <v>815</v>
      </c>
      <c r="D11" s="23">
        <v>435</v>
      </c>
      <c r="E11" s="23">
        <v>270</v>
      </c>
      <c r="F11" s="23">
        <v>193</v>
      </c>
      <c r="G11" s="23">
        <v>802</v>
      </c>
      <c r="H11" s="23">
        <v>79</v>
      </c>
      <c r="I11" s="23">
        <v>504</v>
      </c>
      <c r="J11" s="23">
        <v>326</v>
      </c>
      <c r="K11" s="23">
        <v>291</v>
      </c>
      <c r="L11" s="23">
        <v>332</v>
      </c>
      <c r="N11" s="73">
        <v>918</v>
      </c>
      <c r="O11" s="23">
        <v>121</v>
      </c>
      <c r="P11" s="23">
        <v>35</v>
      </c>
      <c r="Q11" s="23">
        <v>125</v>
      </c>
      <c r="R11" s="23">
        <v>64</v>
      </c>
      <c r="S11" s="23">
        <v>163</v>
      </c>
      <c r="T11" s="23">
        <v>29</v>
      </c>
      <c r="U11" s="23">
        <v>79</v>
      </c>
      <c r="V11" s="23">
        <v>73</v>
      </c>
      <c r="W11" s="23">
        <v>76</v>
      </c>
      <c r="X11" s="23">
        <v>154</v>
      </c>
    </row>
    <row r="12" spans="1:24" s="86" customFormat="1">
      <c r="A12" s="168" t="s">
        <v>369</v>
      </c>
      <c r="B12" s="73">
        <v>10542</v>
      </c>
      <c r="C12" s="23">
        <v>1359</v>
      </c>
      <c r="D12" s="23">
        <v>1078</v>
      </c>
      <c r="E12" s="23">
        <v>742</v>
      </c>
      <c r="F12" s="23">
        <v>874</v>
      </c>
      <c r="G12" s="23">
        <v>1444</v>
      </c>
      <c r="H12" s="23">
        <v>252</v>
      </c>
      <c r="I12" s="23">
        <v>1637</v>
      </c>
      <c r="J12" s="23">
        <v>889</v>
      </c>
      <c r="K12" s="23">
        <v>741</v>
      </c>
      <c r="L12" s="23">
        <v>1527</v>
      </c>
      <c r="N12" s="73">
        <v>3064</v>
      </c>
      <c r="O12" s="23">
        <v>387</v>
      </c>
      <c r="P12" s="23">
        <v>204</v>
      </c>
      <c r="Q12" s="23">
        <v>341</v>
      </c>
      <c r="R12" s="23">
        <v>228</v>
      </c>
      <c r="S12" s="23">
        <v>394</v>
      </c>
      <c r="T12" s="23">
        <v>90</v>
      </c>
      <c r="U12" s="23">
        <v>403</v>
      </c>
      <c r="V12" s="23">
        <v>283</v>
      </c>
      <c r="W12" s="23">
        <v>292</v>
      </c>
      <c r="X12" s="23">
        <v>442</v>
      </c>
    </row>
    <row r="13" spans="1:24" s="86" customFormat="1">
      <c r="A13" s="168" t="s">
        <v>370</v>
      </c>
      <c r="B13" s="73">
        <v>15106</v>
      </c>
      <c r="C13" s="23">
        <v>2581</v>
      </c>
      <c r="D13" s="23">
        <v>1368</v>
      </c>
      <c r="E13" s="23">
        <v>927</v>
      </c>
      <c r="F13" s="23">
        <v>933</v>
      </c>
      <c r="G13" s="23">
        <v>1952</v>
      </c>
      <c r="H13" s="23">
        <v>525</v>
      </c>
      <c r="I13" s="23">
        <v>2015</v>
      </c>
      <c r="J13" s="23">
        <v>1306</v>
      </c>
      <c r="K13" s="23">
        <v>1075</v>
      </c>
      <c r="L13" s="23">
        <v>2423</v>
      </c>
      <c r="N13" s="73">
        <v>4759</v>
      </c>
      <c r="O13" s="23">
        <v>706</v>
      </c>
      <c r="P13" s="23">
        <v>264</v>
      </c>
      <c r="Q13" s="23">
        <v>474</v>
      </c>
      <c r="R13" s="23">
        <v>408</v>
      </c>
      <c r="S13" s="23">
        <v>667</v>
      </c>
      <c r="T13" s="23">
        <v>170</v>
      </c>
      <c r="U13" s="23">
        <v>569</v>
      </c>
      <c r="V13" s="23">
        <v>414</v>
      </c>
      <c r="W13" s="23">
        <v>346</v>
      </c>
      <c r="X13" s="23">
        <v>740</v>
      </c>
    </row>
    <row r="14" spans="1:24" s="86" customFormat="1">
      <c r="A14" s="168" t="s">
        <v>371</v>
      </c>
      <c r="B14" s="73">
        <v>18145</v>
      </c>
      <c r="C14" s="23">
        <v>2554</v>
      </c>
      <c r="D14" s="23">
        <v>1949</v>
      </c>
      <c r="E14" s="23">
        <v>1467</v>
      </c>
      <c r="F14" s="23">
        <v>1363</v>
      </c>
      <c r="G14" s="23">
        <v>2032</v>
      </c>
      <c r="H14" s="23">
        <v>367</v>
      </c>
      <c r="I14" s="23">
        <v>2613</v>
      </c>
      <c r="J14" s="23">
        <v>1886</v>
      </c>
      <c r="K14" s="23">
        <v>828</v>
      </c>
      <c r="L14" s="23">
        <v>3086</v>
      </c>
      <c r="N14" s="73">
        <v>4974</v>
      </c>
      <c r="O14" s="23">
        <v>645</v>
      </c>
      <c r="P14" s="23">
        <v>299</v>
      </c>
      <c r="Q14" s="23">
        <v>590</v>
      </c>
      <c r="R14" s="23">
        <v>345</v>
      </c>
      <c r="S14" s="23">
        <v>616</v>
      </c>
      <c r="T14" s="23">
        <v>154</v>
      </c>
      <c r="U14" s="23">
        <v>622</v>
      </c>
      <c r="V14" s="23">
        <v>632</v>
      </c>
      <c r="W14" s="23">
        <v>341</v>
      </c>
      <c r="X14" s="23">
        <v>730</v>
      </c>
    </row>
    <row r="15" spans="1:24" s="86" customFormat="1">
      <c r="A15" s="168" t="s">
        <v>372</v>
      </c>
      <c r="B15" s="73">
        <v>8288</v>
      </c>
      <c r="C15" s="23">
        <v>1005</v>
      </c>
      <c r="D15" s="23">
        <v>746</v>
      </c>
      <c r="E15" s="23">
        <v>708</v>
      </c>
      <c r="F15" s="23">
        <v>607</v>
      </c>
      <c r="G15" s="23">
        <v>882</v>
      </c>
      <c r="H15" s="23">
        <v>345</v>
      </c>
      <c r="I15" s="23">
        <v>1511</v>
      </c>
      <c r="J15" s="23">
        <v>526</v>
      </c>
      <c r="K15" s="23">
        <v>596</v>
      </c>
      <c r="L15" s="23">
        <v>1361</v>
      </c>
      <c r="N15" s="73">
        <v>2160</v>
      </c>
      <c r="O15" s="23">
        <v>266</v>
      </c>
      <c r="P15" s="23">
        <v>174</v>
      </c>
      <c r="Q15" s="23">
        <v>324</v>
      </c>
      <c r="R15" s="23">
        <v>170</v>
      </c>
      <c r="S15" s="23">
        <v>214</v>
      </c>
      <c r="T15" s="23">
        <v>96</v>
      </c>
      <c r="U15" s="23">
        <v>289</v>
      </c>
      <c r="V15" s="23">
        <v>174</v>
      </c>
      <c r="W15" s="23">
        <v>114</v>
      </c>
      <c r="X15" s="23">
        <v>339</v>
      </c>
    </row>
    <row r="16" spans="1:24" s="86" customFormat="1">
      <c r="A16" s="168" t="s">
        <v>373</v>
      </c>
      <c r="B16" s="73">
        <v>211</v>
      </c>
      <c r="C16" s="23">
        <v>27</v>
      </c>
      <c r="D16" s="23">
        <v>21</v>
      </c>
      <c r="E16" s="23">
        <v>51</v>
      </c>
      <c r="F16" s="23">
        <v>0</v>
      </c>
      <c r="G16" s="23">
        <v>0</v>
      </c>
      <c r="H16" s="23">
        <v>0</v>
      </c>
      <c r="I16" s="23">
        <v>94</v>
      </c>
      <c r="J16" s="23">
        <v>18</v>
      </c>
      <c r="K16" s="23">
        <v>0</v>
      </c>
      <c r="L16" s="23">
        <v>0</v>
      </c>
      <c r="N16" s="73">
        <v>274</v>
      </c>
      <c r="O16" s="23">
        <v>53</v>
      </c>
      <c r="P16" s="23">
        <v>10</v>
      </c>
      <c r="Q16" s="23">
        <v>0</v>
      </c>
      <c r="R16" s="23">
        <v>5</v>
      </c>
      <c r="S16" s="23">
        <v>51</v>
      </c>
      <c r="T16" s="23">
        <v>13</v>
      </c>
      <c r="U16" s="23">
        <v>18</v>
      </c>
      <c r="V16" s="23">
        <v>36</v>
      </c>
      <c r="W16" s="23">
        <v>5</v>
      </c>
      <c r="X16" s="23">
        <v>82</v>
      </c>
    </row>
    <row r="17" spans="1:24" s="90" customFormat="1">
      <c r="A17" s="169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70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70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68" t="s">
        <v>366</v>
      </c>
      <c r="B20" s="92">
        <v>2E-3</v>
      </c>
      <c r="C20" s="93">
        <v>3.0000000000000001E-3</v>
      </c>
      <c r="D20" s="93">
        <v>4.0000000000000001E-3</v>
      </c>
      <c r="E20" s="93">
        <v>4.0000000000000001E-3</v>
      </c>
      <c r="F20" s="93">
        <v>0</v>
      </c>
      <c r="G20" s="93">
        <v>7.0000000000000001E-3</v>
      </c>
      <c r="H20" s="93">
        <v>0</v>
      </c>
      <c r="I20" s="93">
        <v>0</v>
      </c>
      <c r="J20" s="93">
        <v>0</v>
      </c>
      <c r="K20" s="93">
        <v>4.0000000000000001E-3</v>
      </c>
      <c r="L20" s="93">
        <v>0</v>
      </c>
      <c r="N20" s="92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4.0000000000000001E-3</v>
      </c>
      <c r="X20" s="93">
        <v>0</v>
      </c>
    </row>
    <row r="21" spans="1:24" s="86" customFormat="1">
      <c r="A21" s="168" t="s">
        <v>367</v>
      </c>
      <c r="B21" s="92">
        <v>2.3E-2</v>
      </c>
      <c r="C21" s="93">
        <v>4.2999999999999997E-2</v>
      </c>
      <c r="D21" s="93">
        <v>1.7999999999999999E-2</v>
      </c>
      <c r="E21" s="93">
        <v>1.2E-2</v>
      </c>
      <c r="F21" s="93">
        <v>3.2000000000000001E-2</v>
      </c>
      <c r="G21" s="93">
        <v>2.1999999999999999E-2</v>
      </c>
      <c r="H21" s="93">
        <v>4.3999999999999997E-2</v>
      </c>
      <c r="I21" s="93">
        <v>1.7999999999999999E-2</v>
      </c>
      <c r="J21" s="93">
        <v>1.0999999999999999E-2</v>
      </c>
      <c r="K21" s="93">
        <v>1.6E-2</v>
      </c>
      <c r="L21" s="93">
        <v>1.9E-2</v>
      </c>
      <c r="N21" s="92">
        <v>1.9E-2</v>
      </c>
      <c r="O21" s="93">
        <v>0.04</v>
      </c>
      <c r="P21" s="93">
        <v>2.5000000000000001E-2</v>
      </c>
      <c r="Q21" s="93">
        <v>2.1999999999999999E-2</v>
      </c>
      <c r="R21" s="93">
        <v>8.9999999999999993E-3</v>
      </c>
      <c r="S21" s="93">
        <v>8.0000000000000002E-3</v>
      </c>
      <c r="T21" s="93">
        <v>2.3E-2</v>
      </c>
      <c r="U21" s="93">
        <v>8.9999999999999993E-3</v>
      </c>
      <c r="V21" s="93">
        <v>4.0000000000000001E-3</v>
      </c>
      <c r="W21" s="93">
        <v>3.5000000000000003E-2</v>
      </c>
      <c r="X21" s="93">
        <v>0.02</v>
      </c>
    </row>
    <row r="22" spans="1:24" s="86" customFormat="1">
      <c r="A22" s="168" t="s">
        <v>368</v>
      </c>
      <c r="B22" s="92">
        <v>7.0000000000000007E-2</v>
      </c>
      <c r="C22" s="93">
        <v>9.2999999999999999E-2</v>
      </c>
      <c r="D22" s="93">
        <v>7.5999999999999998E-2</v>
      </c>
      <c r="E22" s="93">
        <v>6.4000000000000001E-2</v>
      </c>
      <c r="F22" s="93">
        <v>4.7E-2</v>
      </c>
      <c r="G22" s="93">
        <v>0.109</v>
      </c>
      <c r="H22" s="93">
        <v>4.8000000000000001E-2</v>
      </c>
      <c r="I22" s="93">
        <v>5.8999999999999997E-2</v>
      </c>
      <c r="J22" s="93">
        <v>6.5000000000000002E-2</v>
      </c>
      <c r="K22" s="93">
        <v>8.1000000000000003E-2</v>
      </c>
      <c r="L22" s="93">
        <v>3.6999999999999998E-2</v>
      </c>
      <c r="N22" s="92">
        <v>5.6000000000000001E-2</v>
      </c>
      <c r="O22" s="93">
        <v>5.3999999999999999E-2</v>
      </c>
      <c r="P22" s="93">
        <v>3.4000000000000002E-2</v>
      </c>
      <c r="Q22" s="93">
        <v>6.6000000000000003E-2</v>
      </c>
      <c r="R22" s="93">
        <v>5.1999999999999998E-2</v>
      </c>
      <c r="S22" s="93">
        <v>7.6999999999999999E-2</v>
      </c>
      <c r="T22" s="93">
        <v>5.0999999999999997E-2</v>
      </c>
      <c r="U22" s="93">
        <v>3.9E-2</v>
      </c>
      <c r="V22" s="93">
        <v>4.4999999999999998E-2</v>
      </c>
      <c r="W22" s="93">
        <v>6.2E-2</v>
      </c>
      <c r="X22" s="93">
        <v>6.0999999999999999E-2</v>
      </c>
    </row>
    <row r="23" spans="1:24" s="86" customFormat="1">
      <c r="A23" s="168" t="s">
        <v>369</v>
      </c>
      <c r="B23" s="92">
        <v>0.182</v>
      </c>
      <c r="C23" s="93">
        <v>0.155</v>
      </c>
      <c r="D23" s="93">
        <v>0.188</v>
      </c>
      <c r="E23" s="93">
        <v>0.17499999999999999</v>
      </c>
      <c r="F23" s="93">
        <v>0.21299999999999999</v>
      </c>
      <c r="G23" s="93">
        <v>0.19700000000000001</v>
      </c>
      <c r="H23" s="93">
        <v>0.154</v>
      </c>
      <c r="I23" s="93">
        <v>0.192</v>
      </c>
      <c r="J23" s="93">
        <v>0.17799999999999999</v>
      </c>
      <c r="K23" s="93">
        <v>0.20599999999999999</v>
      </c>
      <c r="L23" s="93">
        <v>0.17199999999999999</v>
      </c>
      <c r="N23" s="92">
        <v>0.186</v>
      </c>
      <c r="O23" s="93">
        <v>0.17100000000000001</v>
      </c>
      <c r="P23" s="93">
        <v>0.20200000000000001</v>
      </c>
      <c r="Q23" s="93">
        <v>0.18</v>
      </c>
      <c r="R23" s="93">
        <v>0.185</v>
      </c>
      <c r="S23" s="93">
        <v>0.185</v>
      </c>
      <c r="T23" s="93">
        <v>0.159</v>
      </c>
      <c r="U23" s="93">
        <v>0.20200000000000001</v>
      </c>
      <c r="V23" s="93">
        <v>0.17499999999999999</v>
      </c>
      <c r="W23" s="93">
        <v>0.23899999999999999</v>
      </c>
      <c r="X23" s="93">
        <v>0.17399999999999999</v>
      </c>
    </row>
    <row r="24" spans="1:24" s="86" customFormat="1">
      <c r="A24" s="168" t="s">
        <v>370</v>
      </c>
      <c r="B24" s="92">
        <v>0.26100000000000001</v>
      </c>
      <c r="C24" s="93">
        <v>0.29499999999999998</v>
      </c>
      <c r="D24" s="93">
        <v>0.23899999999999999</v>
      </c>
      <c r="E24" s="93">
        <v>0.219</v>
      </c>
      <c r="F24" s="93">
        <v>0.22700000000000001</v>
      </c>
      <c r="G24" s="93">
        <v>0.26600000000000001</v>
      </c>
      <c r="H24" s="93">
        <v>0.32</v>
      </c>
      <c r="I24" s="93">
        <v>0.23599999999999999</v>
      </c>
      <c r="J24" s="93">
        <v>0.26100000000000001</v>
      </c>
      <c r="K24" s="93">
        <v>0.29799999999999999</v>
      </c>
      <c r="L24" s="93">
        <v>0.27200000000000002</v>
      </c>
      <c r="N24" s="92">
        <v>0.28899999999999998</v>
      </c>
      <c r="O24" s="93">
        <v>0.311</v>
      </c>
      <c r="P24" s="93">
        <v>0.26100000000000001</v>
      </c>
      <c r="Q24" s="93">
        <v>0.25</v>
      </c>
      <c r="R24" s="93">
        <v>0.33200000000000002</v>
      </c>
      <c r="S24" s="93">
        <v>0.315</v>
      </c>
      <c r="T24" s="93">
        <v>0.30099999999999999</v>
      </c>
      <c r="U24" s="93">
        <v>0.28499999999999998</v>
      </c>
      <c r="V24" s="93">
        <v>0.25600000000000001</v>
      </c>
      <c r="W24" s="93">
        <v>0.28299999999999997</v>
      </c>
      <c r="X24" s="93">
        <v>0.29099999999999998</v>
      </c>
    </row>
    <row r="25" spans="1:24" s="86" customFormat="1">
      <c r="A25" s="168" t="s">
        <v>371</v>
      </c>
      <c r="B25" s="92">
        <v>0.314</v>
      </c>
      <c r="C25" s="93">
        <v>0.29199999999999998</v>
      </c>
      <c r="D25" s="93">
        <v>0.34100000000000003</v>
      </c>
      <c r="E25" s="93">
        <v>0.34699999999999998</v>
      </c>
      <c r="F25" s="93">
        <v>0.33200000000000002</v>
      </c>
      <c r="G25" s="93">
        <v>0.27700000000000002</v>
      </c>
      <c r="H25" s="93">
        <v>0.224</v>
      </c>
      <c r="I25" s="93">
        <v>0.30599999999999999</v>
      </c>
      <c r="J25" s="93">
        <v>0.377</v>
      </c>
      <c r="K25" s="93">
        <v>0.23</v>
      </c>
      <c r="L25" s="93">
        <v>0.34699999999999998</v>
      </c>
      <c r="N25" s="92">
        <v>0.30199999999999999</v>
      </c>
      <c r="O25" s="93">
        <v>0.28399999999999997</v>
      </c>
      <c r="P25" s="93">
        <v>0.29599999999999999</v>
      </c>
      <c r="Q25" s="93">
        <v>0.311</v>
      </c>
      <c r="R25" s="93">
        <v>0.28000000000000003</v>
      </c>
      <c r="S25" s="93">
        <v>0.28999999999999998</v>
      </c>
      <c r="T25" s="93">
        <v>0.27300000000000002</v>
      </c>
      <c r="U25" s="93">
        <v>0.311</v>
      </c>
      <c r="V25" s="93">
        <v>0.39</v>
      </c>
      <c r="W25" s="93">
        <v>0.27900000000000003</v>
      </c>
      <c r="X25" s="93">
        <v>0.28699999999999998</v>
      </c>
    </row>
    <row r="26" spans="1:24" s="86" customFormat="1">
      <c r="A26" s="168" t="s">
        <v>372</v>
      </c>
      <c r="B26" s="92">
        <v>0.14299999999999999</v>
      </c>
      <c r="C26" s="93">
        <v>0.115</v>
      </c>
      <c r="D26" s="93">
        <v>0.13</v>
      </c>
      <c r="E26" s="93">
        <v>0.16700000000000001</v>
      </c>
      <c r="F26" s="93">
        <v>0.14799999999999999</v>
      </c>
      <c r="G26" s="93">
        <v>0.12</v>
      </c>
      <c r="H26" s="93">
        <v>0.21099999999999999</v>
      </c>
      <c r="I26" s="93">
        <v>0.17699999999999999</v>
      </c>
      <c r="J26" s="93">
        <v>0.105</v>
      </c>
      <c r="K26" s="93">
        <v>0.16500000000000001</v>
      </c>
      <c r="L26" s="93">
        <v>0.153</v>
      </c>
      <c r="N26" s="92">
        <v>0.13100000000000001</v>
      </c>
      <c r="O26" s="93">
        <v>0.11700000000000001</v>
      </c>
      <c r="P26" s="93">
        <v>0.17199999999999999</v>
      </c>
      <c r="Q26" s="93">
        <v>0.17100000000000001</v>
      </c>
      <c r="R26" s="93">
        <v>0.13800000000000001</v>
      </c>
      <c r="S26" s="93">
        <v>0.10100000000000001</v>
      </c>
      <c r="T26" s="93">
        <v>0.17</v>
      </c>
      <c r="U26" s="93">
        <v>0.14499999999999999</v>
      </c>
      <c r="V26" s="93">
        <v>0.108</v>
      </c>
      <c r="W26" s="93">
        <v>9.2999999999999999E-2</v>
      </c>
      <c r="X26" s="93">
        <v>0.13400000000000001</v>
      </c>
    </row>
    <row r="27" spans="1:24" s="86" customFormat="1">
      <c r="A27" s="168" t="s">
        <v>373</v>
      </c>
      <c r="B27" s="92">
        <v>4.0000000000000001E-3</v>
      </c>
      <c r="C27" s="93">
        <v>3.0000000000000001E-3</v>
      </c>
      <c r="D27" s="93">
        <v>4.0000000000000001E-3</v>
      </c>
      <c r="E27" s="93">
        <v>1.2E-2</v>
      </c>
      <c r="F27" s="93">
        <v>0</v>
      </c>
      <c r="G27" s="93">
        <v>0</v>
      </c>
      <c r="H27" s="93">
        <v>0</v>
      </c>
      <c r="I27" s="93">
        <v>1.0999999999999999E-2</v>
      </c>
      <c r="J27" s="93">
        <v>4.0000000000000001E-3</v>
      </c>
      <c r="K27" s="93">
        <v>0</v>
      </c>
      <c r="L27" s="93">
        <v>0</v>
      </c>
      <c r="N27" s="92">
        <v>1.7000000000000001E-2</v>
      </c>
      <c r="O27" s="93">
        <v>2.3E-2</v>
      </c>
      <c r="P27" s="93">
        <v>0.01</v>
      </c>
      <c r="Q27" s="93">
        <v>0</v>
      </c>
      <c r="R27" s="93">
        <v>4.0000000000000001E-3</v>
      </c>
      <c r="S27" s="93">
        <v>2.4E-2</v>
      </c>
      <c r="T27" s="93">
        <v>2.3E-2</v>
      </c>
      <c r="U27" s="93">
        <v>8.9999999999999993E-3</v>
      </c>
      <c r="V27" s="93">
        <v>2.1999999999999999E-2</v>
      </c>
      <c r="W27" s="93">
        <v>4.0000000000000001E-3</v>
      </c>
      <c r="X27" s="93">
        <v>3.2000000000000001E-2</v>
      </c>
    </row>
    <row r="28" spans="1:24" s="90" customFormat="1">
      <c r="A28" s="169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90" customFormat="1">
      <c r="A29" s="169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2E-3</v>
      </c>
      <c r="C31" s="93">
        <v>3.0000000000000001E-3</v>
      </c>
      <c r="D31" s="93">
        <v>4.0000000000000001E-3</v>
      </c>
      <c r="E31" s="93">
        <v>4.0000000000000001E-3</v>
      </c>
      <c r="F31" s="93">
        <v>0</v>
      </c>
      <c r="G31" s="93">
        <v>7.0000000000000001E-3</v>
      </c>
      <c r="H31" s="93">
        <v>0</v>
      </c>
      <c r="I31" s="93">
        <v>0</v>
      </c>
      <c r="J31" s="93">
        <v>0</v>
      </c>
      <c r="K31" s="93">
        <v>4.0000000000000001E-3</v>
      </c>
      <c r="L31" s="93">
        <v>0</v>
      </c>
      <c r="N31" s="92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4.0000000000000001E-3</v>
      </c>
      <c r="X31" s="93">
        <v>0</v>
      </c>
    </row>
    <row r="32" spans="1:24" s="90" customFormat="1">
      <c r="A32" s="25" t="s">
        <v>367</v>
      </c>
      <c r="B32" s="92">
        <v>2.3E-2</v>
      </c>
      <c r="C32" s="93">
        <v>4.3999999999999997E-2</v>
      </c>
      <c r="D32" s="93">
        <v>1.7999999999999999E-2</v>
      </c>
      <c r="E32" s="93">
        <v>1.2E-2</v>
      </c>
      <c r="F32" s="93">
        <v>3.2000000000000001E-2</v>
      </c>
      <c r="G32" s="93">
        <v>2.1999999999999999E-2</v>
      </c>
      <c r="H32" s="93">
        <v>4.3999999999999997E-2</v>
      </c>
      <c r="I32" s="93">
        <v>1.9E-2</v>
      </c>
      <c r="J32" s="93">
        <v>1.0999999999999999E-2</v>
      </c>
      <c r="K32" s="93">
        <v>1.6E-2</v>
      </c>
      <c r="L32" s="93">
        <v>1.9E-2</v>
      </c>
      <c r="N32" s="92">
        <v>0.02</v>
      </c>
      <c r="O32" s="93">
        <v>4.1000000000000002E-2</v>
      </c>
      <c r="P32" s="93">
        <v>2.5000000000000001E-2</v>
      </c>
      <c r="Q32" s="93">
        <v>2.1999999999999999E-2</v>
      </c>
      <c r="R32" s="93">
        <v>8.9999999999999993E-3</v>
      </c>
      <c r="S32" s="93">
        <v>8.0000000000000002E-3</v>
      </c>
      <c r="T32" s="93">
        <v>2.3E-2</v>
      </c>
      <c r="U32" s="93">
        <v>8.9999999999999993E-3</v>
      </c>
      <c r="V32" s="93">
        <v>5.0000000000000001E-3</v>
      </c>
      <c r="W32" s="93">
        <v>3.5999999999999997E-2</v>
      </c>
      <c r="X32" s="93">
        <v>2.1000000000000001E-2</v>
      </c>
    </row>
    <row r="33" spans="1:25" s="90" customFormat="1">
      <c r="A33" s="25" t="s">
        <v>368</v>
      </c>
      <c r="B33" s="92">
        <v>7.0000000000000007E-2</v>
      </c>
      <c r="C33" s="93">
        <v>9.2999999999999999E-2</v>
      </c>
      <c r="D33" s="93">
        <v>7.5999999999999998E-2</v>
      </c>
      <c r="E33" s="93">
        <v>6.5000000000000002E-2</v>
      </c>
      <c r="F33" s="93">
        <v>4.7E-2</v>
      </c>
      <c r="G33" s="93">
        <v>0.109</v>
      </c>
      <c r="H33" s="93">
        <v>4.8000000000000001E-2</v>
      </c>
      <c r="I33" s="93">
        <v>0.06</v>
      </c>
      <c r="J33" s="93">
        <v>6.5000000000000002E-2</v>
      </c>
      <c r="K33" s="93">
        <v>8.1000000000000003E-2</v>
      </c>
      <c r="L33" s="93">
        <v>3.6999999999999998E-2</v>
      </c>
      <c r="N33" s="92">
        <v>5.7000000000000002E-2</v>
      </c>
      <c r="O33" s="93">
        <v>5.5E-2</v>
      </c>
      <c r="P33" s="93">
        <v>3.5000000000000003E-2</v>
      </c>
      <c r="Q33" s="93">
        <v>6.6000000000000003E-2</v>
      </c>
      <c r="R33" s="93">
        <v>5.1999999999999998E-2</v>
      </c>
      <c r="S33" s="93">
        <v>7.9000000000000001E-2</v>
      </c>
      <c r="T33" s="93">
        <v>5.1999999999999998E-2</v>
      </c>
      <c r="U33" s="93">
        <v>0.04</v>
      </c>
      <c r="V33" s="93">
        <v>4.5999999999999999E-2</v>
      </c>
      <c r="W33" s="93">
        <v>6.2E-2</v>
      </c>
      <c r="X33" s="93">
        <v>6.3E-2</v>
      </c>
    </row>
    <row r="34" spans="1:25" s="90" customFormat="1">
      <c r="A34" s="25" t="s">
        <v>369</v>
      </c>
      <c r="B34" s="92">
        <v>0.183</v>
      </c>
      <c r="C34" s="93">
        <v>0.156</v>
      </c>
      <c r="D34" s="93">
        <v>0.189</v>
      </c>
      <c r="E34" s="93">
        <v>0.17699999999999999</v>
      </c>
      <c r="F34" s="93">
        <v>0.21299999999999999</v>
      </c>
      <c r="G34" s="93">
        <v>0.19700000000000001</v>
      </c>
      <c r="H34" s="93">
        <v>0.154</v>
      </c>
      <c r="I34" s="93">
        <v>0.19400000000000001</v>
      </c>
      <c r="J34" s="93">
        <v>0.17799999999999999</v>
      </c>
      <c r="K34" s="93">
        <v>0.20599999999999999</v>
      </c>
      <c r="L34" s="93">
        <v>0.17199999999999999</v>
      </c>
      <c r="N34" s="92">
        <v>0.189</v>
      </c>
      <c r="O34" s="93">
        <v>0.17499999999999999</v>
      </c>
      <c r="P34" s="93">
        <v>0.20399999999999999</v>
      </c>
      <c r="Q34" s="93">
        <v>0.18</v>
      </c>
      <c r="R34" s="93">
        <v>0.186</v>
      </c>
      <c r="S34" s="93">
        <v>0.19</v>
      </c>
      <c r="T34" s="93">
        <v>0.16300000000000001</v>
      </c>
      <c r="U34" s="93">
        <v>0.20399999999999999</v>
      </c>
      <c r="V34" s="93">
        <v>0.17899999999999999</v>
      </c>
      <c r="W34" s="93">
        <v>0.24</v>
      </c>
      <c r="X34" s="93">
        <v>0.18</v>
      </c>
    </row>
    <row r="35" spans="1:25" s="90" customFormat="1">
      <c r="A35" s="25" t="s">
        <v>370</v>
      </c>
      <c r="B35" s="92">
        <v>0.26200000000000001</v>
      </c>
      <c r="C35" s="93">
        <v>0.29599999999999999</v>
      </c>
      <c r="D35" s="93">
        <v>0.24</v>
      </c>
      <c r="E35" s="93">
        <v>0.222</v>
      </c>
      <c r="F35" s="93">
        <v>0.22700000000000001</v>
      </c>
      <c r="G35" s="93">
        <v>0.26600000000000001</v>
      </c>
      <c r="H35" s="93">
        <v>0.32</v>
      </c>
      <c r="I35" s="93">
        <v>0.23899999999999999</v>
      </c>
      <c r="J35" s="93">
        <v>0.26200000000000001</v>
      </c>
      <c r="K35" s="93">
        <v>0.29799999999999999</v>
      </c>
      <c r="L35" s="93">
        <v>0.27200000000000002</v>
      </c>
      <c r="N35" s="92">
        <v>0.29399999999999998</v>
      </c>
      <c r="O35" s="93">
        <v>0.318</v>
      </c>
      <c r="P35" s="93">
        <v>0.26400000000000001</v>
      </c>
      <c r="Q35" s="93">
        <v>0.25</v>
      </c>
      <c r="R35" s="93">
        <v>0.33300000000000002</v>
      </c>
      <c r="S35" s="93">
        <v>0.32200000000000001</v>
      </c>
      <c r="T35" s="93">
        <v>0.308</v>
      </c>
      <c r="U35" s="93">
        <v>0.28799999999999998</v>
      </c>
      <c r="V35" s="93">
        <v>0.26100000000000001</v>
      </c>
      <c r="W35" s="93">
        <v>0.28399999999999997</v>
      </c>
      <c r="X35" s="93">
        <v>0.30099999999999999</v>
      </c>
    </row>
    <row r="36" spans="1:25" s="90" customFormat="1">
      <c r="A36" s="25" t="s">
        <v>371</v>
      </c>
      <c r="B36" s="92">
        <v>0.315</v>
      </c>
      <c r="C36" s="93">
        <v>0.29299999999999998</v>
      </c>
      <c r="D36" s="93">
        <v>0.34200000000000003</v>
      </c>
      <c r="E36" s="93">
        <v>0.35099999999999998</v>
      </c>
      <c r="F36" s="93">
        <v>0.33200000000000002</v>
      </c>
      <c r="G36" s="93">
        <v>0.27700000000000002</v>
      </c>
      <c r="H36" s="93">
        <v>0.224</v>
      </c>
      <c r="I36" s="93">
        <v>0.31</v>
      </c>
      <c r="J36" s="93">
        <v>0.378</v>
      </c>
      <c r="K36" s="93">
        <v>0.23</v>
      </c>
      <c r="L36" s="93">
        <v>0.34699999999999998</v>
      </c>
      <c r="N36" s="92">
        <v>0.307</v>
      </c>
      <c r="O36" s="93">
        <v>0.29099999999999998</v>
      </c>
      <c r="P36" s="93">
        <v>0.29899999999999999</v>
      </c>
      <c r="Q36" s="93">
        <v>0.311</v>
      </c>
      <c r="R36" s="93">
        <v>0.28100000000000003</v>
      </c>
      <c r="S36" s="93">
        <v>0.29799999999999999</v>
      </c>
      <c r="T36" s="93">
        <v>0.27900000000000003</v>
      </c>
      <c r="U36" s="93">
        <v>0.314</v>
      </c>
      <c r="V36" s="93">
        <v>0.39900000000000002</v>
      </c>
      <c r="W36" s="93">
        <v>0.28000000000000003</v>
      </c>
      <c r="X36" s="93">
        <v>0.29699999999999999</v>
      </c>
    </row>
    <row r="37" spans="1:25" s="90" customFormat="1">
      <c r="A37" s="25" t="s">
        <v>372</v>
      </c>
      <c r="B37" s="92">
        <v>0.14399999999999999</v>
      </c>
      <c r="C37" s="93">
        <v>0.115</v>
      </c>
      <c r="D37" s="93">
        <v>0.13100000000000001</v>
      </c>
      <c r="E37" s="93">
        <v>0.16900000000000001</v>
      </c>
      <c r="F37" s="93">
        <v>0.14799999999999999</v>
      </c>
      <c r="G37" s="93">
        <v>0.12</v>
      </c>
      <c r="H37" s="93">
        <v>0.21099999999999999</v>
      </c>
      <c r="I37" s="93">
        <v>0.17899999999999999</v>
      </c>
      <c r="J37" s="93">
        <v>0.105</v>
      </c>
      <c r="K37" s="93">
        <v>0.16500000000000001</v>
      </c>
      <c r="L37" s="93">
        <v>0.153</v>
      </c>
      <c r="N37" s="92">
        <v>0.13300000000000001</v>
      </c>
      <c r="O37" s="93">
        <v>0.12</v>
      </c>
      <c r="P37" s="93">
        <v>0.17399999999999999</v>
      </c>
      <c r="Q37" s="93">
        <v>0.17100000000000001</v>
      </c>
      <c r="R37" s="93">
        <v>0.13900000000000001</v>
      </c>
      <c r="S37" s="93">
        <v>0.10299999999999999</v>
      </c>
      <c r="T37" s="93">
        <v>0.17399999999999999</v>
      </c>
      <c r="U37" s="93">
        <v>0.14599999999999999</v>
      </c>
      <c r="V37" s="93">
        <v>0.11</v>
      </c>
      <c r="W37" s="93">
        <v>9.2999999999999999E-2</v>
      </c>
      <c r="X37" s="93">
        <v>0.13800000000000001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 ht="12" customHeigh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68" t="s">
        <v>374</v>
      </c>
      <c r="B41" s="92">
        <v>0.72099999999999997</v>
      </c>
      <c r="C41" s="93">
        <v>0.70399999999999996</v>
      </c>
      <c r="D41" s="93">
        <v>0.71299999999999997</v>
      </c>
      <c r="E41" s="93">
        <v>0.74199999999999999</v>
      </c>
      <c r="F41" s="93">
        <v>0.70799999999999996</v>
      </c>
      <c r="G41" s="93">
        <v>0.66400000000000003</v>
      </c>
      <c r="H41" s="93">
        <v>0.754</v>
      </c>
      <c r="I41" s="93">
        <v>0.72799999999999998</v>
      </c>
      <c r="J41" s="93">
        <v>0.745</v>
      </c>
      <c r="K41" s="93">
        <v>0.69399999999999995</v>
      </c>
      <c r="L41" s="93">
        <v>0.77200000000000002</v>
      </c>
      <c r="N41" s="92">
        <v>0.73399999999999999</v>
      </c>
      <c r="O41" s="93">
        <v>0.72899999999999998</v>
      </c>
      <c r="P41" s="93">
        <v>0.73599999999999999</v>
      </c>
      <c r="Q41" s="93">
        <v>0.73199999999999998</v>
      </c>
      <c r="R41" s="93">
        <v>0.753</v>
      </c>
      <c r="S41" s="93">
        <v>0.72299999999999998</v>
      </c>
      <c r="T41" s="93">
        <v>0.76200000000000001</v>
      </c>
      <c r="U41" s="93">
        <v>0.748</v>
      </c>
      <c r="V41" s="93">
        <v>0.77100000000000002</v>
      </c>
      <c r="W41" s="93">
        <v>0.65800000000000003</v>
      </c>
      <c r="X41" s="93">
        <v>0.73599999999999999</v>
      </c>
    </row>
    <row r="42" spans="1:25" s="86" customFormat="1">
      <c r="A42" s="168" t="s">
        <v>375</v>
      </c>
      <c r="B42" s="109">
        <v>5.2</v>
      </c>
      <c r="C42" s="112">
        <v>5</v>
      </c>
      <c r="D42" s="112">
        <v>5.2</v>
      </c>
      <c r="E42" s="112">
        <v>5.3</v>
      </c>
      <c r="F42" s="112">
        <v>5.2</v>
      </c>
      <c r="G42" s="112">
        <v>5</v>
      </c>
      <c r="H42" s="112">
        <v>5.3</v>
      </c>
      <c r="I42" s="112">
        <v>5.3</v>
      </c>
      <c r="J42" s="112">
        <v>5.2</v>
      </c>
      <c r="K42" s="112">
        <v>5.0999999999999996</v>
      </c>
      <c r="L42" s="112">
        <v>5.4</v>
      </c>
      <c r="N42" s="109">
        <v>5.2</v>
      </c>
      <c r="O42" s="112">
        <v>5.0999999999999996</v>
      </c>
      <c r="P42" s="112">
        <v>5.3</v>
      </c>
      <c r="Q42" s="112">
        <v>5.3</v>
      </c>
      <c r="R42" s="112">
        <v>5.2</v>
      </c>
      <c r="S42" s="112">
        <v>5.0999999999999996</v>
      </c>
      <c r="T42" s="112">
        <v>5.3</v>
      </c>
      <c r="U42" s="112">
        <v>5.3</v>
      </c>
      <c r="V42" s="112">
        <v>5.3</v>
      </c>
      <c r="W42" s="112">
        <v>5</v>
      </c>
      <c r="X42" s="112">
        <v>5.2</v>
      </c>
    </row>
    <row r="43" spans="1:25" s="86" customFormat="1">
      <c r="A43" s="168" t="s">
        <v>376</v>
      </c>
      <c r="B43" s="109">
        <v>5</v>
      </c>
      <c r="C43" s="112">
        <v>5</v>
      </c>
      <c r="D43" s="112">
        <v>5</v>
      </c>
      <c r="E43" s="112">
        <v>6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5.5</v>
      </c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5</v>
      </c>
      <c r="T43" s="112">
        <v>5</v>
      </c>
      <c r="U43" s="112">
        <v>5</v>
      </c>
      <c r="V43" s="112">
        <v>6</v>
      </c>
      <c r="W43" s="112">
        <v>5</v>
      </c>
      <c r="X43" s="112">
        <v>5</v>
      </c>
    </row>
    <row r="44" spans="1:25" s="86" customFormat="1">
      <c r="A44" s="168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5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5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5</v>
      </c>
      <c r="S44" s="113" t="str">
        <f t="shared" si="0"/>
        <v>Voto 5</v>
      </c>
      <c r="T44" s="113" t="str">
        <f t="shared" si="0"/>
        <v>Voto 5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5</v>
      </c>
      <c r="X44" s="113" t="str">
        <f t="shared" si="0"/>
        <v>Voto 5</v>
      </c>
    </row>
    <row r="45" spans="1:25" s="86" customFormat="1">
      <c r="A45" s="181" t="s">
        <v>378</v>
      </c>
      <c r="B45" s="109">
        <f t="shared" ref="B45:L45" si="1">100*((B24+B25+B26)-(B20+B21+B22))/(B20+B21+B22+B24+B25+B26)</f>
        <v>76.629766297662982</v>
      </c>
      <c r="C45" s="112">
        <f t="shared" si="1"/>
        <v>66.944114149821644</v>
      </c>
      <c r="D45" s="112">
        <f t="shared" si="1"/>
        <v>75.742574257425758</v>
      </c>
      <c r="E45" s="112">
        <f t="shared" si="1"/>
        <v>80.319803198031977</v>
      </c>
      <c r="F45" s="112">
        <f t="shared" si="1"/>
        <v>79.898218829516551</v>
      </c>
      <c r="G45" s="112">
        <f t="shared" si="1"/>
        <v>65.543071161048687</v>
      </c>
      <c r="H45" s="112">
        <f t="shared" si="1"/>
        <v>78.276269185360093</v>
      </c>
      <c r="I45" s="112">
        <f t="shared" si="1"/>
        <v>80.653266331658315</v>
      </c>
      <c r="J45" s="112">
        <f t="shared" si="1"/>
        <v>81.44078144078145</v>
      </c>
      <c r="K45" s="112">
        <f t="shared" si="1"/>
        <v>74.55919395465996</v>
      </c>
      <c r="L45" s="112">
        <f t="shared" si="1"/>
        <v>86.473429951690804</v>
      </c>
      <c r="N45" s="109">
        <f t="shared" ref="N45:X45" si="2">100*((N24+N25+N26)-(N20+N21+N22))/(N20+N21+N22+N24+N25+N26)</f>
        <v>81.17942283563363</v>
      </c>
      <c r="O45" s="112">
        <f t="shared" si="2"/>
        <v>76.67493796526054</v>
      </c>
      <c r="P45" s="112">
        <f t="shared" si="2"/>
        <v>85.025380710659874</v>
      </c>
      <c r="Q45" s="112">
        <f t="shared" si="2"/>
        <v>78.536585365853654</v>
      </c>
      <c r="R45" s="112">
        <f t="shared" si="2"/>
        <v>84.956843403205923</v>
      </c>
      <c r="S45" s="112">
        <f t="shared" si="2"/>
        <v>78.50821744627055</v>
      </c>
      <c r="T45" s="112">
        <f t="shared" si="2"/>
        <v>81.907090464547693</v>
      </c>
      <c r="U45" s="112">
        <f t="shared" si="2"/>
        <v>87.832699619771873</v>
      </c>
      <c r="V45" s="112">
        <f t="shared" si="2"/>
        <v>87.795765877957649</v>
      </c>
      <c r="W45" s="112">
        <f t="shared" si="2"/>
        <v>73.280423280423292</v>
      </c>
      <c r="X45" s="112">
        <f t="shared" si="2"/>
        <v>79.571248423707445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18145</v>
      </c>
      <c r="C47" s="117">
        <f t="shared" ref="C47:X47" si="3">MAX(C9:C15)</f>
        <v>2581</v>
      </c>
      <c r="D47" s="117">
        <f t="shared" si="3"/>
        <v>1949</v>
      </c>
      <c r="E47" s="117">
        <f t="shared" si="3"/>
        <v>1467</v>
      </c>
      <c r="F47" s="117">
        <f t="shared" si="3"/>
        <v>1363</v>
      </c>
      <c r="G47" s="117">
        <f t="shared" si="3"/>
        <v>2032</v>
      </c>
      <c r="H47" s="117">
        <f t="shared" si="3"/>
        <v>525</v>
      </c>
      <c r="I47" s="117">
        <f t="shared" si="3"/>
        <v>2613</v>
      </c>
      <c r="J47" s="117">
        <f t="shared" si="3"/>
        <v>1886</v>
      </c>
      <c r="K47" s="117">
        <f t="shared" si="3"/>
        <v>1075</v>
      </c>
      <c r="L47" s="117">
        <f t="shared" si="3"/>
        <v>3086</v>
      </c>
      <c r="N47" s="117">
        <f t="shared" si="3"/>
        <v>4974</v>
      </c>
      <c r="O47" s="117">
        <f t="shared" si="3"/>
        <v>706</v>
      </c>
      <c r="P47" s="117">
        <f t="shared" si="3"/>
        <v>299</v>
      </c>
      <c r="Q47" s="117">
        <f t="shared" si="3"/>
        <v>590</v>
      </c>
      <c r="R47" s="117">
        <f t="shared" si="3"/>
        <v>408</v>
      </c>
      <c r="S47" s="117">
        <f t="shared" si="3"/>
        <v>667</v>
      </c>
      <c r="T47" s="117">
        <f t="shared" si="3"/>
        <v>170</v>
      </c>
      <c r="U47" s="117">
        <f t="shared" si="3"/>
        <v>622</v>
      </c>
      <c r="V47" s="117">
        <f t="shared" si="3"/>
        <v>632</v>
      </c>
      <c r="W47" s="117">
        <f t="shared" si="3"/>
        <v>346</v>
      </c>
      <c r="X47" s="117">
        <f t="shared" si="3"/>
        <v>740</v>
      </c>
    </row>
    <row r="48" spans="1:25" s="67" customForma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3:L3"/>
    <mergeCell ref="N3:X3"/>
    <mergeCell ref="O4:X4"/>
    <mergeCell ref="B30:L30"/>
    <mergeCell ref="N30:X30"/>
    <mergeCell ref="N8:X8"/>
    <mergeCell ref="B7:M7"/>
    <mergeCell ref="N7:X7"/>
    <mergeCell ref="B8:L8"/>
    <mergeCell ref="B40:L40"/>
    <mergeCell ref="N40:X40"/>
    <mergeCell ref="B19:L19"/>
    <mergeCell ref="N19:X19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3.42578125" style="20" customWidth="1"/>
    <col min="2" max="2" width="7.7109375" style="67" customWidth="1"/>
    <col min="3" max="4" width="7.28515625" style="9" customWidth="1"/>
    <col min="5" max="5" width="8.28515625" style="9" customWidth="1"/>
    <col min="6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52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49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49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170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170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170"/>
      <c r="B7" s="248" t="s">
        <v>398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68" t="s">
        <v>366</v>
      </c>
      <c r="B8" s="73">
        <v>116</v>
      </c>
      <c r="C8" s="23">
        <v>27</v>
      </c>
      <c r="D8" s="23">
        <v>0</v>
      </c>
      <c r="E8" s="23">
        <v>25</v>
      </c>
      <c r="F8" s="23">
        <v>0</v>
      </c>
      <c r="G8" s="23">
        <v>27</v>
      </c>
      <c r="H8" s="23">
        <v>0</v>
      </c>
      <c r="I8" s="23">
        <v>31</v>
      </c>
      <c r="J8" s="23">
        <v>0</v>
      </c>
      <c r="K8" s="23">
        <v>5</v>
      </c>
      <c r="L8" s="23">
        <v>0</v>
      </c>
    </row>
    <row r="9" spans="1:13" s="86" customFormat="1">
      <c r="A9" s="168" t="s">
        <v>367</v>
      </c>
      <c r="B9" s="73">
        <v>1816</v>
      </c>
      <c r="C9" s="23">
        <v>468</v>
      </c>
      <c r="D9" s="23">
        <v>181</v>
      </c>
      <c r="E9" s="23">
        <v>135</v>
      </c>
      <c r="F9" s="23">
        <v>101</v>
      </c>
      <c r="G9" s="23">
        <v>266</v>
      </c>
      <c r="H9" s="23">
        <v>42</v>
      </c>
      <c r="I9" s="23">
        <v>49</v>
      </c>
      <c r="J9" s="23">
        <v>160</v>
      </c>
      <c r="K9" s="23">
        <v>143</v>
      </c>
      <c r="L9" s="23">
        <v>271</v>
      </c>
    </row>
    <row r="10" spans="1:13" s="86" customFormat="1">
      <c r="A10" s="168" t="s">
        <v>368</v>
      </c>
      <c r="B10" s="73">
        <v>4631</v>
      </c>
      <c r="C10" s="23">
        <v>823</v>
      </c>
      <c r="D10" s="23">
        <v>371</v>
      </c>
      <c r="E10" s="23">
        <v>352</v>
      </c>
      <c r="F10" s="23">
        <v>274</v>
      </c>
      <c r="G10" s="23">
        <v>725</v>
      </c>
      <c r="H10" s="23">
        <v>127</v>
      </c>
      <c r="I10" s="23">
        <v>815</v>
      </c>
      <c r="J10" s="23">
        <v>316</v>
      </c>
      <c r="K10" s="23">
        <v>430</v>
      </c>
      <c r="L10" s="23">
        <v>397</v>
      </c>
    </row>
    <row r="11" spans="1:13" s="86" customFormat="1">
      <c r="A11" s="168" t="s">
        <v>369</v>
      </c>
      <c r="B11" s="73">
        <v>13128</v>
      </c>
      <c r="C11" s="23">
        <v>1646</v>
      </c>
      <c r="D11" s="23">
        <v>1382</v>
      </c>
      <c r="E11" s="23">
        <v>1067</v>
      </c>
      <c r="F11" s="23">
        <v>1043</v>
      </c>
      <c r="G11" s="23">
        <v>1901</v>
      </c>
      <c r="H11" s="23">
        <v>332</v>
      </c>
      <c r="I11" s="23">
        <v>1879</v>
      </c>
      <c r="J11" s="23">
        <v>1060</v>
      </c>
      <c r="K11" s="23">
        <v>999</v>
      </c>
      <c r="L11" s="23">
        <v>1822</v>
      </c>
    </row>
    <row r="12" spans="1:13" s="86" customFormat="1">
      <c r="A12" s="168" t="s">
        <v>370</v>
      </c>
      <c r="B12" s="73">
        <v>20079</v>
      </c>
      <c r="C12" s="23">
        <v>3430</v>
      </c>
      <c r="D12" s="23">
        <v>1715</v>
      </c>
      <c r="E12" s="23">
        <v>1476</v>
      </c>
      <c r="F12" s="23">
        <v>1462</v>
      </c>
      <c r="G12" s="23">
        <v>2611</v>
      </c>
      <c r="H12" s="23">
        <v>660</v>
      </c>
      <c r="I12" s="23">
        <v>2386</v>
      </c>
      <c r="J12" s="23">
        <v>1615</v>
      </c>
      <c r="K12" s="23">
        <v>1289</v>
      </c>
      <c r="L12" s="23">
        <v>3434</v>
      </c>
    </row>
    <row r="13" spans="1:13" s="86" customFormat="1">
      <c r="A13" s="168" t="s">
        <v>371</v>
      </c>
      <c r="B13" s="73">
        <v>23640</v>
      </c>
      <c r="C13" s="23">
        <v>3303</v>
      </c>
      <c r="D13" s="23">
        <v>2117</v>
      </c>
      <c r="E13" s="23">
        <v>1821</v>
      </c>
      <c r="F13" s="23">
        <v>1692</v>
      </c>
      <c r="G13" s="23">
        <v>2957</v>
      </c>
      <c r="H13" s="23">
        <v>645</v>
      </c>
      <c r="I13" s="23">
        <v>3616</v>
      </c>
      <c r="J13" s="23">
        <v>2496</v>
      </c>
      <c r="K13" s="23">
        <v>1301</v>
      </c>
      <c r="L13" s="23">
        <v>3692</v>
      </c>
    </row>
    <row r="14" spans="1:13" s="86" customFormat="1">
      <c r="A14" s="168" t="s">
        <v>372</v>
      </c>
      <c r="B14" s="73">
        <v>10530</v>
      </c>
      <c r="C14" s="23">
        <v>1224</v>
      </c>
      <c r="D14" s="23">
        <v>958</v>
      </c>
      <c r="E14" s="23">
        <v>1201</v>
      </c>
      <c r="F14" s="23">
        <v>742</v>
      </c>
      <c r="G14" s="23">
        <v>936</v>
      </c>
      <c r="H14" s="23">
        <v>388</v>
      </c>
      <c r="I14" s="23">
        <v>1702</v>
      </c>
      <c r="J14" s="23">
        <v>943</v>
      </c>
      <c r="K14" s="23">
        <v>658</v>
      </c>
      <c r="L14" s="23">
        <v>1777</v>
      </c>
    </row>
    <row r="15" spans="1:13" s="86" customFormat="1">
      <c r="A15" s="168" t="s">
        <v>373</v>
      </c>
      <c r="B15" s="73">
        <v>341</v>
      </c>
      <c r="C15" s="23">
        <v>95</v>
      </c>
      <c r="D15" s="23">
        <v>10</v>
      </c>
      <c r="E15" s="23">
        <v>51</v>
      </c>
      <c r="F15" s="23">
        <v>20</v>
      </c>
      <c r="G15" s="23">
        <v>26</v>
      </c>
      <c r="H15" s="23">
        <v>13</v>
      </c>
      <c r="I15" s="23">
        <v>49</v>
      </c>
      <c r="J15" s="23">
        <v>36</v>
      </c>
      <c r="K15" s="23">
        <v>0</v>
      </c>
      <c r="L15" s="23">
        <v>41</v>
      </c>
    </row>
    <row r="16" spans="1:13" s="90" customFormat="1">
      <c r="A16" s="169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170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170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68" t="s">
        <v>366</v>
      </c>
      <c r="B19" s="92">
        <v>2E-3</v>
      </c>
      <c r="C19" s="93">
        <v>2E-3</v>
      </c>
      <c r="D19" s="93">
        <v>0</v>
      </c>
      <c r="E19" s="93">
        <v>4.0000000000000001E-3</v>
      </c>
      <c r="F19" s="93">
        <v>0</v>
      </c>
      <c r="G19" s="93">
        <v>3.0000000000000001E-3</v>
      </c>
      <c r="H19" s="93">
        <v>0</v>
      </c>
      <c r="I19" s="93">
        <v>3.0000000000000001E-3</v>
      </c>
      <c r="J19" s="93">
        <v>0</v>
      </c>
      <c r="K19" s="93">
        <v>1E-3</v>
      </c>
      <c r="L19" s="93">
        <v>0</v>
      </c>
    </row>
    <row r="20" spans="1:12" s="86" customFormat="1">
      <c r="A20" s="168" t="s">
        <v>367</v>
      </c>
      <c r="B20" s="92">
        <v>2.4E-2</v>
      </c>
      <c r="C20" s="93">
        <v>4.2999999999999997E-2</v>
      </c>
      <c r="D20" s="93">
        <v>2.7E-2</v>
      </c>
      <c r="E20" s="93">
        <v>2.1999999999999999E-2</v>
      </c>
      <c r="F20" s="93">
        <v>1.9E-2</v>
      </c>
      <c r="G20" s="93">
        <v>2.8000000000000001E-2</v>
      </c>
      <c r="H20" s="93">
        <v>1.9E-2</v>
      </c>
      <c r="I20" s="93">
        <v>5.0000000000000001E-3</v>
      </c>
      <c r="J20" s="93">
        <v>2.4E-2</v>
      </c>
      <c r="K20" s="93">
        <v>0.03</v>
      </c>
      <c r="L20" s="93">
        <v>2.4E-2</v>
      </c>
    </row>
    <row r="21" spans="1:12" s="86" customFormat="1">
      <c r="A21" s="168" t="s">
        <v>368</v>
      </c>
      <c r="B21" s="92">
        <v>6.2E-2</v>
      </c>
      <c r="C21" s="93">
        <v>7.4999999999999997E-2</v>
      </c>
      <c r="D21" s="93">
        <v>5.5E-2</v>
      </c>
      <c r="E21" s="93">
        <v>5.7000000000000002E-2</v>
      </c>
      <c r="F21" s="93">
        <v>5.0999999999999997E-2</v>
      </c>
      <c r="G21" s="93">
        <v>7.6999999999999999E-2</v>
      </c>
      <c r="H21" s="93">
        <v>5.8000000000000003E-2</v>
      </c>
      <c r="I21" s="93">
        <v>7.6999999999999999E-2</v>
      </c>
      <c r="J21" s="93">
        <v>4.8000000000000001E-2</v>
      </c>
      <c r="K21" s="93">
        <v>8.8999999999999996E-2</v>
      </c>
      <c r="L21" s="93">
        <v>3.5000000000000003E-2</v>
      </c>
    </row>
    <row r="22" spans="1:12" s="86" customFormat="1">
      <c r="A22" s="168" t="s">
        <v>369</v>
      </c>
      <c r="B22" s="92">
        <v>0.17699999999999999</v>
      </c>
      <c r="C22" s="93">
        <v>0.14899999999999999</v>
      </c>
      <c r="D22" s="93">
        <v>0.20499999999999999</v>
      </c>
      <c r="E22" s="93">
        <v>0.17399999999999999</v>
      </c>
      <c r="F22" s="93">
        <v>0.19600000000000001</v>
      </c>
      <c r="G22" s="93">
        <v>0.20100000000000001</v>
      </c>
      <c r="H22" s="93">
        <v>0.15</v>
      </c>
      <c r="I22" s="93">
        <v>0.17799999999999999</v>
      </c>
      <c r="J22" s="93">
        <v>0.16</v>
      </c>
      <c r="K22" s="93">
        <v>0.20699999999999999</v>
      </c>
      <c r="L22" s="93">
        <v>0.159</v>
      </c>
    </row>
    <row r="23" spans="1:12" s="86" customFormat="1">
      <c r="A23" s="168" t="s">
        <v>370</v>
      </c>
      <c r="B23" s="92">
        <v>0.27</v>
      </c>
      <c r="C23" s="93">
        <v>0.311</v>
      </c>
      <c r="D23" s="93">
        <v>0.255</v>
      </c>
      <c r="E23" s="93">
        <v>0.24099999999999999</v>
      </c>
      <c r="F23" s="93">
        <v>0.27400000000000002</v>
      </c>
      <c r="G23" s="93">
        <v>0.27600000000000002</v>
      </c>
      <c r="H23" s="93">
        <v>0.29899999999999999</v>
      </c>
      <c r="I23" s="93">
        <v>0.22700000000000001</v>
      </c>
      <c r="J23" s="93">
        <v>0.24399999999999999</v>
      </c>
      <c r="K23" s="93">
        <v>0.26700000000000002</v>
      </c>
      <c r="L23" s="93">
        <v>0.3</v>
      </c>
    </row>
    <row r="24" spans="1:12" s="86" customFormat="1">
      <c r="A24" s="168" t="s">
        <v>371</v>
      </c>
      <c r="B24" s="92">
        <v>0.318</v>
      </c>
      <c r="C24" s="93">
        <v>0.3</v>
      </c>
      <c r="D24" s="93">
        <v>0.314</v>
      </c>
      <c r="E24" s="93">
        <v>0.29699999999999999</v>
      </c>
      <c r="F24" s="93">
        <v>0.317</v>
      </c>
      <c r="G24" s="93">
        <v>0.313</v>
      </c>
      <c r="H24" s="93">
        <v>0.29199999999999998</v>
      </c>
      <c r="I24" s="93">
        <v>0.34300000000000003</v>
      </c>
      <c r="J24" s="93">
        <v>0.377</v>
      </c>
      <c r="K24" s="93">
        <v>0.27</v>
      </c>
      <c r="L24" s="93">
        <v>0.32300000000000001</v>
      </c>
    </row>
    <row r="25" spans="1:12" s="86" customFormat="1">
      <c r="A25" s="168" t="s">
        <v>372</v>
      </c>
      <c r="B25" s="92">
        <v>0.14199999999999999</v>
      </c>
      <c r="C25" s="93">
        <v>0.111</v>
      </c>
      <c r="D25" s="93">
        <v>0.14199999999999999</v>
      </c>
      <c r="E25" s="93">
        <v>0.19600000000000001</v>
      </c>
      <c r="F25" s="93">
        <v>0.13900000000000001</v>
      </c>
      <c r="G25" s="93">
        <v>9.9000000000000005E-2</v>
      </c>
      <c r="H25" s="93">
        <v>0.17599999999999999</v>
      </c>
      <c r="I25" s="93">
        <v>0.16200000000000001</v>
      </c>
      <c r="J25" s="93">
        <v>0.14199999999999999</v>
      </c>
      <c r="K25" s="93">
        <v>0.13600000000000001</v>
      </c>
      <c r="L25" s="93">
        <v>0.155</v>
      </c>
    </row>
    <row r="26" spans="1:12" s="86" customFormat="1">
      <c r="A26" s="168" t="s">
        <v>373</v>
      </c>
      <c r="B26" s="92">
        <v>5.0000000000000001E-3</v>
      </c>
      <c r="C26" s="93">
        <v>8.9999999999999993E-3</v>
      </c>
      <c r="D26" s="93">
        <v>1E-3</v>
      </c>
      <c r="E26" s="93">
        <v>8.0000000000000002E-3</v>
      </c>
      <c r="F26" s="93">
        <v>4.0000000000000001E-3</v>
      </c>
      <c r="G26" s="93">
        <v>3.0000000000000001E-3</v>
      </c>
      <c r="H26" s="93">
        <v>6.0000000000000001E-3</v>
      </c>
      <c r="I26" s="93">
        <v>5.0000000000000001E-3</v>
      </c>
      <c r="J26" s="93">
        <v>5.0000000000000001E-3</v>
      </c>
      <c r="K26" s="93">
        <v>0</v>
      </c>
      <c r="L26" s="93">
        <v>4.0000000000000001E-3</v>
      </c>
    </row>
    <row r="27" spans="1:12" s="90" customFormat="1">
      <c r="A27" s="169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90" customFormat="1">
      <c r="A28" s="169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2E-3</v>
      </c>
      <c r="C30" s="93">
        <v>2E-3</v>
      </c>
      <c r="D30" s="93">
        <v>0</v>
      </c>
      <c r="E30" s="93">
        <v>4.0000000000000001E-3</v>
      </c>
      <c r="F30" s="93">
        <v>0</v>
      </c>
      <c r="G30" s="93">
        <v>3.0000000000000001E-3</v>
      </c>
      <c r="H30" s="93">
        <v>0</v>
      </c>
      <c r="I30" s="93">
        <v>3.0000000000000001E-3</v>
      </c>
      <c r="J30" s="93">
        <v>0</v>
      </c>
      <c r="K30" s="93">
        <v>1E-3</v>
      </c>
      <c r="L30" s="93">
        <v>0</v>
      </c>
    </row>
    <row r="31" spans="1:12" s="86" customFormat="1">
      <c r="A31" s="25" t="s">
        <v>367</v>
      </c>
      <c r="B31" s="92">
        <v>2.5000000000000001E-2</v>
      </c>
      <c r="C31" s="93">
        <v>4.2999999999999997E-2</v>
      </c>
      <c r="D31" s="93">
        <v>2.7E-2</v>
      </c>
      <c r="E31" s="93">
        <v>2.1999999999999999E-2</v>
      </c>
      <c r="F31" s="93">
        <v>1.9E-2</v>
      </c>
      <c r="G31" s="93">
        <v>2.8000000000000001E-2</v>
      </c>
      <c r="H31" s="93">
        <v>1.9E-2</v>
      </c>
      <c r="I31" s="93">
        <v>5.0000000000000001E-3</v>
      </c>
      <c r="J31" s="93">
        <v>2.4E-2</v>
      </c>
      <c r="K31" s="93">
        <v>0.03</v>
      </c>
      <c r="L31" s="93">
        <v>2.4E-2</v>
      </c>
    </row>
    <row r="32" spans="1:12" s="86" customFormat="1">
      <c r="A32" s="25" t="s">
        <v>368</v>
      </c>
      <c r="B32" s="92">
        <v>6.3E-2</v>
      </c>
      <c r="C32" s="93">
        <v>7.4999999999999997E-2</v>
      </c>
      <c r="D32" s="93">
        <v>5.5E-2</v>
      </c>
      <c r="E32" s="93">
        <v>5.8000000000000003E-2</v>
      </c>
      <c r="F32" s="93">
        <v>5.1999999999999998E-2</v>
      </c>
      <c r="G32" s="93">
        <v>7.6999999999999999E-2</v>
      </c>
      <c r="H32" s="93">
        <v>5.8000000000000003E-2</v>
      </c>
      <c r="I32" s="93">
        <v>7.8E-2</v>
      </c>
      <c r="J32" s="93">
        <v>4.8000000000000001E-2</v>
      </c>
      <c r="K32" s="93">
        <v>8.8999999999999996E-2</v>
      </c>
      <c r="L32" s="93">
        <v>3.5000000000000003E-2</v>
      </c>
    </row>
    <row r="33" spans="1:35" s="86" customFormat="1">
      <c r="A33" s="25" t="s">
        <v>369</v>
      </c>
      <c r="B33" s="92">
        <v>0.17799999999999999</v>
      </c>
      <c r="C33" s="93">
        <v>0.151</v>
      </c>
      <c r="D33" s="93">
        <v>0.20599999999999999</v>
      </c>
      <c r="E33" s="93">
        <v>0.17599999999999999</v>
      </c>
      <c r="F33" s="93">
        <v>0.19600000000000001</v>
      </c>
      <c r="G33" s="93">
        <v>0.20200000000000001</v>
      </c>
      <c r="H33" s="93">
        <v>0.151</v>
      </c>
      <c r="I33" s="93">
        <v>0.17899999999999999</v>
      </c>
      <c r="J33" s="93">
        <v>0.161</v>
      </c>
      <c r="K33" s="93">
        <v>0.20699999999999999</v>
      </c>
      <c r="L33" s="93">
        <v>0.16</v>
      </c>
    </row>
    <row r="34" spans="1:35" s="86" customFormat="1">
      <c r="A34" s="25" t="s">
        <v>370</v>
      </c>
      <c r="B34" s="92">
        <v>0.27200000000000002</v>
      </c>
      <c r="C34" s="93">
        <v>0.314</v>
      </c>
      <c r="D34" s="93">
        <v>0.255</v>
      </c>
      <c r="E34" s="93">
        <v>0.24299999999999999</v>
      </c>
      <c r="F34" s="93">
        <v>0.27500000000000002</v>
      </c>
      <c r="G34" s="93">
        <v>0.27700000000000002</v>
      </c>
      <c r="H34" s="93">
        <v>0.30099999999999999</v>
      </c>
      <c r="I34" s="93">
        <v>0.22800000000000001</v>
      </c>
      <c r="J34" s="93">
        <v>0.245</v>
      </c>
      <c r="K34" s="93">
        <v>0.26700000000000002</v>
      </c>
      <c r="L34" s="93">
        <v>0.30099999999999999</v>
      </c>
    </row>
    <row r="35" spans="1:35" s="86" customFormat="1">
      <c r="A35" s="25" t="s">
        <v>371</v>
      </c>
      <c r="B35" s="92">
        <v>0.32</v>
      </c>
      <c r="C35" s="93">
        <v>0.30199999999999999</v>
      </c>
      <c r="D35" s="93">
        <v>0.315</v>
      </c>
      <c r="E35" s="93">
        <v>0.3</v>
      </c>
      <c r="F35" s="93">
        <v>0.318</v>
      </c>
      <c r="G35" s="93">
        <v>0.314</v>
      </c>
      <c r="H35" s="93">
        <v>0.29399999999999998</v>
      </c>
      <c r="I35" s="93">
        <v>0.34499999999999997</v>
      </c>
      <c r="J35" s="93">
        <v>0.379</v>
      </c>
      <c r="K35" s="93">
        <v>0.27</v>
      </c>
      <c r="L35" s="93">
        <v>0.32400000000000001</v>
      </c>
    </row>
    <row r="36" spans="1:35" s="86" customFormat="1">
      <c r="A36" s="25" t="s">
        <v>372</v>
      </c>
      <c r="B36" s="92">
        <v>0.14199999999999999</v>
      </c>
      <c r="C36" s="93">
        <v>0.112</v>
      </c>
      <c r="D36" s="93">
        <v>0.14199999999999999</v>
      </c>
      <c r="E36" s="93">
        <v>0.19800000000000001</v>
      </c>
      <c r="F36" s="93">
        <v>0.14000000000000001</v>
      </c>
      <c r="G36" s="93">
        <v>9.9000000000000005E-2</v>
      </c>
      <c r="H36" s="93">
        <v>0.17699999999999999</v>
      </c>
      <c r="I36" s="93">
        <v>0.16200000000000001</v>
      </c>
      <c r="J36" s="93">
        <v>0.14299999999999999</v>
      </c>
      <c r="K36" s="93">
        <v>0.13600000000000001</v>
      </c>
      <c r="L36" s="93">
        <v>0.156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21"/>
      <c r="B38" s="7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68" t="s">
        <v>374</v>
      </c>
      <c r="B40" s="92">
        <v>0.73399999999999999</v>
      </c>
      <c r="C40" s="93">
        <v>0.72899999999999998</v>
      </c>
      <c r="D40" s="93">
        <v>0.71199999999999997</v>
      </c>
      <c r="E40" s="93">
        <v>0.74</v>
      </c>
      <c r="F40" s="93">
        <v>0.73299999999999998</v>
      </c>
      <c r="G40" s="93">
        <v>0.69</v>
      </c>
      <c r="H40" s="93">
        <v>0.77100000000000002</v>
      </c>
      <c r="I40" s="93">
        <v>0.73499999999999999</v>
      </c>
      <c r="J40" s="93">
        <v>0.76700000000000002</v>
      </c>
      <c r="K40" s="93">
        <v>0.67300000000000004</v>
      </c>
      <c r="L40" s="93">
        <v>0.78100000000000003</v>
      </c>
    </row>
    <row r="41" spans="1:35" s="86" customFormat="1">
      <c r="A41" s="168" t="s">
        <v>375</v>
      </c>
      <c r="B41" s="109">
        <v>5.2</v>
      </c>
      <c r="C41" s="112">
        <v>5.0999999999999996</v>
      </c>
      <c r="D41" s="112">
        <v>5.2</v>
      </c>
      <c r="E41" s="112">
        <v>5.3</v>
      </c>
      <c r="F41" s="112">
        <v>5.2</v>
      </c>
      <c r="G41" s="112">
        <v>5.0999999999999996</v>
      </c>
      <c r="H41" s="112">
        <v>5.3</v>
      </c>
      <c r="I41" s="112">
        <v>5.3</v>
      </c>
      <c r="J41" s="112">
        <v>5.3</v>
      </c>
      <c r="K41" s="112">
        <v>5.0999999999999996</v>
      </c>
      <c r="L41" s="112">
        <v>5.3</v>
      </c>
    </row>
    <row r="42" spans="1:35" s="86" customFormat="1">
      <c r="A42" s="168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6</v>
      </c>
      <c r="J42" s="112">
        <v>6</v>
      </c>
      <c r="K42" s="112">
        <v>5</v>
      </c>
      <c r="L42" s="112">
        <v>5</v>
      </c>
    </row>
    <row r="43" spans="1:35" s="86" customFormat="1">
      <c r="A43" s="168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81" t="s">
        <v>378</v>
      </c>
      <c r="B44" s="109">
        <f t="shared" ref="B44:L44" si="1">100*((B23+B24+B25)-(B19+B20+B21))/(B19+B20+B21+B23+B24+B25)</f>
        <v>78.484107579462133</v>
      </c>
      <c r="C44" s="112">
        <f t="shared" si="1"/>
        <v>71.496437054631826</v>
      </c>
      <c r="D44" s="112">
        <f t="shared" si="1"/>
        <v>79.319041614123577</v>
      </c>
      <c r="E44" s="112">
        <f t="shared" si="1"/>
        <v>79.681762545899645</v>
      </c>
      <c r="F44" s="112">
        <f t="shared" si="1"/>
        <v>82.5</v>
      </c>
      <c r="G44" s="112">
        <f t="shared" si="1"/>
        <v>72.864321608040186</v>
      </c>
      <c r="H44" s="112">
        <f t="shared" si="1"/>
        <v>81.753554502369681</v>
      </c>
      <c r="I44" s="112">
        <f t="shared" si="1"/>
        <v>79.192166462668311</v>
      </c>
      <c r="J44" s="112">
        <f t="shared" si="1"/>
        <v>82.754491017964071</v>
      </c>
      <c r="K44" s="112">
        <f t="shared" si="1"/>
        <v>69.735182849936947</v>
      </c>
      <c r="L44" s="112">
        <f t="shared" si="1"/>
        <v>85.902031063321374</v>
      </c>
    </row>
    <row r="45" spans="1:35" s="86" customFormat="1" ht="48" hidden="1">
      <c r="A45" s="170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170"/>
      <c r="B46" s="117">
        <f>MAX(B8:B14)</f>
        <v>23640</v>
      </c>
      <c r="C46" s="117">
        <f t="shared" ref="C46:L46" si="2">MAX(C8:C14)</f>
        <v>3430</v>
      </c>
      <c r="D46" s="117">
        <f t="shared" si="2"/>
        <v>2117</v>
      </c>
      <c r="E46" s="117">
        <f t="shared" si="2"/>
        <v>1821</v>
      </c>
      <c r="F46" s="117">
        <f t="shared" si="2"/>
        <v>1692</v>
      </c>
      <c r="G46" s="117">
        <f t="shared" si="2"/>
        <v>2957</v>
      </c>
      <c r="H46" s="117">
        <f t="shared" si="2"/>
        <v>660</v>
      </c>
      <c r="I46" s="117">
        <f t="shared" si="2"/>
        <v>3616</v>
      </c>
      <c r="J46" s="117">
        <f t="shared" si="2"/>
        <v>2496</v>
      </c>
      <c r="K46" s="117">
        <f t="shared" si="2"/>
        <v>1301</v>
      </c>
      <c r="L46" s="117">
        <f t="shared" si="2"/>
        <v>3692</v>
      </c>
    </row>
    <row r="47" spans="1:35" s="67" customFormat="1" ht="7.15" customHeight="1">
      <c r="A47" s="180"/>
      <c r="B47" s="179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172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73" t="s">
        <v>379</v>
      </c>
      <c r="B49" s="9"/>
      <c r="H49" s="9"/>
    </row>
    <row r="50" spans="1:8">
      <c r="A50" s="173" t="s">
        <v>380</v>
      </c>
      <c r="B50" s="9"/>
      <c r="H50" s="9"/>
    </row>
    <row r="51" spans="1:8">
      <c r="A51" s="173" t="s">
        <v>381</v>
      </c>
    </row>
    <row r="52" spans="1:8">
      <c r="A52" s="173" t="s">
        <v>382</v>
      </c>
    </row>
    <row r="54" spans="1:8">
      <c r="E54" s="9">
        <v>6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6"/>
  <sheetViews>
    <sheetView zoomScale="90" zoomScaleNormal="85" zoomScaleSheetLayoutView="40" workbookViewId="0">
      <selection activeCell="A2" sqref="A2"/>
    </sheetView>
  </sheetViews>
  <sheetFormatPr defaultColWidth="8.7109375" defaultRowHeight="12.75"/>
  <cols>
    <col min="1" max="1" width="24.28515625" style="41" customWidth="1"/>
    <col min="2" max="2" width="7.28515625" style="42" customWidth="1"/>
    <col min="3" max="4" width="7.28515625" style="43" customWidth="1"/>
    <col min="5" max="5" width="9" style="43" customWidth="1"/>
    <col min="6" max="6" width="8.28515625" style="43" customWidth="1"/>
    <col min="7" max="7" width="7.28515625" style="43" customWidth="1"/>
    <col min="8" max="8" width="7.28515625" style="44" customWidth="1"/>
    <col min="9" max="9" width="7.28515625" style="43" customWidth="1"/>
    <col min="10" max="10" width="8.5703125" style="43" customWidth="1"/>
    <col min="11" max="12" width="7.28515625" style="43" customWidth="1"/>
    <col min="13" max="13" width="2.5703125" style="43" customWidth="1"/>
    <col min="14" max="16" width="7.28515625" style="43" customWidth="1"/>
    <col min="17" max="17" width="8.7109375" style="43"/>
    <col min="18" max="24" width="7.28515625" style="43" customWidth="1"/>
    <col min="25" max="16384" width="8.7109375" style="43"/>
  </cols>
  <sheetData>
    <row r="1" spans="1:35">
      <c r="A1" s="45" t="s">
        <v>63</v>
      </c>
      <c r="B1" s="46"/>
      <c r="H1" s="43"/>
    </row>
    <row r="2" spans="1:35">
      <c r="A2" s="45"/>
      <c r="B2" s="46"/>
      <c r="H2" s="43"/>
    </row>
    <row r="3" spans="1:35" s="9" customFormat="1" ht="15">
      <c r="A3" s="14"/>
      <c r="B3" s="254" t="s">
        <v>280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7"/>
      <c r="N3" s="254" t="s">
        <v>281</v>
      </c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4.65" customHeight="1">
      <c r="A4" s="253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  <c r="N4" s="250" t="s">
        <v>254</v>
      </c>
      <c r="O4" s="251" t="s">
        <v>255</v>
      </c>
      <c r="P4" s="251"/>
      <c r="Q4" s="251"/>
      <c r="R4" s="251"/>
      <c r="S4" s="251"/>
      <c r="T4" s="251"/>
      <c r="U4" s="251"/>
      <c r="V4" s="251"/>
      <c r="W4" s="251"/>
      <c r="X4" s="251"/>
    </row>
    <row r="5" spans="1:35" s="41" customFormat="1" ht="48">
      <c r="A5" s="253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50"/>
      <c r="O5" s="17" t="s">
        <v>261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35" s="41" customFormat="1" ht="6" customHeight="1">
      <c r="A6" s="47"/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N6" s="48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35" ht="24" customHeight="1">
      <c r="B7" s="252" t="s">
        <v>282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N7" s="252" t="s">
        <v>282</v>
      </c>
      <c r="O7" s="252"/>
      <c r="P7" s="252"/>
      <c r="Q7" s="252"/>
      <c r="R7" s="252"/>
      <c r="S7" s="252"/>
      <c r="T7" s="252"/>
      <c r="U7" s="252"/>
      <c r="V7" s="252"/>
      <c r="W7" s="252"/>
      <c r="X7" s="252"/>
    </row>
    <row r="8" spans="1:35" ht="6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35">
      <c r="A9" s="25" t="s">
        <v>283</v>
      </c>
      <c r="B9" s="51">
        <v>26526</v>
      </c>
      <c r="C9" s="52">
        <v>3804</v>
      </c>
      <c r="D9" s="52">
        <v>2737</v>
      </c>
      <c r="E9" s="52">
        <v>2074</v>
      </c>
      <c r="F9" s="52">
        <v>1926</v>
      </c>
      <c r="G9" s="52">
        <v>2807</v>
      </c>
      <c r="H9" s="52">
        <v>727</v>
      </c>
      <c r="I9" s="52">
        <v>4029</v>
      </c>
      <c r="J9" s="52">
        <v>2503</v>
      </c>
      <c r="K9" s="52">
        <v>1671</v>
      </c>
      <c r="L9" s="52">
        <v>4248</v>
      </c>
      <c r="N9" s="51">
        <v>6602</v>
      </c>
      <c r="O9" s="52">
        <v>858</v>
      </c>
      <c r="P9" s="52">
        <v>449</v>
      </c>
      <c r="Q9" s="52">
        <v>823</v>
      </c>
      <c r="R9" s="52">
        <v>578</v>
      </c>
      <c r="S9" s="52">
        <v>796</v>
      </c>
      <c r="T9" s="52">
        <v>215</v>
      </c>
      <c r="U9" s="52">
        <v>928</v>
      </c>
      <c r="V9" s="52">
        <v>574</v>
      </c>
      <c r="W9" s="52">
        <v>508</v>
      </c>
      <c r="X9" s="52">
        <v>874</v>
      </c>
    </row>
    <row r="10" spans="1:35">
      <c r="A10" s="25" t="s">
        <v>284</v>
      </c>
      <c r="B10" s="51">
        <v>31282</v>
      </c>
      <c r="C10" s="52">
        <v>4945</v>
      </c>
      <c r="D10" s="52">
        <v>2985</v>
      </c>
      <c r="E10" s="52">
        <v>2158</v>
      </c>
      <c r="F10" s="52">
        <v>2177</v>
      </c>
      <c r="G10" s="52">
        <v>4519</v>
      </c>
      <c r="H10" s="52">
        <v>914</v>
      </c>
      <c r="I10" s="52">
        <v>4502</v>
      </c>
      <c r="J10" s="52">
        <v>2503</v>
      </c>
      <c r="K10" s="52">
        <v>1933</v>
      </c>
      <c r="L10" s="52">
        <v>4646</v>
      </c>
      <c r="N10" s="51">
        <v>9870</v>
      </c>
      <c r="O10" s="52">
        <v>1411</v>
      </c>
      <c r="P10" s="52">
        <v>563</v>
      </c>
      <c r="Q10" s="52">
        <v>1072</v>
      </c>
      <c r="R10" s="52">
        <v>652</v>
      </c>
      <c r="S10" s="52">
        <v>1326</v>
      </c>
      <c r="T10" s="52">
        <v>351</v>
      </c>
      <c r="U10" s="52">
        <v>1068</v>
      </c>
      <c r="V10" s="52">
        <v>1046</v>
      </c>
      <c r="W10" s="52">
        <v>714</v>
      </c>
      <c r="X10" s="52">
        <v>1666</v>
      </c>
    </row>
    <row r="11" spans="1:35" s="59" customFormat="1">
      <c r="A11" s="36" t="s">
        <v>254</v>
      </c>
      <c r="B11" s="53">
        <v>57808</v>
      </c>
      <c r="C11" s="53">
        <v>8749</v>
      </c>
      <c r="D11" s="53">
        <v>5722</v>
      </c>
      <c r="E11" s="53">
        <v>4232</v>
      </c>
      <c r="F11" s="53">
        <v>4103</v>
      </c>
      <c r="G11" s="53">
        <v>7326</v>
      </c>
      <c r="H11" s="53">
        <v>1641</v>
      </c>
      <c r="I11" s="53">
        <v>8531</v>
      </c>
      <c r="J11" s="53">
        <v>5006</v>
      </c>
      <c r="K11" s="53">
        <v>3604</v>
      </c>
      <c r="L11" s="53">
        <v>8894</v>
      </c>
      <c r="N11" s="53">
        <v>16472</v>
      </c>
      <c r="O11" s="53">
        <v>2269</v>
      </c>
      <c r="P11" s="53">
        <v>1012</v>
      </c>
      <c r="Q11" s="53">
        <v>1895</v>
      </c>
      <c r="R11" s="53">
        <v>1230</v>
      </c>
      <c r="S11" s="53">
        <v>2122</v>
      </c>
      <c r="T11" s="53">
        <v>566</v>
      </c>
      <c r="U11" s="53">
        <v>1996</v>
      </c>
      <c r="V11" s="53">
        <v>1620</v>
      </c>
      <c r="W11" s="53">
        <v>1222</v>
      </c>
      <c r="X11" s="53">
        <v>2540</v>
      </c>
    </row>
    <row r="12" spans="1:35" ht="6" customHeight="1">
      <c r="A12" s="25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1:35" ht="12" customHeight="1">
      <c r="A13" s="25"/>
      <c r="B13" s="252" t="s">
        <v>274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N13" s="252" t="s">
        <v>274</v>
      </c>
      <c r="O13" s="252"/>
      <c r="P13" s="252"/>
      <c r="Q13" s="252"/>
      <c r="R13" s="252"/>
      <c r="S13" s="252"/>
      <c r="T13" s="252"/>
      <c r="U13" s="252"/>
      <c r="V13" s="252"/>
      <c r="W13" s="252"/>
      <c r="X13" s="252"/>
    </row>
    <row r="14" spans="1:35" ht="6" customHeight="1">
      <c r="A14" s="25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35">
      <c r="A15" s="25" t="s">
        <v>283</v>
      </c>
      <c r="B15" s="55">
        <v>0.45900000000000002</v>
      </c>
      <c r="C15" s="56">
        <v>0.435</v>
      </c>
      <c r="D15" s="56">
        <v>0.47799999999999998</v>
      </c>
      <c r="E15" s="56">
        <v>0.49</v>
      </c>
      <c r="F15" s="56">
        <v>0.46899999999999997</v>
      </c>
      <c r="G15" s="56">
        <v>0.38300000000000001</v>
      </c>
      <c r="H15" s="56">
        <v>0.443</v>
      </c>
      <c r="I15" s="56">
        <v>0.47199999999999998</v>
      </c>
      <c r="J15" s="56">
        <v>0.5</v>
      </c>
      <c r="K15" s="56">
        <v>0.46400000000000002</v>
      </c>
      <c r="L15" s="56">
        <v>0.47799999999999998</v>
      </c>
      <c r="N15" s="55">
        <v>0.40100000000000002</v>
      </c>
      <c r="O15" s="56">
        <v>0.378</v>
      </c>
      <c r="P15" s="56">
        <v>0.443</v>
      </c>
      <c r="Q15" s="56">
        <v>0.434</v>
      </c>
      <c r="R15" s="56">
        <v>0.47</v>
      </c>
      <c r="S15" s="56">
        <v>0.375</v>
      </c>
      <c r="T15" s="56">
        <v>0.38100000000000001</v>
      </c>
      <c r="U15" s="56">
        <v>0.46500000000000002</v>
      </c>
      <c r="V15" s="56">
        <v>0.35399999999999998</v>
      </c>
      <c r="W15" s="56">
        <v>0.41599999999999998</v>
      </c>
      <c r="X15" s="56">
        <v>0.34399999999999997</v>
      </c>
    </row>
    <row r="16" spans="1:35">
      <c r="A16" s="25" t="s">
        <v>284</v>
      </c>
      <c r="B16" s="55">
        <v>0.54100000000000004</v>
      </c>
      <c r="C16" s="56">
        <v>0.56499999999999995</v>
      </c>
      <c r="D16" s="56">
        <v>0.52200000000000002</v>
      </c>
      <c r="E16" s="56">
        <v>0.51</v>
      </c>
      <c r="F16" s="56">
        <v>0.53100000000000003</v>
      </c>
      <c r="G16" s="56">
        <v>0.61699999999999999</v>
      </c>
      <c r="H16" s="56">
        <v>0.55700000000000005</v>
      </c>
      <c r="I16" s="56">
        <v>0.52800000000000002</v>
      </c>
      <c r="J16" s="56">
        <v>0.5</v>
      </c>
      <c r="K16" s="56">
        <v>0.53600000000000003</v>
      </c>
      <c r="L16" s="56">
        <v>0.52200000000000002</v>
      </c>
      <c r="N16" s="55">
        <v>0.59899999999999998</v>
      </c>
      <c r="O16" s="56">
        <v>0.622</v>
      </c>
      <c r="P16" s="56">
        <v>0.55700000000000005</v>
      </c>
      <c r="Q16" s="56">
        <v>0.56599999999999995</v>
      </c>
      <c r="R16" s="56">
        <v>0.53</v>
      </c>
      <c r="S16" s="56">
        <v>0.625</v>
      </c>
      <c r="T16" s="56">
        <v>0.61899999999999999</v>
      </c>
      <c r="U16" s="56">
        <v>0.53500000000000003</v>
      </c>
      <c r="V16" s="56">
        <v>0.64600000000000002</v>
      </c>
      <c r="W16" s="56">
        <v>0.58399999999999996</v>
      </c>
      <c r="X16" s="56">
        <v>0.65600000000000003</v>
      </c>
    </row>
    <row r="17" spans="1:24" s="59" customFormat="1">
      <c r="A17" s="36" t="s">
        <v>254</v>
      </c>
      <c r="B17" s="57">
        <v>1</v>
      </c>
      <c r="C17" s="57">
        <v>1</v>
      </c>
      <c r="D17" s="57">
        <v>1</v>
      </c>
      <c r="E17" s="57">
        <v>1</v>
      </c>
      <c r="F17" s="57">
        <v>1</v>
      </c>
      <c r="G17" s="57">
        <v>1</v>
      </c>
      <c r="H17" s="57">
        <v>1</v>
      </c>
      <c r="I17" s="57">
        <v>1</v>
      </c>
      <c r="J17" s="57">
        <v>1</v>
      </c>
      <c r="K17" s="57">
        <v>1</v>
      </c>
      <c r="L17" s="57">
        <v>1</v>
      </c>
      <c r="N17" s="57">
        <v>1</v>
      </c>
      <c r="O17" s="57">
        <v>1</v>
      </c>
      <c r="P17" s="57">
        <v>1</v>
      </c>
      <c r="Q17" s="57">
        <v>1</v>
      </c>
      <c r="R17" s="57">
        <v>1</v>
      </c>
      <c r="S17" s="57">
        <v>1</v>
      </c>
      <c r="T17" s="57">
        <v>1</v>
      </c>
      <c r="U17" s="57">
        <v>1</v>
      </c>
      <c r="V17" s="57">
        <v>1</v>
      </c>
      <c r="W17" s="57">
        <v>1</v>
      </c>
      <c r="X17" s="57">
        <v>1</v>
      </c>
    </row>
    <row r="18" spans="1:24" ht="6" customHeight="1">
      <c r="A18" s="58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ht="24" customHeight="1">
      <c r="B19" s="252" t="s">
        <v>285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N19" s="252" t="s">
        <v>285</v>
      </c>
      <c r="O19" s="252"/>
      <c r="P19" s="252"/>
      <c r="Q19" s="252"/>
      <c r="R19" s="252"/>
      <c r="S19" s="252"/>
      <c r="T19" s="252"/>
      <c r="U19" s="252"/>
      <c r="V19" s="252"/>
      <c r="W19" s="252"/>
      <c r="X19" s="252"/>
    </row>
    <row r="20" spans="1:24" ht="6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>
      <c r="A21" s="25" t="s">
        <v>286</v>
      </c>
      <c r="B21" s="51">
        <v>7928</v>
      </c>
      <c r="C21" s="52">
        <v>1277</v>
      </c>
      <c r="D21" s="52">
        <v>539</v>
      </c>
      <c r="E21" s="52">
        <v>1180</v>
      </c>
      <c r="F21" s="52">
        <v>518</v>
      </c>
      <c r="G21" s="52">
        <v>1096</v>
      </c>
      <c r="H21" s="52">
        <v>230</v>
      </c>
      <c r="I21" s="52">
        <v>1007</v>
      </c>
      <c r="J21" s="52">
        <v>544</v>
      </c>
      <c r="K21" s="52">
        <v>407</v>
      </c>
      <c r="L21" s="52">
        <v>1128</v>
      </c>
      <c r="N21" s="51">
        <v>1599</v>
      </c>
      <c r="O21" s="52">
        <v>273</v>
      </c>
      <c r="P21" s="52">
        <v>85</v>
      </c>
      <c r="Q21" s="52">
        <v>183</v>
      </c>
      <c r="R21" s="52">
        <v>58</v>
      </c>
      <c r="S21" s="52">
        <v>163</v>
      </c>
      <c r="T21" s="52">
        <v>51</v>
      </c>
      <c r="U21" s="52">
        <v>219</v>
      </c>
      <c r="V21" s="52">
        <v>145</v>
      </c>
      <c r="W21" s="52">
        <v>103</v>
      </c>
      <c r="X21" s="52">
        <v>319</v>
      </c>
    </row>
    <row r="22" spans="1:24">
      <c r="A22" s="25" t="s">
        <v>287</v>
      </c>
      <c r="B22" s="51">
        <v>38288</v>
      </c>
      <c r="C22" s="52">
        <v>5896</v>
      </c>
      <c r="D22" s="52">
        <v>3566</v>
      </c>
      <c r="E22" s="52">
        <v>2495</v>
      </c>
      <c r="F22" s="52">
        <v>2592</v>
      </c>
      <c r="G22" s="52">
        <v>4519</v>
      </c>
      <c r="H22" s="52">
        <v>993</v>
      </c>
      <c r="I22" s="52">
        <v>5855</v>
      </c>
      <c r="J22" s="52">
        <v>3537</v>
      </c>
      <c r="K22" s="52">
        <v>2761</v>
      </c>
      <c r="L22" s="52">
        <v>6073</v>
      </c>
      <c r="N22" s="51">
        <v>10603</v>
      </c>
      <c r="O22" s="52">
        <v>1548</v>
      </c>
      <c r="P22" s="52">
        <v>653</v>
      </c>
      <c r="Q22" s="52">
        <v>1205</v>
      </c>
      <c r="R22" s="52">
        <v>880</v>
      </c>
      <c r="S22" s="52">
        <v>1249</v>
      </c>
      <c r="T22" s="52">
        <v>328</v>
      </c>
      <c r="U22" s="52">
        <v>1357</v>
      </c>
      <c r="V22" s="52">
        <v>864</v>
      </c>
      <c r="W22" s="52">
        <v>811</v>
      </c>
      <c r="X22" s="52">
        <v>1707</v>
      </c>
    </row>
    <row r="23" spans="1:24">
      <c r="A23" s="25" t="s">
        <v>288</v>
      </c>
      <c r="B23" s="51">
        <v>10855</v>
      </c>
      <c r="C23" s="52">
        <v>1494</v>
      </c>
      <c r="D23" s="52">
        <v>1513</v>
      </c>
      <c r="E23" s="52">
        <v>523</v>
      </c>
      <c r="F23" s="52">
        <v>933</v>
      </c>
      <c r="G23" s="52">
        <v>1551</v>
      </c>
      <c r="H23" s="52">
        <v>396</v>
      </c>
      <c r="I23" s="52">
        <v>1637</v>
      </c>
      <c r="J23" s="52">
        <v>889</v>
      </c>
      <c r="K23" s="52">
        <v>392</v>
      </c>
      <c r="L23" s="52">
        <v>1527</v>
      </c>
      <c r="N23" s="51">
        <v>3968</v>
      </c>
      <c r="O23" s="52">
        <v>433</v>
      </c>
      <c r="P23" s="52">
        <v>264</v>
      </c>
      <c r="Q23" s="52">
        <v>482</v>
      </c>
      <c r="R23" s="52">
        <v>281</v>
      </c>
      <c r="S23" s="52">
        <v>650</v>
      </c>
      <c r="T23" s="52">
        <v>164</v>
      </c>
      <c r="U23" s="52">
        <v>385</v>
      </c>
      <c r="V23" s="52">
        <v>559</v>
      </c>
      <c r="W23" s="52">
        <v>287</v>
      </c>
      <c r="X23" s="52">
        <v>463</v>
      </c>
    </row>
    <row r="24" spans="1:24">
      <c r="A24" s="25" t="s">
        <v>289</v>
      </c>
      <c r="B24" s="51">
        <v>737</v>
      </c>
      <c r="C24" s="52">
        <v>82</v>
      </c>
      <c r="D24" s="52">
        <v>104</v>
      </c>
      <c r="E24" s="52">
        <v>34</v>
      </c>
      <c r="F24" s="52">
        <v>59</v>
      </c>
      <c r="G24" s="52">
        <v>160</v>
      </c>
      <c r="H24" s="52">
        <v>22</v>
      </c>
      <c r="I24" s="52">
        <v>31</v>
      </c>
      <c r="J24" s="52">
        <v>36</v>
      </c>
      <c r="K24" s="52">
        <v>44</v>
      </c>
      <c r="L24" s="52">
        <v>166</v>
      </c>
      <c r="N24" s="51">
        <v>302</v>
      </c>
      <c r="O24" s="52">
        <v>15</v>
      </c>
      <c r="P24" s="52">
        <v>10</v>
      </c>
      <c r="Q24" s="52">
        <v>25</v>
      </c>
      <c r="R24" s="52">
        <v>11</v>
      </c>
      <c r="S24" s="52">
        <v>60</v>
      </c>
      <c r="T24" s="52">
        <v>23</v>
      </c>
      <c r="U24" s="52">
        <v>35</v>
      </c>
      <c r="V24" s="52">
        <v>51</v>
      </c>
      <c r="W24" s="52">
        <v>22</v>
      </c>
      <c r="X24" s="52">
        <v>51</v>
      </c>
    </row>
    <row r="25" spans="1:24" s="59" customFormat="1">
      <c r="A25" s="36" t="s">
        <v>254</v>
      </c>
      <c r="B25" s="53">
        <v>57808</v>
      </c>
      <c r="C25" s="53">
        <v>8749</v>
      </c>
      <c r="D25" s="53">
        <v>5722</v>
      </c>
      <c r="E25" s="53">
        <v>4232</v>
      </c>
      <c r="F25" s="53">
        <v>4103</v>
      </c>
      <c r="G25" s="53">
        <v>7326</v>
      </c>
      <c r="H25" s="53">
        <v>1641</v>
      </c>
      <c r="I25" s="53">
        <v>8531</v>
      </c>
      <c r="J25" s="53">
        <v>5006</v>
      </c>
      <c r="K25" s="53">
        <v>3604</v>
      </c>
      <c r="L25" s="53">
        <v>8894</v>
      </c>
      <c r="N25" s="53">
        <v>16472</v>
      </c>
      <c r="O25" s="53">
        <v>2269</v>
      </c>
      <c r="P25" s="53">
        <v>1012</v>
      </c>
      <c r="Q25" s="53">
        <v>1895</v>
      </c>
      <c r="R25" s="53">
        <v>1230</v>
      </c>
      <c r="S25" s="53">
        <v>2122</v>
      </c>
      <c r="T25" s="53">
        <v>566</v>
      </c>
      <c r="U25" s="53">
        <v>1996</v>
      </c>
      <c r="V25" s="53">
        <v>1620</v>
      </c>
      <c r="W25" s="53">
        <v>1222</v>
      </c>
      <c r="X25" s="53">
        <v>2540</v>
      </c>
    </row>
    <row r="26" spans="1:24" ht="6" customHeight="1">
      <c r="A26" s="58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24" ht="12" customHeight="1">
      <c r="B27" s="252" t="s">
        <v>274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N27" s="252" t="s">
        <v>274</v>
      </c>
      <c r="O27" s="252"/>
      <c r="P27" s="252"/>
      <c r="Q27" s="252"/>
      <c r="R27" s="252"/>
      <c r="S27" s="252"/>
      <c r="T27" s="252"/>
      <c r="U27" s="252"/>
      <c r="V27" s="252"/>
      <c r="W27" s="252"/>
      <c r="X27" s="252"/>
    </row>
    <row r="28" spans="1:24" ht="6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>
      <c r="A29" s="25" t="s">
        <v>286</v>
      </c>
      <c r="B29" s="55">
        <v>0.13700000000000001</v>
      </c>
      <c r="C29" s="60">
        <v>0.14599999999999999</v>
      </c>
      <c r="D29" s="60">
        <v>9.4E-2</v>
      </c>
      <c r="E29" s="60">
        <v>0.27900000000000003</v>
      </c>
      <c r="F29" s="60">
        <v>0.126</v>
      </c>
      <c r="G29" s="60">
        <v>0.15</v>
      </c>
      <c r="H29" s="60">
        <v>0.14000000000000001</v>
      </c>
      <c r="I29" s="60">
        <v>0.11799999999999999</v>
      </c>
      <c r="J29" s="60">
        <v>0.109</v>
      </c>
      <c r="K29" s="60">
        <v>0.113</v>
      </c>
      <c r="L29" s="60">
        <v>0.127</v>
      </c>
      <c r="N29" s="55">
        <v>9.7000000000000003E-2</v>
      </c>
      <c r="O29" s="60">
        <v>0.12</v>
      </c>
      <c r="P29" s="60">
        <v>8.4000000000000005E-2</v>
      </c>
      <c r="Q29" s="60">
        <v>9.6000000000000002E-2</v>
      </c>
      <c r="R29" s="60">
        <v>4.7E-2</v>
      </c>
      <c r="S29" s="60">
        <v>7.6999999999999999E-2</v>
      </c>
      <c r="T29" s="60">
        <v>9.0999999999999998E-2</v>
      </c>
      <c r="U29" s="60">
        <v>0.11</v>
      </c>
      <c r="V29" s="60">
        <v>0.09</v>
      </c>
      <c r="W29" s="60">
        <v>8.4000000000000005E-2</v>
      </c>
      <c r="X29" s="60">
        <v>0.126</v>
      </c>
    </row>
    <row r="30" spans="1:24">
      <c r="A30" s="25" t="s">
        <v>287</v>
      </c>
      <c r="B30" s="55">
        <v>0.66200000000000003</v>
      </c>
      <c r="C30" s="60">
        <v>0.67400000000000004</v>
      </c>
      <c r="D30" s="60">
        <v>0.623</v>
      </c>
      <c r="E30" s="60">
        <v>0.59</v>
      </c>
      <c r="F30" s="60">
        <v>0.63200000000000001</v>
      </c>
      <c r="G30" s="60">
        <v>0.61699999999999999</v>
      </c>
      <c r="H30" s="60">
        <v>0.60499999999999998</v>
      </c>
      <c r="I30" s="60">
        <v>0.68600000000000005</v>
      </c>
      <c r="J30" s="60">
        <v>0.70699999999999996</v>
      </c>
      <c r="K30" s="60">
        <v>0.76600000000000001</v>
      </c>
      <c r="L30" s="60">
        <v>0.68300000000000005</v>
      </c>
      <c r="N30" s="55">
        <v>0.64400000000000002</v>
      </c>
      <c r="O30" s="60">
        <v>0.68200000000000005</v>
      </c>
      <c r="P30" s="60">
        <v>0.64500000000000002</v>
      </c>
      <c r="Q30" s="60">
        <v>0.63600000000000001</v>
      </c>
      <c r="R30" s="60">
        <v>0.71599999999999997</v>
      </c>
      <c r="S30" s="60">
        <v>0.58899999999999997</v>
      </c>
      <c r="T30" s="60">
        <v>0.57999999999999996</v>
      </c>
      <c r="U30" s="60">
        <v>0.68</v>
      </c>
      <c r="V30" s="60">
        <v>0.53400000000000003</v>
      </c>
      <c r="W30" s="60">
        <v>0.66400000000000003</v>
      </c>
      <c r="X30" s="60">
        <v>0.67200000000000004</v>
      </c>
    </row>
    <row r="31" spans="1:24">
      <c r="A31" s="25" t="s">
        <v>288</v>
      </c>
      <c r="B31" s="55">
        <v>0.188</v>
      </c>
      <c r="C31" s="60">
        <v>0.17100000000000001</v>
      </c>
      <c r="D31" s="60">
        <v>0.26400000000000001</v>
      </c>
      <c r="E31" s="60">
        <v>0.124</v>
      </c>
      <c r="F31" s="60">
        <v>0.22700000000000001</v>
      </c>
      <c r="G31" s="60">
        <v>0.21199999999999999</v>
      </c>
      <c r="H31" s="60">
        <v>0.24099999999999999</v>
      </c>
      <c r="I31" s="60">
        <v>0.192</v>
      </c>
      <c r="J31" s="60">
        <v>0.17799999999999999</v>
      </c>
      <c r="K31" s="60">
        <v>0.109</v>
      </c>
      <c r="L31" s="60">
        <v>0.17199999999999999</v>
      </c>
      <c r="N31" s="55">
        <v>0.24099999999999999</v>
      </c>
      <c r="O31" s="60">
        <v>0.191</v>
      </c>
      <c r="P31" s="60">
        <v>0.26100000000000001</v>
      </c>
      <c r="Q31" s="60">
        <v>0.254</v>
      </c>
      <c r="R31" s="60">
        <v>0.22800000000000001</v>
      </c>
      <c r="S31" s="60">
        <v>0.30599999999999999</v>
      </c>
      <c r="T31" s="60">
        <v>0.28999999999999998</v>
      </c>
      <c r="U31" s="60">
        <v>0.193</v>
      </c>
      <c r="V31" s="60">
        <v>0.34499999999999997</v>
      </c>
      <c r="W31" s="60">
        <v>0.23499999999999999</v>
      </c>
      <c r="X31" s="60">
        <v>0.182</v>
      </c>
    </row>
    <row r="32" spans="1:24">
      <c r="A32" s="25" t="s">
        <v>289</v>
      </c>
      <c r="B32" s="55">
        <v>1.2999999999999999E-2</v>
      </c>
      <c r="C32" s="60">
        <v>8.9999999999999993E-3</v>
      </c>
      <c r="D32" s="60">
        <v>1.7999999999999999E-2</v>
      </c>
      <c r="E32" s="60">
        <v>8.0000000000000002E-3</v>
      </c>
      <c r="F32" s="60">
        <v>1.4E-2</v>
      </c>
      <c r="G32" s="60">
        <v>2.1999999999999999E-2</v>
      </c>
      <c r="H32" s="60">
        <v>1.2999999999999999E-2</v>
      </c>
      <c r="I32" s="60">
        <v>4.0000000000000001E-3</v>
      </c>
      <c r="J32" s="60">
        <v>7.0000000000000001E-3</v>
      </c>
      <c r="K32" s="60">
        <v>1.2E-2</v>
      </c>
      <c r="L32" s="60">
        <v>1.9E-2</v>
      </c>
      <c r="N32" s="55">
        <v>1.7999999999999999E-2</v>
      </c>
      <c r="O32" s="60">
        <v>7.0000000000000001E-3</v>
      </c>
      <c r="P32" s="60">
        <v>0.01</v>
      </c>
      <c r="Q32" s="60">
        <v>1.2999999999999999E-2</v>
      </c>
      <c r="R32" s="60">
        <v>8.9999999999999993E-3</v>
      </c>
      <c r="S32" s="60">
        <v>2.8000000000000001E-2</v>
      </c>
      <c r="T32" s="60">
        <v>0.04</v>
      </c>
      <c r="U32" s="60">
        <v>1.7999999999999999E-2</v>
      </c>
      <c r="V32" s="60">
        <v>3.1E-2</v>
      </c>
      <c r="W32" s="60">
        <v>1.7999999999999999E-2</v>
      </c>
      <c r="X32" s="60">
        <v>0.02</v>
      </c>
    </row>
    <row r="33" spans="1:24" s="59" customFormat="1">
      <c r="A33" s="36" t="s">
        <v>254</v>
      </c>
      <c r="B33" s="57">
        <v>1</v>
      </c>
      <c r="C33" s="57">
        <v>1</v>
      </c>
      <c r="D33" s="57">
        <v>1</v>
      </c>
      <c r="E33" s="57">
        <v>1</v>
      </c>
      <c r="F33" s="57">
        <v>1</v>
      </c>
      <c r="G33" s="57">
        <v>1</v>
      </c>
      <c r="H33" s="57">
        <v>1</v>
      </c>
      <c r="I33" s="57">
        <v>1</v>
      </c>
      <c r="J33" s="57">
        <v>1</v>
      </c>
      <c r="K33" s="57">
        <v>1</v>
      </c>
      <c r="L33" s="57">
        <v>1</v>
      </c>
      <c r="N33" s="57">
        <f t="shared" ref="N33:X33" si="0">N17</f>
        <v>1</v>
      </c>
      <c r="O33" s="57">
        <f t="shared" si="0"/>
        <v>1</v>
      </c>
      <c r="P33" s="57">
        <f t="shared" si="0"/>
        <v>1</v>
      </c>
      <c r="Q33" s="57">
        <f t="shared" si="0"/>
        <v>1</v>
      </c>
      <c r="R33" s="57">
        <f t="shared" si="0"/>
        <v>1</v>
      </c>
      <c r="S33" s="57">
        <f t="shared" si="0"/>
        <v>1</v>
      </c>
      <c r="T33" s="57">
        <f t="shared" si="0"/>
        <v>1</v>
      </c>
      <c r="U33" s="57">
        <f t="shared" si="0"/>
        <v>1</v>
      </c>
      <c r="V33" s="57">
        <f t="shared" si="0"/>
        <v>1</v>
      </c>
      <c r="W33" s="57">
        <f t="shared" si="0"/>
        <v>1</v>
      </c>
      <c r="X33" s="57">
        <f t="shared" si="0"/>
        <v>1</v>
      </c>
    </row>
    <row r="34" spans="1:24" ht="6" customHeight="1">
      <c r="A34" s="58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ht="24" customHeight="1">
      <c r="B35" s="252" t="s">
        <v>290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N35" s="252" t="s">
        <v>290</v>
      </c>
      <c r="O35" s="252"/>
      <c r="P35" s="252"/>
      <c r="Q35" s="252"/>
      <c r="R35" s="252"/>
      <c r="S35" s="252"/>
      <c r="T35" s="252"/>
      <c r="U35" s="252"/>
      <c r="V35" s="252"/>
      <c r="W35" s="252"/>
      <c r="X35" s="252"/>
    </row>
    <row r="36" spans="1:24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>
      <c r="A37" s="25" t="s">
        <v>291</v>
      </c>
      <c r="B37" s="51">
        <v>4415</v>
      </c>
      <c r="C37" s="52">
        <v>571</v>
      </c>
      <c r="D37" s="52">
        <v>435</v>
      </c>
      <c r="E37" s="52">
        <v>219</v>
      </c>
      <c r="F37" s="52">
        <v>237</v>
      </c>
      <c r="G37" s="52">
        <v>856</v>
      </c>
      <c r="H37" s="52">
        <v>72</v>
      </c>
      <c r="I37" s="52">
        <v>818</v>
      </c>
      <c r="J37" s="52">
        <v>435</v>
      </c>
      <c r="K37" s="52">
        <v>407</v>
      </c>
      <c r="L37" s="52">
        <v>365</v>
      </c>
      <c r="N37" s="51">
        <v>880</v>
      </c>
      <c r="O37" s="52">
        <v>121</v>
      </c>
      <c r="P37" s="52">
        <v>50</v>
      </c>
      <c r="Q37" s="52">
        <v>175</v>
      </c>
      <c r="R37" s="52">
        <v>69</v>
      </c>
      <c r="S37" s="52">
        <v>103</v>
      </c>
      <c r="T37" s="52">
        <v>10</v>
      </c>
      <c r="U37" s="52">
        <v>44</v>
      </c>
      <c r="V37" s="52">
        <v>131</v>
      </c>
      <c r="W37" s="52">
        <v>76</v>
      </c>
      <c r="X37" s="52">
        <v>103</v>
      </c>
    </row>
    <row r="38" spans="1:24">
      <c r="A38" s="25" t="s">
        <v>292</v>
      </c>
      <c r="B38" s="51">
        <v>7342</v>
      </c>
      <c r="C38" s="52">
        <v>1141</v>
      </c>
      <c r="D38" s="52">
        <v>539</v>
      </c>
      <c r="E38" s="52">
        <v>506</v>
      </c>
      <c r="F38" s="52">
        <v>385</v>
      </c>
      <c r="G38" s="52">
        <v>1016</v>
      </c>
      <c r="H38" s="52">
        <v>122</v>
      </c>
      <c r="I38" s="52">
        <v>1070</v>
      </c>
      <c r="J38" s="52">
        <v>707</v>
      </c>
      <c r="K38" s="52">
        <v>494</v>
      </c>
      <c r="L38" s="52">
        <v>1361</v>
      </c>
      <c r="N38" s="51">
        <v>2003</v>
      </c>
      <c r="O38" s="52">
        <v>190</v>
      </c>
      <c r="P38" s="52">
        <v>90</v>
      </c>
      <c r="Q38" s="52">
        <v>308</v>
      </c>
      <c r="R38" s="52">
        <v>143</v>
      </c>
      <c r="S38" s="52">
        <v>222</v>
      </c>
      <c r="T38" s="52">
        <v>48</v>
      </c>
      <c r="U38" s="52">
        <v>201</v>
      </c>
      <c r="V38" s="52">
        <v>138</v>
      </c>
      <c r="W38" s="52">
        <v>200</v>
      </c>
      <c r="X38" s="52">
        <v>463</v>
      </c>
    </row>
    <row r="39" spans="1:24">
      <c r="A39" s="25" t="s">
        <v>293</v>
      </c>
      <c r="B39" s="51">
        <v>3867</v>
      </c>
      <c r="C39" s="52">
        <v>625</v>
      </c>
      <c r="D39" s="52">
        <v>290</v>
      </c>
      <c r="E39" s="52">
        <v>371</v>
      </c>
      <c r="F39" s="52">
        <v>193</v>
      </c>
      <c r="G39" s="52">
        <v>508</v>
      </c>
      <c r="H39" s="52">
        <v>101</v>
      </c>
      <c r="I39" s="52">
        <v>693</v>
      </c>
      <c r="J39" s="52">
        <v>272</v>
      </c>
      <c r="K39" s="52">
        <v>218</v>
      </c>
      <c r="L39" s="52">
        <v>597</v>
      </c>
      <c r="N39" s="51">
        <v>845</v>
      </c>
      <c r="O39" s="52">
        <v>182</v>
      </c>
      <c r="P39" s="52">
        <v>40</v>
      </c>
      <c r="Q39" s="52">
        <v>91</v>
      </c>
      <c r="R39" s="52">
        <v>80</v>
      </c>
      <c r="S39" s="52">
        <v>60</v>
      </c>
      <c r="T39" s="52">
        <v>13</v>
      </c>
      <c r="U39" s="52">
        <v>114</v>
      </c>
      <c r="V39" s="52">
        <v>51</v>
      </c>
      <c r="W39" s="52">
        <v>70</v>
      </c>
      <c r="X39" s="52">
        <v>144</v>
      </c>
    </row>
    <row r="40" spans="1:24">
      <c r="A40" s="25" t="s">
        <v>294</v>
      </c>
      <c r="B40" s="51">
        <v>3142</v>
      </c>
      <c r="C40" s="52">
        <v>598</v>
      </c>
      <c r="D40" s="52">
        <v>332</v>
      </c>
      <c r="E40" s="52">
        <v>371</v>
      </c>
      <c r="F40" s="52">
        <v>267</v>
      </c>
      <c r="G40" s="52">
        <v>267</v>
      </c>
      <c r="H40" s="52">
        <v>137</v>
      </c>
      <c r="I40" s="52">
        <v>409</v>
      </c>
      <c r="J40" s="52">
        <v>218</v>
      </c>
      <c r="K40" s="52">
        <v>145</v>
      </c>
      <c r="L40" s="52">
        <v>398</v>
      </c>
      <c r="N40" s="51">
        <v>671</v>
      </c>
      <c r="O40" s="52">
        <v>129</v>
      </c>
      <c r="P40" s="52">
        <v>40</v>
      </c>
      <c r="Q40" s="52">
        <v>91</v>
      </c>
      <c r="R40" s="52">
        <v>85</v>
      </c>
      <c r="S40" s="52">
        <v>43</v>
      </c>
      <c r="T40" s="52">
        <v>3</v>
      </c>
      <c r="U40" s="52">
        <v>53</v>
      </c>
      <c r="V40" s="52">
        <v>44</v>
      </c>
      <c r="W40" s="52">
        <v>70</v>
      </c>
      <c r="X40" s="52">
        <v>113</v>
      </c>
    </row>
    <row r="41" spans="1:24">
      <c r="A41" s="25" t="s">
        <v>295</v>
      </c>
      <c r="B41" s="51">
        <v>4307</v>
      </c>
      <c r="C41" s="52">
        <v>734</v>
      </c>
      <c r="D41" s="52">
        <v>332</v>
      </c>
      <c r="E41" s="52">
        <v>287</v>
      </c>
      <c r="F41" s="52">
        <v>474</v>
      </c>
      <c r="G41" s="52">
        <v>428</v>
      </c>
      <c r="H41" s="52">
        <v>151</v>
      </c>
      <c r="I41" s="52">
        <v>818</v>
      </c>
      <c r="J41" s="52">
        <v>399</v>
      </c>
      <c r="K41" s="52">
        <v>320</v>
      </c>
      <c r="L41" s="52">
        <v>365</v>
      </c>
      <c r="N41" s="51">
        <v>693</v>
      </c>
      <c r="O41" s="52">
        <v>83</v>
      </c>
      <c r="P41" s="52">
        <v>40</v>
      </c>
      <c r="Q41" s="52">
        <v>91</v>
      </c>
      <c r="R41" s="52">
        <v>101</v>
      </c>
      <c r="S41" s="52">
        <v>60</v>
      </c>
      <c r="T41" s="52">
        <v>13</v>
      </c>
      <c r="U41" s="52">
        <v>53</v>
      </c>
      <c r="V41" s="52">
        <v>94</v>
      </c>
      <c r="W41" s="52">
        <v>76</v>
      </c>
      <c r="X41" s="52">
        <v>82</v>
      </c>
    </row>
    <row r="42" spans="1:24">
      <c r="A42" s="25" t="s">
        <v>296</v>
      </c>
      <c r="B42" s="51">
        <v>5395</v>
      </c>
      <c r="C42" s="52">
        <v>571</v>
      </c>
      <c r="D42" s="52">
        <v>456</v>
      </c>
      <c r="E42" s="52">
        <v>320</v>
      </c>
      <c r="F42" s="52">
        <v>548</v>
      </c>
      <c r="G42" s="52">
        <v>722</v>
      </c>
      <c r="H42" s="52">
        <v>180</v>
      </c>
      <c r="I42" s="52">
        <v>724</v>
      </c>
      <c r="J42" s="52">
        <v>544</v>
      </c>
      <c r="K42" s="52">
        <v>334</v>
      </c>
      <c r="L42" s="52">
        <v>996</v>
      </c>
      <c r="N42" s="51">
        <v>1051</v>
      </c>
      <c r="O42" s="52">
        <v>152</v>
      </c>
      <c r="P42" s="52">
        <v>55</v>
      </c>
      <c r="Q42" s="52">
        <v>150</v>
      </c>
      <c r="R42" s="52">
        <v>90</v>
      </c>
      <c r="S42" s="52">
        <v>111</v>
      </c>
      <c r="T42" s="52">
        <v>23</v>
      </c>
      <c r="U42" s="52">
        <v>88</v>
      </c>
      <c r="V42" s="52">
        <v>131</v>
      </c>
      <c r="W42" s="52">
        <v>108</v>
      </c>
      <c r="X42" s="52">
        <v>144</v>
      </c>
    </row>
    <row r="43" spans="1:24">
      <c r="A43" s="25" t="s">
        <v>297</v>
      </c>
      <c r="B43" s="51">
        <v>7120</v>
      </c>
      <c r="C43" s="52">
        <v>1060</v>
      </c>
      <c r="D43" s="52">
        <v>746</v>
      </c>
      <c r="E43" s="52">
        <v>523</v>
      </c>
      <c r="F43" s="52">
        <v>430</v>
      </c>
      <c r="G43" s="52">
        <v>909</v>
      </c>
      <c r="H43" s="52">
        <v>158</v>
      </c>
      <c r="I43" s="52">
        <v>1322</v>
      </c>
      <c r="J43" s="52">
        <v>580</v>
      </c>
      <c r="K43" s="52">
        <v>363</v>
      </c>
      <c r="L43" s="52">
        <v>1029</v>
      </c>
      <c r="N43" s="51">
        <v>1622</v>
      </c>
      <c r="O43" s="52">
        <v>311</v>
      </c>
      <c r="P43" s="52">
        <v>155</v>
      </c>
      <c r="Q43" s="52">
        <v>183</v>
      </c>
      <c r="R43" s="52">
        <v>106</v>
      </c>
      <c r="S43" s="52">
        <v>214</v>
      </c>
      <c r="T43" s="52">
        <v>61</v>
      </c>
      <c r="U43" s="52">
        <v>254</v>
      </c>
      <c r="V43" s="52">
        <v>145</v>
      </c>
      <c r="W43" s="52">
        <v>59</v>
      </c>
      <c r="X43" s="52">
        <v>134</v>
      </c>
    </row>
    <row r="44" spans="1:24">
      <c r="A44" s="25" t="s">
        <v>298</v>
      </c>
      <c r="B44" s="51">
        <v>6963</v>
      </c>
      <c r="C44" s="52">
        <v>1087</v>
      </c>
      <c r="D44" s="52">
        <v>809</v>
      </c>
      <c r="E44" s="52">
        <v>590</v>
      </c>
      <c r="F44" s="52">
        <v>592</v>
      </c>
      <c r="G44" s="52">
        <v>722</v>
      </c>
      <c r="H44" s="52">
        <v>223</v>
      </c>
      <c r="I44" s="52">
        <v>818</v>
      </c>
      <c r="J44" s="52">
        <v>653</v>
      </c>
      <c r="K44" s="52">
        <v>407</v>
      </c>
      <c r="L44" s="52">
        <v>1062</v>
      </c>
      <c r="N44" s="51">
        <v>1918</v>
      </c>
      <c r="O44" s="52">
        <v>182</v>
      </c>
      <c r="P44" s="52">
        <v>110</v>
      </c>
      <c r="Q44" s="52">
        <v>191</v>
      </c>
      <c r="R44" s="52">
        <v>154</v>
      </c>
      <c r="S44" s="52">
        <v>205</v>
      </c>
      <c r="T44" s="52">
        <v>93</v>
      </c>
      <c r="U44" s="52">
        <v>359</v>
      </c>
      <c r="V44" s="52">
        <v>232</v>
      </c>
      <c r="W44" s="52">
        <v>114</v>
      </c>
      <c r="X44" s="52">
        <v>278</v>
      </c>
    </row>
    <row r="45" spans="1:24">
      <c r="A45" s="25" t="s">
        <v>299</v>
      </c>
      <c r="B45" s="51">
        <v>4024</v>
      </c>
      <c r="C45" s="52">
        <v>598</v>
      </c>
      <c r="D45" s="52">
        <v>456</v>
      </c>
      <c r="E45" s="52">
        <v>287</v>
      </c>
      <c r="F45" s="52">
        <v>207</v>
      </c>
      <c r="G45" s="52">
        <v>508</v>
      </c>
      <c r="H45" s="52">
        <v>158</v>
      </c>
      <c r="I45" s="52">
        <v>346</v>
      </c>
      <c r="J45" s="52">
        <v>381</v>
      </c>
      <c r="K45" s="52">
        <v>320</v>
      </c>
      <c r="L45" s="52">
        <v>763</v>
      </c>
      <c r="N45" s="51">
        <v>1838</v>
      </c>
      <c r="O45" s="52">
        <v>250</v>
      </c>
      <c r="P45" s="52">
        <v>120</v>
      </c>
      <c r="Q45" s="52">
        <v>166</v>
      </c>
      <c r="R45" s="52">
        <v>74</v>
      </c>
      <c r="S45" s="52">
        <v>317</v>
      </c>
      <c r="T45" s="52">
        <v>93</v>
      </c>
      <c r="U45" s="52">
        <v>184</v>
      </c>
      <c r="V45" s="52">
        <v>218</v>
      </c>
      <c r="W45" s="52">
        <v>97</v>
      </c>
      <c r="X45" s="52">
        <v>319</v>
      </c>
    </row>
    <row r="46" spans="1:24">
      <c r="A46" s="25" t="s">
        <v>300</v>
      </c>
      <c r="B46" s="51">
        <v>3894</v>
      </c>
      <c r="C46" s="52">
        <v>571</v>
      </c>
      <c r="D46" s="52">
        <v>311</v>
      </c>
      <c r="E46" s="52">
        <v>320</v>
      </c>
      <c r="F46" s="52">
        <v>163</v>
      </c>
      <c r="G46" s="52">
        <v>481</v>
      </c>
      <c r="H46" s="52">
        <v>86</v>
      </c>
      <c r="I46" s="52">
        <v>567</v>
      </c>
      <c r="J46" s="52">
        <v>236</v>
      </c>
      <c r="K46" s="52">
        <v>131</v>
      </c>
      <c r="L46" s="52">
        <v>1029</v>
      </c>
      <c r="N46" s="51">
        <v>1578</v>
      </c>
      <c r="O46" s="52">
        <v>197</v>
      </c>
      <c r="P46" s="52">
        <v>140</v>
      </c>
      <c r="Q46" s="52">
        <v>116</v>
      </c>
      <c r="R46" s="52">
        <v>74</v>
      </c>
      <c r="S46" s="52">
        <v>317</v>
      </c>
      <c r="T46" s="52">
        <v>74</v>
      </c>
      <c r="U46" s="52">
        <v>193</v>
      </c>
      <c r="V46" s="52">
        <v>145</v>
      </c>
      <c r="W46" s="52">
        <v>65</v>
      </c>
      <c r="X46" s="52">
        <v>257</v>
      </c>
    </row>
    <row r="47" spans="1:24">
      <c r="A47" s="25" t="s">
        <v>301</v>
      </c>
      <c r="B47" s="51">
        <v>7337</v>
      </c>
      <c r="C47" s="52">
        <v>1196</v>
      </c>
      <c r="D47" s="52">
        <v>1016</v>
      </c>
      <c r="E47" s="52">
        <v>438</v>
      </c>
      <c r="F47" s="52">
        <v>607</v>
      </c>
      <c r="G47" s="52">
        <v>909</v>
      </c>
      <c r="H47" s="52">
        <v>252</v>
      </c>
      <c r="I47" s="52">
        <v>944</v>
      </c>
      <c r="J47" s="52">
        <v>580</v>
      </c>
      <c r="K47" s="52">
        <v>465</v>
      </c>
      <c r="L47" s="52">
        <v>929</v>
      </c>
      <c r="N47" s="51">
        <v>3374</v>
      </c>
      <c r="O47" s="52">
        <v>470</v>
      </c>
      <c r="P47" s="52">
        <v>174</v>
      </c>
      <c r="Q47" s="52">
        <v>332</v>
      </c>
      <c r="R47" s="52">
        <v>254</v>
      </c>
      <c r="S47" s="52">
        <v>471</v>
      </c>
      <c r="T47" s="52">
        <v>135</v>
      </c>
      <c r="U47" s="52">
        <v>455</v>
      </c>
      <c r="V47" s="52">
        <v>291</v>
      </c>
      <c r="W47" s="52">
        <v>287</v>
      </c>
      <c r="X47" s="52">
        <v>504</v>
      </c>
    </row>
    <row r="48" spans="1:24">
      <c r="A48" s="36" t="s">
        <v>254</v>
      </c>
      <c r="B48" s="54">
        <v>57808</v>
      </c>
      <c r="C48" s="66">
        <v>8749</v>
      </c>
      <c r="D48" s="66">
        <v>5722</v>
      </c>
      <c r="E48" s="66">
        <v>4232</v>
      </c>
      <c r="F48" s="66">
        <v>4103</v>
      </c>
      <c r="G48" s="66">
        <v>7326</v>
      </c>
      <c r="H48" s="66">
        <v>1641</v>
      </c>
      <c r="I48" s="66">
        <v>8531</v>
      </c>
      <c r="J48" s="66">
        <v>5006</v>
      </c>
      <c r="K48" s="66">
        <v>3604</v>
      </c>
      <c r="L48" s="66">
        <v>8894</v>
      </c>
      <c r="N48" s="54">
        <v>16472</v>
      </c>
      <c r="O48" s="66">
        <v>2269</v>
      </c>
      <c r="P48" s="66">
        <v>1012</v>
      </c>
      <c r="Q48" s="66">
        <v>1895</v>
      </c>
      <c r="R48" s="66">
        <v>1230</v>
      </c>
      <c r="S48" s="66">
        <v>2122</v>
      </c>
      <c r="T48" s="66">
        <v>566</v>
      </c>
      <c r="U48" s="66">
        <v>1996</v>
      </c>
      <c r="V48" s="66">
        <v>1620</v>
      </c>
      <c r="W48" s="66">
        <v>1222</v>
      </c>
      <c r="X48" s="66">
        <v>2540</v>
      </c>
    </row>
    <row r="49" spans="1:24" ht="19.149999999999999" customHeight="1">
      <c r="A49" s="36" t="s">
        <v>302</v>
      </c>
      <c r="B49" s="54">
        <v>43.8</v>
      </c>
      <c r="C49" s="54">
        <v>43.86</v>
      </c>
      <c r="D49" s="54">
        <v>46.66</v>
      </c>
      <c r="E49" s="54">
        <v>43.73</v>
      </c>
      <c r="F49" s="54">
        <v>44.98</v>
      </c>
      <c r="G49" s="54">
        <v>42.47</v>
      </c>
      <c r="H49" s="54">
        <v>46.1</v>
      </c>
      <c r="I49" s="54">
        <v>42.16</v>
      </c>
      <c r="J49" s="54">
        <v>43.1</v>
      </c>
      <c r="K49" s="54">
        <v>42.33</v>
      </c>
      <c r="L49" s="54">
        <v>44.62</v>
      </c>
      <c r="N49" s="54">
        <v>48.21</v>
      </c>
      <c r="O49" s="54">
        <v>48.06</v>
      </c>
      <c r="P49" s="54">
        <v>49.07</v>
      </c>
      <c r="Q49" s="54">
        <v>44.09</v>
      </c>
      <c r="R49" s="54">
        <v>46.41</v>
      </c>
      <c r="S49" s="54">
        <v>51.56</v>
      </c>
      <c r="T49" s="54">
        <v>53.52</v>
      </c>
      <c r="U49" s="54">
        <v>50.74</v>
      </c>
      <c r="V49" s="54">
        <v>48.22</v>
      </c>
      <c r="W49" s="54">
        <v>46.3</v>
      </c>
      <c r="X49" s="54">
        <v>46.86</v>
      </c>
    </row>
    <row r="50" spans="1:24" ht="12" customHeight="1">
      <c r="B50" s="252" t="s">
        <v>274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N50" s="252" t="s">
        <v>274</v>
      </c>
      <c r="O50" s="252"/>
      <c r="P50" s="252"/>
      <c r="Q50" s="252"/>
      <c r="R50" s="252"/>
      <c r="S50" s="252"/>
      <c r="T50" s="252"/>
      <c r="U50" s="252"/>
      <c r="V50" s="252"/>
      <c r="W50" s="252"/>
      <c r="X50" s="252"/>
    </row>
    <row r="51" spans="1:24" ht="6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>
      <c r="A52" s="25" t="s">
        <v>291</v>
      </c>
      <c r="B52" s="55">
        <v>7.5999999999999998E-2</v>
      </c>
      <c r="C52" s="60">
        <v>6.5000000000000002E-2</v>
      </c>
      <c r="D52" s="60">
        <v>7.5999999999999998E-2</v>
      </c>
      <c r="E52" s="60">
        <v>5.1999999999999998E-2</v>
      </c>
      <c r="F52" s="60">
        <v>5.8000000000000003E-2</v>
      </c>
      <c r="G52" s="60">
        <v>0.11700000000000001</v>
      </c>
      <c r="H52" s="60">
        <v>4.3999999999999997E-2</v>
      </c>
      <c r="I52" s="60">
        <v>9.6000000000000002E-2</v>
      </c>
      <c r="J52" s="60">
        <v>8.6999999999999994E-2</v>
      </c>
      <c r="K52" s="60">
        <v>0.113</v>
      </c>
      <c r="L52" s="60">
        <v>4.1000000000000002E-2</v>
      </c>
      <c r="N52" s="55">
        <v>5.2999999999999999E-2</v>
      </c>
      <c r="O52" s="60">
        <v>5.3999999999999999E-2</v>
      </c>
      <c r="P52" s="60">
        <v>4.9000000000000002E-2</v>
      </c>
      <c r="Q52" s="60">
        <v>9.1999999999999998E-2</v>
      </c>
      <c r="R52" s="60">
        <v>5.6000000000000001E-2</v>
      </c>
      <c r="S52" s="60">
        <v>4.8000000000000001E-2</v>
      </c>
      <c r="T52" s="60">
        <v>1.7000000000000001E-2</v>
      </c>
      <c r="U52" s="60">
        <v>2.1999999999999999E-2</v>
      </c>
      <c r="V52" s="60">
        <v>8.1000000000000003E-2</v>
      </c>
      <c r="W52" s="60">
        <v>6.2E-2</v>
      </c>
      <c r="X52" s="60">
        <v>0.04</v>
      </c>
    </row>
    <row r="53" spans="1:24">
      <c r="A53" s="25" t="s">
        <v>292</v>
      </c>
      <c r="B53" s="55">
        <v>0.127</v>
      </c>
      <c r="C53" s="60">
        <v>0.13</v>
      </c>
      <c r="D53" s="60">
        <v>9.4E-2</v>
      </c>
      <c r="E53" s="60">
        <v>0.12</v>
      </c>
      <c r="F53" s="60">
        <v>9.4E-2</v>
      </c>
      <c r="G53" s="60">
        <v>0.13900000000000001</v>
      </c>
      <c r="H53" s="60">
        <v>7.4999999999999997E-2</v>
      </c>
      <c r="I53" s="60">
        <v>0.125</v>
      </c>
      <c r="J53" s="60">
        <v>0.14099999999999999</v>
      </c>
      <c r="K53" s="60">
        <v>0.13700000000000001</v>
      </c>
      <c r="L53" s="60">
        <v>0.153</v>
      </c>
      <c r="N53" s="55">
        <v>0.122</v>
      </c>
      <c r="O53" s="60">
        <v>8.4000000000000005E-2</v>
      </c>
      <c r="P53" s="60">
        <v>8.8999999999999996E-2</v>
      </c>
      <c r="Q53" s="60">
        <v>0.16200000000000001</v>
      </c>
      <c r="R53" s="60">
        <v>0.11600000000000001</v>
      </c>
      <c r="S53" s="60">
        <v>0.105</v>
      </c>
      <c r="T53" s="60">
        <v>8.5000000000000006E-2</v>
      </c>
      <c r="U53" s="60">
        <v>0.10100000000000001</v>
      </c>
      <c r="V53" s="60">
        <v>8.5000000000000006E-2</v>
      </c>
      <c r="W53" s="60">
        <v>0.16400000000000001</v>
      </c>
      <c r="X53" s="60">
        <v>0.182</v>
      </c>
    </row>
    <row r="54" spans="1:24">
      <c r="A54" s="25" t="s">
        <v>293</v>
      </c>
      <c r="B54" s="55">
        <v>6.7000000000000004E-2</v>
      </c>
      <c r="C54" s="60">
        <v>7.0999999999999994E-2</v>
      </c>
      <c r="D54" s="60">
        <v>5.0999999999999997E-2</v>
      </c>
      <c r="E54" s="60">
        <v>8.7999999999999995E-2</v>
      </c>
      <c r="F54" s="60">
        <v>4.7E-2</v>
      </c>
      <c r="G54" s="60">
        <v>6.9000000000000006E-2</v>
      </c>
      <c r="H54" s="60">
        <v>6.0999999999999999E-2</v>
      </c>
      <c r="I54" s="60">
        <v>8.1000000000000003E-2</v>
      </c>
      <c r="J54" s="60">
        <v>5.3999999999999999E-2</v>
      </c>
      <c r="K54" s="60">
        <v>0.06</v>
      </c>
      <c r="L54" s="60">
        <v>6.7000000000000004E-2</v>
      </c>
      <c r="N54" s="55">
        <v>5.0999999999999997E-2</v>
      </c>
      <c r="O54" s="60">
        <v>0.08</v>
      </c>
      <c r="P54" s="60">
        <v>3.9E-2</v>
      </c>
      <c r="Q54" s="60">
        <v>4.8000000000000001E-2</v>
      </c>
      <c r="R54" s="60">
        <v>6.5000000000000002E-2</v>
      </c>
      <c r="S54" s="60">
        <v>2.8000000000000001E-2</v>
      </c>
      <c r="T54" s="60">
        <v>2.3E-2</v>
      </c>
      <c r="U54" s="60">
        <v>5.7000000000000002E-2</v>
      </c>
      <c r="V54" s="60">
        <v>3.1E-2</v>
      </c>
      <c r="W54" s="60">
        <v>5.8000000000000003E-2</v>
      </c>
      <c r="X54" s="60">
        <v>5.7000000000000002E-2</v>
      </c>
    </row>
    <row r="55" spans="1:24">
      <c r="A55" s="25" t="s">
        <v>294</v>
      </c>
      <c r="B55" s="55">
        <v>5.3999999999999999E-2</v>
      </c>
      <c r="C55" s="60">
        <v>6.8000000000000005E-2</v>
      </c>
      <c r="D55" s="60">
        <v>5.8000000000000003E-2</v>
      </c>
      <c r="E55" s="60">
        <v>8.7999999999999995E-2</v>
      </c>
      <c r="F55" s="60">
        <v>6.5000000000000002E-2</v>
      </c>
      <c r="G55" s="60">
        <v>3.5999999999999997E-2</v>
      </c>
      <c r="H55" s="60">
        <v>8.3000000000000004E-2</v>
      </c>
      <c r="I55" s="60">
        <v>4.8000000000000001E-2</v>
      </c>
      <c r="J55" s="60">
        <v>4.2999999999999997E-2</v>
      </c>
      <c r="K55" s="60">
        <v>0.04</v>
      </c>
      <c r="L55" s="60">
        <v>4.4999999999999998E-2</v>
      </c>
      <c r="N55" s="55">
        <v>4.1000000000000002E-2</v>
      </c>
      <c r="O55" s="60">
        <v>5.7000000000000002E-2</v>
      </c>
      <c r="P55" s="60">
        <v>3.9E-2</v>
      </c>
      <c r="Q55" s="60">
        <v>4.8000000000000001E-2</v>
      </c>
      <c r="R55" s="60">
        <v>6.9000000000000006E-2</v>
      </c>
      <c r="S55" s="60">
        <v>0.02</v>
      </c>
      <c r="T55" s="60">
        <v>6.0000000000000001E-3</v>
      </c>
      <c r="U55" s="60">
        <v>2.5999999999999999E-2</v>
      </c>
      <c r="V55" s="60">
        <v>2.7E-2</v>
      </c>
      <c r="W55" s="60">
        <v>5.8000000000000003E-2</v>
      </c>
      <c r="X55" s="60">
        <v>4.4999999999999998E-2</v>
      </c>
    </row>
    <row r="56" spans="1:24">
      <c r="A56" s="25" t="s">
        <v>295</v>
      </c>
      <c r="B56" s="55">
        <v>7.4999999999999997E-2</v>
      </c>
      <c r="C56" s="60">
        <v>8.4000000000000005E-2</v>
      </c>
      <c r="D56" s="60">
        <v>5.8000000000000003E-2</v>
      </c>
      <c r="E56" s="60">
        <v>6.8000000000000005E-2</v>
      </c>
      <c r="F56" s="60">
        <v>0.11600000000000001</v>
      </c>
      <c r="G56" s="60">
        <v>5.8000000000000003E-2</v>
      </c>
      <c r="H56" s="60">
        <v>9.1999999999999998E-2</v>
      </c>
      <c r="I56" s="60">
        <v>9.6000000000000002E-2</v>
      </c>
      <c r="J56" s="60">
        <v>0.08</v>
      </c>
      <c r="K56" s="60">
        <v>8.8999999999999996E-2</v>
      </c>
      <c r="L56" s="60">
        <v>4.1000000000000002E-2</v>
      </c>
      <c r="N56" s="55">
        <v>4.2000000000000003E-2</v>
      </c>
      <c r="O56" s="60">
        <v>3.6999999999999998E-2</v>
      </c>
      <c r="P56" s="60">
        <v>3.9E-2</v>
      </c>
      <c r="Q56" s="60">
        <v>4.8000000000000001E-2</v>
      </c>
      <c r="R56" s="60">
        <v>8.2000000000000003E-2</v>
      </c>
      <c r="S56" s="60">
        <v>2.8000000000000001E-2</v>
      </c>
      <c r="T56" s="60">
        <v>2.3E-2</v>
      </c>
      <c r="U56" s="60">
        <v>2.5999999999999999E-2</v>
      </c>
      <c r="V56" s="60">
        <v>5.8000000000000003E-2</v>
      </c>
      <c r="W56" s="60">
        <v>6.2E-2</v>
      </c>
      <c r="X56" s="60">
        <v>3.2000000000000001E-2</v>
      </c>
    </row>
    <row r="57" spans="1:24">
      <c r="A57" s="25" t="s">
        <v>296</v>
      </c>
      <c r="B57" s="55">
        <v>9.2999999999999999E-2</v>
      </c>
      <c r="C57" s="60">
        <v>6.5000000000000002E-2</v>
      </c>
      <c r="D57" s="60">
        <v>0.08</v>
      </c>
      <c r="E57" s="60">
        <v>7.5999999999999998E-2</v>
      </c>
      <c r="F57" s="60">
        <v>0.13400000000000001</v>
      </c>
      <c r="G57" s="60">
        <v>9.9000000000000005E-2</v>
      </c>
      <c r="H57" s="60">
        <v>0.11</v>
      </c>
      <c r="I57" s="60">
        <v>8.5000000000000006E-2</v>
      </c>
      <c r="J57" s="60">
        <v>0.109</v>
      </c>
      <c r="K57" s="60">
        <v>9.2999999999999999E-2</v>
      </c>
      <c r="L57" s="60">
        <v>0.112</v>
      </c>
      <c r="N57" s="55">
        <v>6.4000000000000001E-2</v>
      </c>
      <c r="O57" s="60">
        <v>6.7000000000000004E-2</v>
      </c>
      <c r="P57" s="60">
        <v>5.3999999999999999E-2</v>
      </c>
      <c r="Q57" s="60">
        <v>7.9000000000000001E-2</v>
      </c>
      <c r="R57" s="60">
        <v>7.2999999999999995E-2</v>
      </c>
      <c r="S57" s="60">
        <v>5.1999999999999998E-2</v>
      </c>
      <c r="T57" s="60">
        <v>0.04</v>
      </c>
      <c r="U57" s="60">
        <v>4.3999999999999997E-2</v>
      </c>
      <c r="V57" s="60">
        <v>8.1000000000000003E-2</v>
      </c>
      <c r="W57" s="60">
        <v>8.7999999999999995E-2</v>
      </c>
      <c r="X57" s="60">
        <v>5.7000000000000002E-2</v>
      </c>
    </row>
    <row r="58" spans="1:24">
      <c r="A58" s="25" t="s">
        <v>297</v>
      </c>
      <c r="B58" s="55">
        <v>0.123</v>
      </c>
      <c r="C58" s="60">
        <v>0.121</v>
      </c>
      <c r="D58" s="60">
        <v>0.13</v>
      </c>
      <c r="E58" s="60">
        <v>0.124</v>
      </c>
      <c r="F58" s="60">
        <v>0.105</v>
      </c>
      <c r="G58" s="60">
        <v>0.124</v>
      </c>
      <c r="H58" s="60">
        <v>9.6000000000000002E-2</v>
      </c>
      <c r="I58" s="60">
        <v>0.155</v>
      </c>
      <c r="J58" s="60">
        <v>0.11600000000000001</v>
      </c>
      <c r="K58" s="60">
        <v>0.10100000000000001</v>
      </c>
      <c r="L58" s="60">
        <v>0.11600000000000001</v>
      </c>
      <c r="N58" s="55">
        <v>9.8000000000000004E-2</v>
      </c>
      <c r="O58" s="60">
        <v>0.13700000000000001</v>
      </c>
      <c r="P58" s="60">
        <v>0.153</v>
      </c>
      <c r="Q58" s="60">
        <v>9.6000000000000002E-2</v>
      </c>
      <c r="R58" s="60">
        <v>8.5999999999999993E-2</v>
      </c>
      <c r="S58" s="60">
        <v>0.10100000000000001</v>
      </c>
      <c r="T58" s="60">
        <v>0.108</v>
      </c>
      <c r="U58" s="60">
        <v>0.127</v>
      </c>
      <c r="V58" s="60">
        <v>0.09</v>
      </c>
      <c r="W58" s="60">
        <v>4.9000000000000002E-2</v>
      </c>
      <c r="X58" s="60">
        <v>5.2999999999999999E-2</v>
      </c>
    </row>
    <row r="59" spans="1:24">
      <c r="A59" s="25" t="s">
        <v>298</v>
      </c>
      <c r="B59" s="55">
        <v>0.12</v>
      </c>
      <c r="C59" s="60">
        <v>0.124</v>
      </c>
      <c r="D59" s="60">
        <v>0.14099999999999999</v>
      </c>
      <c r="E59" s="60">
        <v>0.13900000000000001</v>
      </c>
      <c r="F59" s="60">
        <v>0.14399999999999999</v>
      </c>
      <c r="G59" s="60">
        <v>9.9000000000000005E-2</v>
      </c>
      <c r="H59" s="60">
        <v>0.13600000000000001</v>
      </c>
      <c r="I59" s="60">
        <v>9.6000000000000002E-2</v>
      </c>
      <c r="J59" s="60">
        <v>0.13</v>
      </c>
      <c r="K59" s="60">
        <v>0.113</v>
      </c>
      <c r="L59" s="60">
        <v>0.11899999999999999</v>
      </c>
      <c r="N59" s="55">
        <v>0.11600000000000001</v>
      </c>
      <c r="O59" s="60">
        <v>0.08</v>
      </c>
      <c r="P59" s="60">
        <v>0.108</v>
      </c>
      <c r="Q59" s="60">
        <v>0.10100000000000001</v>
      </c>
      <c r="R59" s="60">
        <v>0.125</v>
      </c>
      <c r="S59" s="60">
        <v>9.7000000000000003E-2</v>
      </c>
      <c r="T59" s="60">
        <v>0.16500000000000001</v>
      </c>
      <c r="U59" s="60">
        <v>0.18</v>
      </c>
      <c r="V59" s="60">
        <v>0.14299999999999999</v>
      </c>
      <c r="W59" s="60">
        <v>9.2999999999999999E-2</v>
      </c>
      <c r="X59" s="60">
        <v>0.109</v>
      </c>
    </row>
    <row r="60" spans="1:24">
      <c r="A60" s="25" t="s">
        <v>299</v>
      </c>
      <c r="B60" s="55">
        <v>7.0000000000000007E-2</v>
      </c>
      <c r="C60" s="60">
        <v>6.8000000000000005E-2</v>
      </c>
      <c r="D60" s="60">
        <v>0.08</v>
      </c>
      <c r="E60" s="60">
        <v>6.8000000000000005E-2</v>
      </c>
      <c r="F60" s="60">
        <v>5.0999999999999997E-2</v>
      </c>
      <c r="G60" s="60">
        <v>6.9000000000000006E-2</v>
      </c>
      <c r="H60" s="60">
        <v>9.6000000000000002E-2</v>
      </c>
      <c r="I60" s="60">
        <v>4.1000000000000002E-2</v>
      </c>
      <c r="J60" s="60">
        <v>7.5999999999999998E-2</v>
      </c>
      <c r="K60" s="60">
        <v>8.8999999999999996E-2</v>
      </c>
      <c r="L60" s="60">
        <v>8.5999999999999993E-2</v>
      </c>
      <c r="N60" s="55">
        <v>0.112</v>
      </c>
      <c r="O60" s="60">
        <v>0.11</v>
      </c>
      <c r="P60" s="60">
        <v>0.11799999999999999</v>
      </c>
      <c r="Q60" s="60">
        <v>8.7999999999999995E-2</v>
      </c>
      <c r="R60" s="60">
        <v>0.06</v>
      </c>
      <c r="S60" s="60">
        <v>0.14899999999999999</v>
      </c>
      <c r="T60" s="60">
        <v>0.16500000000000001</v>
      </c>
      <c r="U60" s="60">
        <v>9.1999999999999998E-2</v>
      </c>
      <c r="V60" s="60">
        <v>0.13500000000000001</v>
      </c>
      <c r="W60" s="60">
        <v>0.08</v>
      </c>
      <c r="X60" s="60">
        <v>0.126</v>
      </c>
    </row>
    <row r="61" spans="1:24">
      <c r="A61" s="25" t="s">
        <v>300</v>
      </c>
      <c r="B61" s="55">
        <v>6.7000000000000004E-2</v>
      </c>
      <c r="C61" s="60">
        <v>6.5000000000000002E-2</v>
      </c>
      <c r="D61" s="60">
        <v>5.3999999999999999E-2</v>
      </c>
      <c r="E61" s="60">
        <v>7.5999999999999998E-2</v>
      </c>
      <c r="F61" s="60">
        <v>0.04</v>
      </c>
      <c r="G61" s="60">
        <v>6.6000000000000003E-2</v>
      </c>
      <c r="H61" s="60">
        <v>5.2999999999999999E-2</v>
      </c>
      <c r="I61" s="60">
        <v>6.6000000000000003E-2</v>
      </c>
      <c r="J61" s="60">
        <v>4.7E-2</v>
      </c>
      <c r="K61" s="60">
        <v>3.5999999999999997E-2</v>
      </c>
      <c r="L61" s="60">
        <v>0.11600000000000001</v>
      </c>
      <c r="N61" s="55">
        <v>9.6000000000000002E-2</v>
      </c>
      <c r="O61" s="60">
        <v>8.6999999999999994E-2</v>
      </c>
      <c r="P61" s="60">
        <v>0.13800000000000001</v>
      </c>
      <c r="Q61" s="60">
        <v>6.0999999999999999E-2</v>
      </c>
      <c r="R61" s="60">
        <v>0.06</v>
      </c>
      <c r="S61" s="60">
        <v>0.14899999999999999</v>
      </c>
      <c r="T61" s="60">
        <v>0.13100000000000001</v>
      </c>
      <c r="U61" s="60">
        <v>9.6000000000000002E-2</v>
      </c>
      <c r="V61" s="60">
        <v>0.09</v>
      </c>
      <c r="W61" s="60">
        <v>5.2999999999999999E-2</v>
      </c>
      <c r="X61" s="60">
        <v>0.10100000000000001</v>
      </c>
    </row>
    <row r="62" spans="1:24">
      <c r="A62" s="25" t="s">
        <v>301</v>
      </c>
      <c r="B62" s="55">
        <v>0.127</v>
      </c>
      <c r="C62" s="60">
        <v>0.13700000000000001</v>
      </c>
      <c r="D62" s="60">
        <v>0.17799999999999999</v>
      </c>
      <c r="E62" s="60">
        <v>0.104</v>
      </c>
      <c r="F62" s="60">
        <v>0.14799999999999999</v>
      </c>
      <c r="G62" s="60">
        <v>0.124</v>
      </c>
      <c r="H62" s="60">
        <v>0.154</v>
      </c>
      <c r="I62" s="60">
        <v>0.111</v>
      </c>
      <c r="J62" s="60">
        <v>0.11600000000000001</v>
      </c>
      <c r="K62" s="60">
        <v>0.129</v>
      </c>
      <c r="L62" s="60">
        <v>0.104</v>
      </c>
      <c r="N62" s="55">
        <v>0.20499999999999999</v>
      </c>
      <c r="O62" s="60">
        <v>0.20699999999999999</v>
      </c>
      <c r="P62" s="60">
        <v>0.17199999999999999</v>
      </c>
      <c r="Q62" s="60">
        <v>0.17499999999999999</v>
      </c>
      <c r="R62" s="60">
        <v>0.20699999999999999</v>
      </c>
      <c r="S62" s="60">
        <v>0.222</v>
      </c>
      <c r="T62" s="60">
        <v>0.23899999999999999</v>
      </c>
      <c r="U62" s="60">
        <v>0.22800000000000001</v>
      </c>
      <c r="V62" s="60">
        <v>0.17899999999999999</v>
      </c>
      <c r="W62" s="60">
        <v>0.23499999999999999</v>
      </c>
      <c r="X62" s="60">
        <v>0.19800000000000001</v>
      </c>
    </row>
    <row r="63" spans="1:24">
      <c r="A63" s="36" t="s">
        <v>254</v>
      </c>
      <c r="B63" s="57">
        <v>1</v>
      </c>
      <c r="C63" s="57">
        <v>1</v>
      </c>
      <c r="D63" s="57">
        <v>1</v>
      </c>
      <c r="E63" s="57">
        <v>1</v>
      </c>
      <c r="F63" s="57">
        <v>1</v>
      </c>
      <c r="G63" s="57">
        <v>1</v>
      </c>
      <c r="H63" s="57">
        <v>1</v>
      </c>
      <c r="I63" s="57">
        <v>1</v>
      </c>
      <c r="J63" s="57">
        <v>1</v>
      </c>
      <c r="K63" s="57">
        <v>1</v>
      </c>
      <c r="L63" s="57">
        <v>1</v>
      </c>
      <c r="M63" s="59"/>
      <c r="N63" s="57">
        <f t="shared" ref="N63:X63" si="1">N33</f>
        <v>1</v>
      </c>
      <c r="O63" s="57">
        <f t="shared" si="1"/>
        <v>1</v>
      </c>
      <c r="P63" s="57">
        <f t="shared" si="1"/>
        <v>1</v>
      </c>
      <c r="Q63" s="57">
        <f t="shared" si="1"/>
        <v>1</v>
      </c>
      <c r="R63" s="57">
        <f t="shared" si="1"/>
        <v>1</v>
      </c>
      <c r="S63" s="57">
        <f t="shared" si="1"/>
        <v>1</v>
      </c>
      <c r="T63" s="57">
        <f t="shared" si="1"/>
        <v>1</v>
      </c>
      <c r="U63" s="57">
        <f t="shared" si="1"/>
        <v>1</v>
      </c>
      <c r="V63" s="57">
        <f t="shared" si="1"/>
        <v>1</v>
      </c>
      <c r="W63" s="57">
        <f t="shared" si="1"/>
        <v>1</v>
      </c>
      <c r="X63" s="57">
        <f t="shared" si="1"/>
        <v>1</v>
      </c>
    </row>
    <row r="64" spans="1:24" ht="6" customHeight="1">
      <c r="A64" s="5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1:24" ht="24" customHeight="1">
      <c r="B65" s="252" t="s">
        <v>303</v>
      </c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N65" s="252" t="s">
        <v>303</v>
      </c>
      <c r="O65" s="252"/>
      <c r="P65" s="252"/>
      <c r="Q65" s="252"/>
      <c r="R65" s="252"/>
      <c r="S65" s="252"/>
      <c r="T65" s="252"/>
      <c r="U65" s="252"/>
      <c r="V65" s="252"/>
      <c r="W65" s="252"/>
      <c r="X65" s="252"/>
    </row>
    <row r="66" spans="1:24" ht="6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>
      <c r="A67" s="25" t="s">
        <v>261</v>
      </c>
      <c r="B67" s="51">
        <v>9087</v>
      </c>
      <c r="C67" s="52">
        <v>8722</v>
      </c>
      <c r="D67" s="52">
        <v>21</v>
      </c>
      <c r="E67" s="52">
        <v>118</v>
      </c>
      <c r="F67" s="52">
        <v>0</v>
      </c>
      <c r="G67" s="52">
        <v>53</v>
      </c>
      <c r="H67" s="52">
        <v>0</v>
      </c>
      <c r="I67" s="52">
        <v>63</v>
      </c>
      <c r="J67" s="52">
        <v>0</v>
      </c>
      <c r="K67" s="52">
        <v>44</v>
      </c>
      <c r="L67" s="52">
        <v>66</v>
      </c>
      <c r="N67" s="51">
        <v>2772</v>
      </c>
      <c r="O67" s="52">
        <v>2239</v>
      </c>
      <c r="P67" s="52">
        <v>45</v>
      </c>
      <c r="Q67" s="52">
        <v>50</v>
      </c>
      <c r="R67" s="52">
        <v>0</v>
      </c>
      <c r="S67" s="52">
        <v>9</v>
      </c>
      <c r="T67" s="52">
        <v>0</v>
      </c>
      <c r="U67" s="52">
        <v>9</v>
      </c>
      <c r="V67" s="52">
        <v>29</v>
      </c>
      <c r="W67" s="52">
        <v>22</v>
      </c>
      <c r="X67" s="52">
        <v>370</v>
      </c>
    </row>
    <row r="68" spans="1:24">
      <c r="A68" s="25" t="s">
        <v>262</v>
      </c>
      <c r="B68" s="51">
        <v>5705</v>
      </c>
      <c r="C68" s="52">
        <v>0</v>
      </c>
      <c r="D68" s="52">
        <v>5639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66</v>
      </c>
      <c r="N68" s="51">
        <v>1002</v>
      </c>
      <c r="O68" s="52">
        <v>0</v>
      </c>
      <c r="P68" s="52">
        <v>957</v>
      </c>
      <c r="Q68" s="52">
        <v>25</v>
      </c>
      <c r="R68" s="52">
        <v>0</v>
      </c>
      <c r="S68" s="52">
        <v>0</v>
      </c>
      <c r="T68" s="52">
        <v>0</v>
      </c>
      <c r="U68" s="52">
        <v>9</v>
      </c>
      <c r="V68" s="52">
        <v>0</v>
      </c>
      <c r="W68" s="52">
        <v>11</v>
      </c>
      <c r="X68" s="52">
        <v>0</v>
      </c>
    </row>
    <row r="69" spans="1:24">
      <c r="A69" s="25" t="s">
        <v>263</v>
      </c>
      <c r="B69" s="51">
        <v>4116</v>
      </c>
      <c r="C69" s="52">
        <v>0</v>
      </c>
      <c r="D69" s="52">
        <v>0</v>
      </c>
      <c r="E69" s="52">
        <v>4063</v>
      </c>
      <c r="F69" s="52">
        <v>0</v>
      </c>
      <c r="G69" s="52">
        <v>0</v>
      </c>
      <c r="H69" s="52">
        <v>22</v>
      </c>
      <c r="I69" s="52">
        <v>31</v>
      </c>
      <c r="J69" s="52">
        <v>0</v>
      </c>
      <c r="K69" s="52">
        <v>0</v>
      </c>
      <c r="L69" s="52">
        <v>0</v>
      </c>
      <c r="N69" s="51">
        <v>1747</v>
      </c>
      <c r="O69" s="52">
        <v>0</v>
      </c>
      <c r="P69" s="52">
        <v>0</v>
      </c>
      <c r="Q69" s="52">
        <v>1729</v>
      </c>
      <c r="R69" s="52">
        <v>5</v>
      </c>
      <c r="S69" s="52">
        <v>0</v>
      </c>
      <c r="T69" s="52">
        <v>13</v>
      </c>
      <c r="U69" s="52">
        <v>0</v>
      </c>
      <c r="V69" s="52">
        <v>0</v>
      </c>
      <c r="W69" s="52">
        <v>0</v>
      </c>
      <c r="X69" s="52">
        <v>0</v>
      </c>
    </row>
    <row r="70" spans="1:24">
      <c r="A70" s="25" t="s">
        <v>264</v>
      </c>
      <c r="B70" s="51">
        <v>4294</v>
      </c>
      <c r="C70" s="52">
        <v>0</v>
      </c>
      <c r="D70" s="52">
        <v>0</v>
      </c>
      <c r="E70" s="52">
        <v>0</v>
      </c>
      <c r="F70" s="52">
        <v>4103</v>
      </c>
      <c r="G70" s="52">
        <v>0</v>
      </c>
      <c r="H70" s="52">
        <v>0</v>
      </c>
      <c r="I70" s="52">
        <v>157</v>
      </c>
      <c r="J70" s="52">
        <v>0</v>
      </c>
      <c r="K70" s="52">
        <v>0</v>
      </c>
      <c r="L70" s="52">
        <v>33</v>
      </c>
      <c r="N70" s="51">
        <v>1273</v>
      </c>
      <c r="O70" s="52">
        <v>15</v>
      </c>
      <c r="P70" s="52">
        <v>0</v>
      </c>
      <c r="Q70" s="52">
        <v>33</v>
      </c>
      <c r="R70" s="52">
        <v>1225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</row>
    <row r="71" spans="1:24">
      <c r="A71" s="25" t="s">
        <v>265</v>
      </c>
      <c r="B71" s="51">
        <v>7005</v>
      </c>
      <c r="C71" s="52">
        <v>0</v>
      </c>
      <c r="D71" s="52">
        <v>0</v>
      </c>
      <c r="E71" s="52">
        <v>0</v>
      </c>
      <c r="F71" s="52">
        <v>0</v>
      </c>
      <c r="G71" s="52">
        <v>7005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N71" s="51">
        <v>2120</v>
      </c>
      <c r="O71" s="52">
        <v>0</v>
      </c>
      <c r="P71" s="52">
        <v>0</v>
      </c>
      <c r="Q71" s="52">
        <v>0</v>
      </c>
      <c r="R71" s="52">
        <v>0</v>
      </c>
      <c r="S71" s="52">
        <v>2088</v>
      </c>
      <c r="T71" s="52">
        <v>0</v>
      </c>
      <c r="U71" s="52">
        <v>18</v>
      </c>
      <c r="V71" s="52">
        <v>15</v>
      </c>
      <c r="W71" s="52">
        <v>0</v>
      </c>
      <c r="X71" s="52">
        <v>0</v>
      </c>
    </row>
    <row r="72" spans="1:24">
      <c r="A72" s="25" t="s">
        <v>266</v>
      </c>
      <c r="B72" s="51">
        <v>1666</v>
      </c>
      <c r="C72" s="52">
        <v>0</v>
      </c>
      <c r="D72" s="52">
        <v>0</v>
      </c>
      <c r="E72" s="52">
        <v>0</v>
      </c>
      <c r="F72" s="52">
        <v>0</v>
      </c>
      <c r="G72" s="52">
        <v>53</v>
      </c>
      <c r="H72" s="52">
        <v>1612</v>
      </c>
      <c r="I72" s="52">
        <v>0</v>
      </c>
      <c r="J72" s="52">
        <v>0</v>
      </c>
      <c r="K72" s="52">
        <v>0</v>
      </c>
      <c r="L72" s="52">
        <v>0</v>
      </c>
      <c r="N72" s="51">
        <v>553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553</v>
      </c>
      <c r="U72" s="52">
        <v>0</v>
      </c>
      <c r="V72" s="52">
        <v>0</v>
      </c>
      <c r="W72" s="52">
        <v>0</v>
      </c>
      <c r="X72" s="52">
        <v>0</v>
      </c>
    </row>
    <row r="73" spans="1:24">
      <c r="A73" s="25" t="s">
        <v>267</v>
      </c>
      <c r="B73" s="51">
        <v>8313</v>
      </c>
      <c r="C73" s="52">
        <v>0</v>
      </c>
      <c r="D73" s="52">
        <v>41</v>
      </c>
      <c r="E73" s="52">
        <v>0</v>
      </c>
      <c r="F73" s="52">
        <v>0</v>
      </c>
      <c r="G73" s="52">
        <v>53</v>
      </c>
      <c r="H73" s="52">
        <v>0</v>
      </c>
      <c r="I73" s="52">
        <v>8185</v>
      </c>
      <c r="J73" s="52">
        <v>0</v>
      </c>
      <c r="K73" s="52">
        <v>0</v>
      </c>
      <c r="L73" s="52">
        <v>33</v>
      </c>
      <c r="N73" s="51">
        <v>1954</v>
      </c>
      <c r="O73" s="52">
        <v>0</v>
      </c>
      <c r="P73" s="52">
        <v>0</v>
      </c>
      <c r="Q73" s="52">
        <v>0</v>
      </c>
      <c r="R73" s="52">
        <v>0</v>
      </c>
      <c r="S73" s="52">
        <v>9</v>
      </c>
      <c r="T73" s="52">
        <v>0</v>
      </c>
      <c r="U73" s="52">
        <v>1935</v>
      </c>
      <c r="V73" s="52">
        <v>0</v>
      </c>
      <c r="W73" s="52">
        <v>0</v>
      </c>
      <c r="X73" s="52">
        <v>10</v>
      </c>
    </row>
    <row r="74" spans="1:24">
      <c r="A74" s="25" t="s">
        <v>268</v>
      </c>
      <c r="B74" s="51">
        <v>5427</v>
      </c>
      <c r="C74" s="52">
        <v>0</v>
      </c>
      <c r="D74" s="52">
        <v>21</v>
      </c>
      <c r="E74" s="52">
        <v>0</v>
      </c>
      <c r="F74" s="52">
        <v>0</v>
      </c>
      <c r="G74" s="52">
        <v>80</v>
      </c>
      <c r="H74" s="52">
        <v>0</v>
      </c>
      <c r="I74" s="52">
        <v>0</v>
      </c>
      <c r="J74" s="52">
        <v>5006</v>
      </c>
      <c r="K74" s="52">
        <v>320</v>
      </c>
      <c r="L74" s="52">
        <v>0</v>
      </c>
      <c r="N74" s="51">
        <v>1678</v>
      </c>
      <c r="O74" s="52">
        <v>0</v>
      </c>
      <c r="P74" s="52">
        <v>10</v>
      </c>
      <c r="Q74" s="52">
        <v>0</v>
      </c>
      <c r="R74" s="52">
        <v>0</v>
      </c>
      <c r="S74" s="52">
        <v>0</v>
      </c>
      <c r="T74" s="52">
        <v>0</v>
      </c>
      <c r="U74" s="52">
        <v>26</v>
      </c>
      <c r="V74" s="52">
        <v>1576</v>
      </c>
      <c r="W74" s="52">
        <v>65</v>
      </c>
      <c r="X74" s="52">
        <v>0</v>
      </c>
    </row>
    <row r="75" spans="1:24">
      <c r="A75" s="25" t="s">
        <v>269</v>
      </c>
      <c r="B75" s="51">
        <v>3348</v>
      </c>
      <c r="C75" s="52">
        <v>27</v>
      </c>
      <c r="D75" s="52">
        <v>0</v>
      </c>
      <c r="E75" s="52">
        <v>0</v>
      </c>
      <c r="F75" s="52">
        <v>0</v>
      </c>
      <c r="G75" s="52">
        <v>80</v>
      </c>
      <c r="H75" s="52">
        <v>0</v>
      </c>
      <c r="I75" s="52">
        <v>0</v>
      </c>
      <c r="J75" s="52">
        <v>0</v>
      </c>
      <c r="K75" s="52">
        <v>3241</v>
      </c>
      <c r="L75" s="52">
        <v>0</v>
      </c>
      <c r="N75" s="51">
        <v>1167</v>
      </c>
      <c r="O75" s="52">
        <v>15</v>
      </c>
      <c r="P75" s="52">
        <v>0</v>
      </c>
      <c r="Q75" s="52">
        <v>8</v>
      </c>
      <c r="R75" s="52">
        <v>0</v>
      </c>
      <c r="S75" s="52">
        <v>9</v>
      </c>
      <c r="T75" s="52">
        <v>0</v>
      </c>
      <c r="U75" s="52">
        <v>0</v>
      </c>
      <c r="V75" s="52">
        <v>0</v>
      </c>
      <c r="W75" s="52">
        <v>1125</v>
      </c>
      <c r="X75" s="52">
        <v>10</v>
      </c>
    </row>
    <row r="76" spans="1:24">
      <c r="A76" s="25" t="s">
        <v>270</v>
      </c>
      <c r="B76" s="51">
        <v>8847</v>
      </c>
      <c r="C76" s="52">
        <v>0</v>
      </c>
      <c r="D76" s="52">
        <v>0</v>
      </c>
      <c r="E76" s="52">
        <v>51</v>
      </c>
      <c r="F76" s="52">
        <v>0</v>
      </c>
      <c r="G76" s="52">
        <v>0</v>
      </c>
      <c r="H76" s="52">
        <v>7</v>
      </c>
      <c r="I76" s="52">
        <v>94</v>
      </c>
      <c r="J76" s="52">
        <v>0</v>
      </c>
      <c r="K76" s="52">
        <v>0</v>
      </c>
      <c r="L76" s="52">
        <v>8695</v>
      </c>
      <c r="N76" s="51">
        <v>2208</v>
      </c>
      <c r="O76" s="52">
        <v>0</v>
      </c>
      <c r="P76" s="52">
        <v>0</v>
      </c>
      <c r="Q76" s="52">
        <v>50</v>
      </c>
      <c r="R76" s="52">
        <v>0</v>
      </c>
      <c r="S76" s="52">
        <v>9</v>
      </c>
      <c r="T76" s="52">
        <v>0</v>
      </c>
      <c r="U76" s="52">
        <v>0</v>
      </c>
      <c r="V76" s="52">
        <v>0</v>
      </c>
      <c r="W76" s="52">
        <v>0</v>
      </c>
      <c r="X76" s="52">
        <v>2149</v>
      </c>
    </row>
    <row r="77" spans="1:24">
      <c r="A77" s="36" t="s">
        <v>254</v>
      </c>
      <c r="B77" s="54">
        <v>57808</v>
      </c>
      <c r="C77" s="54">
        <v>8749</v>
      </c>
      <c r="D77" s="54">
        <v>5722</v>
      </c>
      <c r="E77" s="54">
        <v>4232</v>
      </c>
      <c r="F77" s="54">
        <v>4103</v>
      </c>
      <c r="G77" s="54">
        <v>7326</v>
      </c>
      <c r="H77" s="54">
        <v>1641</v>
      </c>
      <c r="I77" s="54">
        <v>8531</v>
      </c>
      <c r="J77" s="54">
        <v>5006</v>
      </c>
      <c r="K77" s="54">
        <v>3604</v>
      </c>
      <c r="L77" s="54">
        <v>8894</v>
      </c>
      <c r="N77" s="54">
        <v>16472</v>
      </c>
      <c r="O77" s="54">
        <v>2269</v>
      </c>
      <c r="P77" s="54">
        <v>1012</v>
      </c>
      <c r="Q77" s="54">
        <v>1895</v>
      </c>
      <c r="R77" s="54">
        <v>1230</v>
      </c>
      <c r="S77" s="54">
        <v>2122</v>
      </c>
      <c r="T77" s="54">
        <v>566</v>
      </c>
      <c r="U77" s="54">
        <v>1996</v>
      </c>
      <c r="V77" s="54">
        <v>1620</v>
      </c>
      <c r="W77" s="54">
        <v>1222</v>
      </c>
      <c r="X77" s="54">
        <v>2540</v>
      </c>
    </row>
    <row r="78" spans="1:24" ht="12" customHeight="1">
      <c r="B78" s="252" t="s">
        <v>274</v>
      </c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N78" s="252" t="s">
        <v>274</v>
      </c>
      <c r="O78" s="252"/>
      <c r="P78" s="252"/>
      <c r="Q78" s="252"/>
      <c r="R78" s="252"/>
      <c r="S78" s="252"/>
      <c r="T78" s="252"/>
      <c r="U78" s="252"/>
      <c r="V78" s="252"/>
      <c r="W78" s="252"/>
      <c r="X78" s="252"/>
    </row>
    <row r="79" spans="1:24" ht="6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>
      <c r="A80" s="25" t="s">
        <v>261</v>
      </c>
      <c r="B80" s="55">
        <v>0.157</v>
      </c>
      <c r="C80" s="60">
        <v>0.997</v>
      </c>
      <c r="D80" s="60">
        <v>4.0000000000000001E-3</v>
      </c>
      <c r="E80" s="60">
        <v>2.8000000000000001E-2</v>
      </c>
      <c r="F80" s="60">
        <v>0</v>
      </c>
      <c r="G80" s="60">
        <v>7.0000000000000001E-3</v>
      </c>
      <c r="H80" s="60">
        <v>0</v>
      </c>
      <c r="I80" s="60">
        <v>7.0000000000000001E-3</v>
      </c>
      <c r="J80" s="60">
        <v>0</v>
      </c>
      <c r="K80" s="60">
        <v>1.2E-2</v>
      </c>
      <c r="L80" s="60">
        <v>7.0000000000000001E-3</v>
      </c>
      <c r="N80" s="55">
        <v>0.16800000000000001</v>
      </c>
      <c r="O80" s="60">
        <v>0.98699999999999999</v>
      </c>
      <c r="P80" s="60">
        <v>4.3999999999999997E-2</v>
      </c>
      <c r="Q80" s="60">
        <v>2.5999999999999999E-2</v>
      </c>
      <c r="R80" s="60">
        <v>0</v>
      </c>
      <c r="S80" s="60">
        <v>4.0000000000000001E-3</v>
      </c>
      <c r="T80" s="60">
        <v>0</v>
      </c>
      <c r="U80" s="60">
        <v>4.0000000000000001E-3</v>
      </c>
      <c r="V80" s="60">
        <v>1.7999999999999999E-2</v>
      </c>
      <c r="W80" s="60">
        <v>1.7999999999999999E-2</v>
      </c>
      <c r="X80" s="60">
        <v>0.14599999999999999</v>
      </c>
    </row>
    <row r="81" spans="1:24">
      <c r="A81" s="25" t="s">
        <v>262</v>
      </c>
      <c r="B81" s="55">
        <v>9.9000000000000005E-2</v>
      </c>
      <c r="C81" s="60">
        <v>0</v>
      </c>
      <c r="D81" s="60">
        <v>0.98599999999999999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7.0000000000000001E-3</v>
      </c>
      <c r="N81" s="55">
        <v>6.0999999999999999E-2</v>
      </c>
      <c r="O81" s="60">
        <v>0</v>
      </c>
      <c r="P81" s="60">
        <v>0.94599999999999995</v>
      </c>
      <c r="Q81" s="60">
        <v>1.2999999999999999E-2</v>
      </c>
      <c r="R81" s="60">
        <v>0</v>
      </c>
      <c r="S81" s="60">
        <v>0</v>
      </c>
      <c r="T81" s="60">
        <v>0</v>
      </c>
      <c r="U81" s="60">
        <v>4.0000000000000001E-3</v>
      </c>
      <c r="V81" s="60">
        <v>0</v>
      </c>
      <c r="W81" s="60">
        <v>8.9999999999999993E-3</v>
      </c>
      <c r="X81" s="60">
        <v>0</v>
      </c>
    </row>
    <row r="82" spans="1:24">
      <c r="A82" s="25" t="s">
        <v>263</v>
      </c>
      <c r="B82" s="55">
        <v>7.0999999999999994E-2</v>
      </c>
      <c r="C82" s="60">
        <v>0</v>
      </c>
      <c r="D82" s="60">
        <v>0</v>
      </c>
      <c r="E82" s="60">
        <v>0.96</v>
      </c>
      <c r="F82" s="60">
        <v>0</v>
      </c>
      <c r="G82" s="60">
        <v>0</v>
      </c>
      <c r="H82" s="60">
        <v>1.2999999999999999E-2</v>
      </c>
      <c r="I82" s="60">
        <v>4.0000000000000001E-3</v>
      </c>
      <c r="J82" s="60">
        <v>0</v>
      </c>
      <c r="K82" s="60">
        <v>0</v>
      </c>
      <c r="L82" s="60">
        <v>0</v>
      </c>
      <c r="N82" s="55">
        <v>0.106</v>
      </c>
      <c r="O82" s="60">
        <v>0</v>
      </c>
      <c r="P82" s="60">
        <v>0</v>
      </c>
      <c r="Q82" s="60">
        <v>0.91200000000000003</v>
      </c>
      <c r="R82" s="60">
        <v>4.0000000000000001E-3</v>
      </c>
      <c r="S82" s="60">
        <v>0</v>
      </c>
      <c r="T82" s="60">
        <v>2.3E-2</v>
      </c>
      <c r="U82" s="60">
        <v>0</v>
      </c>
      <c r="V82" s="60">
        <v>0</v>
      </c>
      <c r="W82" s="60">
        <v>0</v>
      </c>
      <c r="X82" s="60">
        <v>0</v>
      </c>
    </row>
    <row r="83" spans="1:24">
      <c r="A83" s="25" t="s">
        <v>264</v>
      </c>
      <c r="B83" s="55">
        <v>7.3999999999999996E-2</v>
      </c>
      <c r="C83" s="60">
        <v>0</v>
      </c>
      <c r="D83" s="60">
        <v>0</v>
      </c>
      <c r="E83" s="60">
        <v>0</v>
      </c>
      <c r="F83" s="60">
        <v>1</v>
      </c>
      <c r="G83" s="60">
        <v>0</v>
      </c>
      <c r="H83" s="60">
        <v>0</v>
      </c>
      <c r="I83" s="60">
        <v>1.7999999999999999E-2</v>
      </c>
      <c r="J83" s="60">
        <v>0</v>
      </c>
      <c r="K83" s="60">
        <v>0</v>
      </c>
      <c r="L83" s="60">
        <v>4.0000000000000001E-3</v>
      </c>
      <c r="N83" s="55">
        <v>7.6999999999999999E-2</v>
      </c>
      <c r="O83" s="60">
        <v>7.0000000000000001E-3</v>
      </c>
      <c r="P83" s="60">
        <v>0</v>
      </c>
      <c r="Q83" s="60">
        <v>1.7999999999999999E-2</v>
      </c>
      <c r="R83" s="60">
        <v>0.996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</row>
    <row r="84" spans="1:24">
      <c r="A84" s="25" t="s">
        <v>265</v>
      </c>
      <c r="B84" s="55">
        <v>0.121</v>
      </c>
      <c r="C84" s="60">
        <v>0</v>
      </c>
      <c r="D84" s="60">
        <v>0</v>
      </c>
      <c r="E84" s="60">
        <v>0</v>
      </c>
      <c r="F84" s="60">
        <v>0</v>
      </c>
      <c r="G84" s="60">
        <v>0.95599999999999996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N84" s="55">
        <v>0.129</v>
      </c>
      <c r="O84" s="60">
        <v>0</v>
      </c>
      <c r="P84" s="60">
        <v>0</v>
      </c>
      <c r="Q84" s="60">
        <v>0</v>
      </c>
      <c r="R84" s="60">
        <v>0</v>
      </c>
      <c r="S84" s="60">
        <v>0.98399999999999999</v>
      </c>
      <c r="T84" s="60">
        <v>0</v>
      </c>
      <c r="U84" s="60">
        <v>8.9999999999999993E-3</v>
      </c>
      <c r="V84" s="60">
        <v>8.9999999999999993E-3</v>
      </c>
      <c r="W84" s="60">
        <v>0</v>
      </c>
      <c r="X84" s="60">
        <v>0</v>
      </c>
    </row>
    <row r="85" spans="1:24">
      <c r="A85" s="25" t="s">
        <v>266</v>
      </c>
      <c r="B85" s="55">
        <v>2.9000000000000001E-2</v>
      </c>
      <c r="C85" s="60">
        <v>0</v>
      </c>
      <c r="D85" s="60">
        <v>0</v>
      </c>
      <c r="E85" s="60">
        <v>0</v>
      </c>
      <c r="F85" s="60">
        <v>0</v>
      </c>
      <c r="G85" s="60">
        <v>7.0000000000000001E-3</v>
      </c>
      <c r="H85" s="60">
        <v>0.98199999999999998</v>
      </c>
      <c r="I85" s="60">
        <v>0</v>
      </c>
      <c r="J85" s="60">
        <v>0</v>
      </c>
      <c r="K85" s="60">
        <v>0</v>
      </c>
      <c r="L85" s="60">
        <v>0</v>
      </c>
      <c r="N85" s="55">
        <v>3.4000000000000002E-2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0.97699999999999998</v>
      </c>
      <c r="U85" s="60">
        <v>0</v>
      </c>
      <c r="V85" s="60">
        <v>0</v>
      </c>
      <c r="W85" s="60">
        <v>0</v>
      </c>
      <c r="X85" s="60">
        <v>0</v>
      </c>
    </row>
    <row r="86" spans="1:24">
      <c r="A86" s="25" t="s">
        <v>267</v>
      </c>
      <c r="B86" s="55">
        <v>0.14399999999999999</v>
      </c>
      <c r="C86" s="60">
        <v>0</v>
      </c>
      <c r="D86" s="60">
        <v>7.0000000000000001E-3</v>
      </c>
      <c r="E86" s="60">
        <v>0</v>
      </c>
      <c r="F86" s="60">
        <v>0</v>
      </c>
      <c r="G86" s="60">
        <v>7.0000000000000001E-3</v>
      </c>
      <c r="H86" s="60">
        <v>0</v>
      </c>
      <c r="I86" s="60">
        <v>0.95899999999999996</v>
      </c>
      <c r="J86" s="60">
        <v>0</v>
      </c>
      <c r="K86" s="60">
        <v>0</v>
      </c>
      <c r="L86" s="60">
        <v>4.0000000000000001E-3</v>
      </c>
      <c r="N86" s="55">
        <v>0.11899999999999999</v>
      </c>
      <c r="O86" s="60">
        <v>0</v>
      </c>
      <c r="P86" s="60">
        <v>0</v>
      </c>
      <c r="Q86" s="60">
        <v>0</v>
      </c>
      <c r="R86" s="60">
        <v>0</v>
      </c>
      <c r="S86" s="60">
        <v>4.0000000000000001E-3</v>
      </c>
      <c r="T86" s="60">
        <v>0</v>
      </c>
      <c r="U86" s="60">
        <v>0.96899999999999997</v>
      </c>
      <c r="V86" s="60">
        <v>0</v>
      </c>
      <c r="W86" s="60">
        <v>0</v>
      </c>
      <c r="X86" s="60">
        <v>4.0000000000000001E-3</v>
      </c>
    </row>
    <row r="87" spans="1:24">
      <c r="A87" s="25" t="s">
        <v>268</v>
      </c>
      <c r="B87" s="55">
        <v>9.4E-2</v>
      </c>
      <c r="C87" s="60">
        <v>0</v>
      </c>
      <c r="D87" s="60">
        <v>4.0000000000000001E-3</v>
      </c>
      <c r="E87" s="60">
        <v>0</v>
      </c>
      <c r="F87" s="60">
        <v>0</v>
      </c>
      <c r="G87" s="60">
        <v>1.0999999999999999E-2</v>
      </c>
      <c r="H87" s="60">
        <v>0</v>
      </c>
      <c r="I87" s="60">
        <v>0</v>
      </c>
      <c r="J87" s="60">
        <v>1</v>
      </c>
      <c r="K87" s="60">
        <v>8.8999999999999996E-2</v>
      </c>
      <c r="L87" s="60">
        <v>0</v>
      </c>
      <c r="N87" s="55">
        <v>0.10199999999999999</v>
      </c>
      <c r="O87" s="60">
        <v>0</v>
      </c>
      <c r="P87" s="60">
        <v>0.01</v>
      </c>
      <c r="Q87" s="60">
        <v>0</v>
      </c>
      <c r="R87" s="60">
        <v>0</v>
      </c>
      <c r="S87" s="60">
        <v>0</v>
      </c>
      <c r="T87" s="60">
        <v>0</v>
      </c>
      <c r="U87" s="60">
        <v>1.2999999999999999E-2</v>
      </c>
      <c r="V87" s="60">
        <v>0.97299999999999998</v>
      </c>
      <c r="W87" s="60">
        <v>5.2999999999999999E-2</v>
      </c>
      <c r="X87" s="60">
        <v>0</v>
      </c>
    </row>
    <row r="88" spans="1:24">
      <c r="A88" s="25" t="s">
        <v>269</v>
      </c>
      <c r="B88" s="55">
        <v>5.8000000000000003E-2</v>
      </c>
      <c r="C88" s="60">
        <v>3.0000000000000001E-3</v>
      </c>
      <c r="D88" s="60">
        <v>0</v>
      </c>
      <c r="E88" s="60">
        <v>0</v>
      </c>
      <c r="F88" s="60">
        <v>0</v>
      </c>
      <c r="G88" s="60">
        <v>1.0999999999999999E-2</v>
      </c>
      <c r="H88" s="60">
        <v>0</v>
      </c>
      <c r="I88" s="60">
        <v>0</v>
      </c>
      <c r="J88" s="60">
        <v>0</v>
      </c>
      <c r="K88" s="60">
        <v>0.89900000000000002</v>
      </c>
      <c r="L88" s="60">
        <v>0</v>
      </c>
      <c r="N88" s="55">
        <v>7.0999999999999994E-2</v>
      </c>
      <c r="O88" s="60">
        <v>7.0000000000000001E-3</v>
      </c>
      <c r="P88" s="60">
        <v>0</v>
      </c>
      <c r="Q88" s="60">
        <v>4.0000000000000001E-3</v>
      </c>
      <c r="R88" s="60">
        <v>0</v>
      </c>
      <c r="S88" s="60">
        <v>4.0000000000000001E-3</v>
      </c>
      <c r="T88" s="60">
        <v>0</v>
      </c>
      <c r="U88" s="60">
        <v>0</v>
      </c>
      <c r="V88" s="60">
        <v>0</v>
      </c>
      <c r="W88" s="60">
        <v>0.92</v>
      </c>
      <c r="X88" s="60">
        <v>4.0000000000000001E-3</v>
      </c>
    </row>
    <row r="89" spans="1:24">
      <c r="A89" s="25" t="s">
        <v>270</v>
      </c>
      <c r="B89" s="55">
        <v>0.153</v>
      </c>
      <c r="C89" s="60">
        <v>0</v>
      </c>
      <c r="D89" s="60">
        <v>0</v>
      </c>
      <c r="E89" s="60">
        <v>1.2E-2</v>
      </c>
      <c r="F89" s="60">
        <v>0</v>
      </c>
      <c r="G89" s="60">
        <v>0</v>
      </c>
      <c r="H89" s="60">
        <v>4.0000000000000001E-3</v>
      </c>
      <c r="I89" s="60">
        <v>1.0999999999999999E-2</v>
      </c>
      <c r="J89" s="60">
        <v>0</v>
      </c>
      <c r="K89" s="60">
        <v>0</v>
      </c>
      <c r="L89" s="60">
        <v>0.97799999999999998</v>
      </c>
      <c r="N89" s="55">
        <v>0.13400000000000001</v>
      </c>
      <c r="O89" s="60">
        <v>0</v>
      </c>
      <c r="P89" s="60">
        <v>0</v>
      </c>
      <c r="Q89" s="60">
        <v>2.5999999999999999E-2</v>
      </c>
      <c r="R89" s="60">
        <v>0</v>
      </c>
      <c r="S89" s="60">
        <v>4.0000000000000001E-3</v>
      </c>
      <c r="T89" s="60">
        <v>0</v>
      </c>
      <c r="U89" s="60">
        <v>0</v>
      </c>
      <c r="V89" s="60">
        <v>0</v>
      </c>
      <c r="W89" s="60">
        <v>0</v>
      </c>
      <c r="X89" s="60">
        <v>0.84599999999999997</v>
      </c>
    </row>
    <row r="90" spans="1:24" s="59" customFormat="1">
      <c r="A90" s="36" t="s">
        <v>254</v>
      </c>
      <c r="B90" s="57">
        <v>1</v>
      </c>
      <c r="C90" s="57">
        <v>1</v>
      </c>
      <c r="D90" s="57">
        <v>1</v>
      </c>
      <c r="E90" s="57">
        <v>1</v>
      </c>
      <c r="F90" s="57">
        <v>1</v>
      </c>
      <c r="G90" s="57">
        <v>1</v>
      </c>
      <c r="H90" s="57">
        <v>1</v>
      </c>
      <c r="I90" s="57">
        <v>1</v>
      </c>
      <c r="J90" s="57">
        <v>1</v>
      </c>
      <c r="K90" s="57">
        <v>1</v>
      </c>
      <c r="L90" s="57">
        <v>1</v>
      </c>
      <c r="N90" s="57">
        <v>1</v>
      </c>
      <c r="O90" s="57">
        <v>1</v>
      </c>
      <c r="P90" s="57">
        <v>1</v>
      </c>
      <c r="Q90" s="57">
        <v>1</v>
      </c>
      <c r="R90" s="57">
        <v>1</v>
      </c>
      <c r="S90" s="57">
        <v>1</v>
      </c>
      <c r="T90" s="57">
        <v>1</v>
      </c>
      <c r="U90" s="57">
        <v>1</v>
      </c>
      <c r="V90" s="57">
        <v>1</v>
      </c>
      <c r="W90" s="57">
        <v>1</v>
      </c>
      <c r="X90" s="57">
        <v>1</v>
      </c>
    </row>
    <row r="91" spans="1:24" ht="6" customHeight="1">
      <c r="A91" s="58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1:24" ht="24" customHeight="1">
      <c r="B92" s="252" t="s">
        <v>304</v>
      </c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N92" s="252" t="s">
        <v>304</v>
      </c>
      <c r="O92" s="252"/>
      <c r="P92" s="252"/>
      <c r="Q92" s="252"/>
      <c r="R92" s="252"/>
      <c r="S92" s="252"/>
      <c r="T92" s="252"/>
      <c r="U92" s="252"/>
      <c r="V92" s="252"/>
      <c r="W92" s="252"/>
      <c r="X92" s="252"/>
    </row>
    <row r="93" spans="1:24" ht="6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1:24">
      <c r="A94" s="25" t="s">
        <v>305</v>
      </c>
      <c r="B94" s="51">
        <v>446</v>
      </c>
      <c r="C94" s="61">
        <v>0</v>
      </c>
      <c r="D94" s="61">
        <v>83</v>
      </c>
      <c r="E94" s="61">
        <v>34</v>
      </c>
      <c r="F94" s="61">
        <v>74</v>
      </c>
      <c r="G94" s="61">
        <v>27</v>
      </c>
      <c r="H94" s="61">
        <v>50</v>
      </c>
      <c r="I94" s="61">
        <v>94</v>
      </c>
      <c r="J94" s="61">
        <v>36</v>
      </c>
      <c r="K94" s="61">
        <v>15</v>
      </c>
      <c r="L94" s="61">
        <v>33</v>
      </c>
      <c r="N94" s="51">
        <v>149</v>
      </c>
      <c r="O94" s="61">
        <v>15</v>
      </c>
      <c r="P94" s="61">
        <v>5</v>
      </c>
      <c r="Q94" s="61">
        <v>33</v>
      </c>
      <c r="R94" s="61">
        <v>0</v>
      </c>
      <c r="S94" s="61">
        <v>0</v>
      </c>
      <c r="T94" s="61">
        <v>13</v>
      </c>
      <c r="U94" s="61">
        <v>9</v>
      </c>
      <c r="V94" s="61">
        <v>58</v>
      </c>
      <c r="W94" s="61">
        <v>5</v>
      </c>
      <c r="X94" s="61">
        <v>10</v>
      </c>
    </row>
    <row r="95" spans="1:24">
      <c r="A95" s="25" t="s">
        <v>306</v>
      </c>
      <c r="B95" s="51">
        <v>2603</v>
      </c>
      <c r="C95" s="52">
        <v>625</v>
      </c>
      <c r="D95" s="52">
        <v>124</v>
      </c>
      <c r="E95" s="52">
        <v>354</v>
      </c>
      <c r="F95" s="52">
        <v>148</v>
      </c>
      <c r="G95" s="52">
        <v>401</v>
      </c>
      <c r="H95" s="52">
        <v>65</v>
      </c>
      <c r="I95" s="52">
        <v>252</v>
      </c>
      <c r="J95" s="52">
        <v>163</v>
      </c>
      <c r="K95" s="52">
        <v>73</v>
      </c>
      <c r="L95" s="52">
        <v>398</v>
      </c>
      <c r="N95" s="51">
        <v>575</v>
      </c>
      <c r="O95" s="52">
        <v>68</v>
      </c>
      <c r="P95" s="52">
        <v>40</v>
      </c>
      <c r="Q95" s="52">
        <v>75</v>
      </c>
      <c r="R95" s="52">
        <v>74</v>
      </c>
      <c r="S95" s="52">
        <v>68</v>
      </c>
      <c r="T95" s="52">
        <v>6</v>
      </c>
      <c r="U95" s="52">
        <v>96</v>
      </c>
      <c r="V95" s="52">
        <v>36</v>
      </c>
      <c r="W95" s="52">
        <v>38</v>
      </c>
      <c r="X95" s="52">
        <v>72</v>
      </c>
    </row>
    <row r="96" spans="1:24">
      <c r="A96" s="25" t="s">
        <v>307</v>
      </c>
      <c r="B96" s="51">
        <v>4317</v>
      </c>
      <c r="C96" s="52">
        <v>543</v>
      </c>
      <c r="D96" s="52">
        <v>539</v>
      </c>
      <c r="E96" s="52">
        <v>135</v>
      </c>
      <c r="F96" s="52">
        <v>267</v>
      </c>
      <c r="G96" s="52">
        <v>294</v>
      </c>
      <c r="H96" s="52">
        <v>108</v>
      </c>
      <c r="I96" s="52">
        <v>818</v>
      </c>
      <c r="J96" s="52">
        <v>544</v>
      </c>
      <c r="K96" s="52">
        <v>305</v>
      </c>
      <c r="L96" s="52">
        <v>763</v>
      </c>
      <c r="N96" s="51">
        <v>557</v>
      </c>
      <c r="O96" s="52">
        <v>91</v>
      </c>
      <c r="P96" s="52">
        <v>50</v>
      </c>
      <c r="Q96" s="52">
        <v>33</v>
      </c>
      <c r="R96" s="52">
        <v>53</v>
      </c>
      <c r="S96" s="52">
        <v>51</v>
      </c>
      <c r="T96" s="52">
        <v>26</v>
      </c>
      <c r="U96" s="52">
        <v>61</v>
      </c>
      <c r="V96" s="52">
        <v>44</v>
      </c>
      <c r="W96" s="52">
        <v>87</v>
      </c>
      <c r="X96" s="52">
        <v>62</v>
      </c>
    </row>
    <row r="97" spans="1:24">
      <c r="A97" s="25" t="s">
        <v>308</v>
      </c>
      <c r="B97" s="51">
        <v>310</v>
      </c>
      <c r="C97" s="52">
        <v>27</v>
      </c>
      <c r="D97" s="52">
        <v>41</v>
      </c>
      <c r="E97" s="52">
        <v>17</v>
      </c>
      <c r="F97" s="52">
        <v>30</v>
      </c>
      <c r="G97" s="52">
        <v>80</v>
      </c>
      <c r="H97" s="52">
        <v>0</v>
      </c>
      <c r="I97" s="52">
        <v>63</v>
      </c>
      <c r="J97" s="52">
        <v>18</v>
      </c>
      <c r="K97" s="52">
        <v>0</v>
      </c>
      <c r="L97" s="52">
        <v>33</v>
      </c>
      <c r="N97" s="51">
        <v>48</v>
      </c>
      <c r="O97" s="52">
        <v>38</v>
      </c>
      <c r="P97" s="52">
        <v>10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</row>
    <row r="98" spans="1:24">
      <c r="A98" s="25" t="s">
        <v>309</v>
      </c>
      <c r="B98" s="51">
        <v>1060</v>
      </c>
      <c r="C98" s="52">
        <v>163</v>
      </c>
      <c r="D98" s="52">
        <v>187</v>
      </c>
      <c r="E98" s="52">
        <v>135</v>
      </c>
      <c r="F98" s="52">
        <v>118</v>
      </c>
      <c r="G98" s="52">
        <v>53</v>
      </c>
      <c r="H98" s="52">
        <v>14</v>
      </c>
      <c r="I98" s="52">
        <v>189</v>
      </c>
      <c r="J98" s="52">
        <v>109</v>
      </c>
      <c r="K98" s="52">
        <v>58</v>
      </c>
      <c r="L98" s="52">
        <v>33</v>
      </c>
      <c r="N98" s="51">
        <v>129</v>
      </c>
      <c r="O98" s="52">
        <v>8</v>
      </c>
      <c r="P98" s="52">
        <v>0</v>
      </c>
      <c r="Q98" s="52">
        <v>50</v>
      </c>
      <c r="R98" s="52">
        <v>27</v>
      </c>
      <c r="S98" s="52">
        <v>9</v>
      </c>
      <c r="T98" s="52">
        <v>0</v>
      </c>
      <c r="U98" s="52">
        <v>9</v>
      </c>
      <c r="V98" s="52">
        <v>7</v>
      </c>
      <c r="W98" s="52">
        <v>0</v>
      </c>
      <c r="X98" s="52">
        <v>21</v>
      </c>
    </row>
    <row r="99" spans="1:24">
      <c r="A99" s="25" t="s">
        <v>310</v>
      </c>
      <c r="B99" s="51">
        <v>12861</v>
      </c>
      <c r="C99" s="52">
        <v>1956</v>
      </c>
      <c r="D99" s="52">
        <v>1140</v>
      </c>
      <c r="E99" s="52">
        <v>1113</v>
      </c>
      <c r="F99" s="52">
        <v>904</v>
      </c>
      <c r="G99" s="52">
        <v>1738</v>
      </c>
      <c r="H99" s="52">
        <v>353</v>
      </c>
      <c r="I99" s="52">
        <v>1889</v>
      </c>
      <c r="J99" s="52">
        <v>998</v>
      </c>
      <c r="K99" s="52">
        <v>581</v>
      </c>
      <c r="L99" s="52">
        <v>2190</v>
      </c>
      <c r="N99" s="51">
        <v>3623</v>
      </c>
      <c r="O99" s="52">
        <v>417</v>
      </c>
      <c r="P99" s="52">
        <v>239</v>
      </c>
      <c r="Q99" s="52">
        <v>332</v>
      </c>
      <c r="R99" s="52">
        <v>233</v>
      </c>
      <c r="S99" s="52">
        <v>625</v>
      </c>
      <c r="T99" s="52">
        <v>177</v>
      </c>
      <c r="U99" s="52">
        <v>455</v>
      </c>
      <c r="V99" s="52">
        <v>385</v>
      </c>
      <c r="W99" s="52">
        <v>173</v>
      </c>
      <c r="X99" s="52">
        <v>586</v>
      </c>
    </row>
    <row r="100" spans="1:24">
      <c r="A100" s="25" t="s">
        <v>311</v>
      </c>
      <c r="B100" s="51">
        <v>6285</v>
      </c>
      <c r="C100" s="52">
        <v>788</v>
      </c>
      <c r="D100" s="52">
        <v>767</v>
      </c>
      <c r="E100" s="52">
        <v>455</v>
      </c>
      <c r="F100" s="52">
        <v>741</v>
      </c>
      <c r="G100" s="52">
        <v>535</v>
      </c>
      <c r="H100" s="52">
        <v>194</v>
      </c>
      <c r="I100" s="52">
        <v>1165</v>
      </c>
      <c r="J100" s="52">
        <v>599</v>
      </c>
      <c r="K100" s="52">
        <v>378</v>
      </c>
      <c r="L100" s="52">
        <v>664</v>
      </c>
      <c r="N100" s="51">
        <v>1537</v>
      </c>
      <c r="O100" s="52">
        <v>228</v>
      </c>
      <c r="P100" s="52">
        <v>60</v>
      </c>
      <c r="Q100" s="52">
        <v>158</v>
      </c>
      <c r="R100" s="52">
        <v>85</v>
      </c>
      <c r="S100" s="52">
        <v>222</v>
      </c>
      <c r="T100" s="52">
        <v>77</v>
      </c>
      <c r="U100" s="52">
        <v>193</v>
      </c>
      <c r="V100" s="52">
        <v>196</v>
      </c>
      <c r="W100" s="52">
        <v>92</v>
      </c>
      <c r="X100" s="52">
        <v>226</v>
      </c>
    </row>
    <row r="101" spans="1:24">
      <c r="A101" s="25" t="s">
        <v>312</v>
      </c>
      <c r="B101" s="51">
        <v>5566</v>
      </c>
      <c r="C101" s="52">
        <v>869</v>
      </c>
      <c r="D101" s="52">
        <v>373</v>
      </c>
      <c r="E101" s="52">
        <v>354</v>
      </c>
      <c r="F101" s="52">
        <v>444</v>
      </c>
      <c r="G101" s="52">
        <v>668</v>
      </c>
      <c r="H101" s="52">
        <v>216</v>
      </c>
      <c r="I101" s="52">
        <v>787</v>
      </c>
      <c r="J101" s="52">
        <v>399</v>
      </c>
      <c r="K101" s="52">
        <v>625</v>
      </c>
      <c r="L101" s="52">
        <v>830</v>
      </c>
      <c r="N101" s="51">
        <v>1419</v>
      </c>
      <c r="O101" s="52">
        <v>212</v>
      </c>
      <c r="P101" s="52">
        <v>100</v>
      </c>
      <c r="Q101" s="52">
        <v>216</v>
      </c>
      <c r="R101" s="52">
        <v>127</v>
      </c>
      <c r="S101" s="52">
        <v>68</v>
      </c>
      <c r="T101" s="52">
        <v>26</v>
      </c>
      <c r="U101" s="52">
        <v>193</v>
      </c>
      <c r="V101" s="52">
        <v>145</v>
      </c>
      <c r="W101" s="52">
        <v>146</v>
      </c>
      <c r="X101" s="52">
        <v>185</v>
      </c>
    </row>
    <row r="102" spans="1:24">
      <c r="A102" s="25" t="s">
        <v>313</v>
      </c>
      <c r="B102" s="51">
        <v>4672</v>
      </c>
      <c r="C102" s="52">
        <v>842</v>
      </c>
      <c r="D102" s="52">
        <v>498</v>
      </c>
      <c r="E102" s="52">
        <v>354</v>
      </c>
      <c r="F102" s="52">
        <v>178</v>
      </c>
      <c r="G102" s="52">
        <v>615</v>
      </c>
      <c r="H102" s="52">
        <v>173</v>
      </c>
      <c r="I102" s="52">
        <v>346</v>
      </c>
      <c r="J102" s="52">
        <v>345</v>
      </c>
      <c r="K102" s="52">
        <v>392</v>
      </c>
      <c r="L102" s="52">
        <v>929</v>
      </c>
      <c r="N102" s="51">
        <v>2270</v>
      </c>
      <c r="O102" s="52">
        <v>433</v>
      </c>
      <c r="P102" s="52">
        <v>189</v>
      </c>
      <c r="Q102" s="52">
        <v>158</v>
      </c>
      <c r="R102" s="52">
        <v>154</v>
      </c>
      <c r="S102" s="52">
        <v>342</v>
      </c>
      <c r="T102" s="52">
        <v>71</v>
      </c>
      <c r="U102" s="52">
        <v>333</v>
      </c>
      <c r="V102" s="52">
        <v>189</v>
      </c>
      <c r="W102" s="52">
        <v>114</v>
      </c>
      <c r="X102" s="52">
        <v>288</v>
      </c>
    </row>
    <row r="103" spans="1:24">
      <c r="A103" s="25" t="s">
        <v>314</v>
      </c>
      <c r="B103" s="51">
        <v>12172</v>
      </c>
      <c r="C103" s="52">
        <v>1766</v>
      </c>
      <c r="D103" s="52">
        <v>1016</v>
      </c>
      <c r="E103" s="52">
        <v>860</v>
      </c>
      <c r="F103" s="52">
        <v>607</v>
      </c>
      <c r="G103" s="52">
        <v>1952</v>
      </c>
      <c r="H103" s="52">
        <v>245</v>
      </c>
      <c r="I103" s="52">
        <v>1983</v>
      </c>
      <c r="J103" s="52">
        <v>1179</v>
      </c>
      <c r="K103" s="52">
        <v>872</v>
      </c>
      <c r="L103" s="52">
        <v>1693</v>
      </c>
      <c r="N103" s="51">
        <v>3121</v>
      </c>
      <c r="O103" s="52">
        <v>402</v>
      </c>
      <c r="P103" s="52">
        <v>130</v>
      </c>
      <c r="Q103" s="52">
        <v>524</v>
      </c>
      <c r="R103" s="52">
        <v>249</v>
      </c>
      <c r="S103" s="52">
        <v>325</v>
      </c>
      <c r="T103" s="52">
        <v>61</v>
      </c>
      <c r="U103" s="52">
        <v>245</v>
      </c>
      <c r="V103" s="52">
        <v>262</v>
      </c>
      <c r="W103" s="52">
        <v>265</v>
      </c>
      <c r="X103" s="52">
        <v>658</v>
      </c>
    </row>
    <row r="104" spans="1:24">
      <c r="A104" s="25" t="s">
        <v>315</v>
      </c>
      <c r="B104" s="51">
        <v>6527</v>
      </c>
      <c r="C104" s="52">
        <v>1032</v>
      </c>
      <c r="D104" s="52">
        <v>954</v>
      </c>
      <c r="E104" s="52">
        <v>354</v>
      </c>
      <c r="F104" s="52">
        <v>563</v>
      </c>
      <c r="G104" s="52">
        <v>909</v>
      </c>
      <c r="H104" s="52">
        <v>216</v>
      </c>
      <c r="I104" s="52">
        <v>913</v>
      </c>
      <c r="J104" s="52">
        <v>617</v>
      </c>
      <c r="K104" s="52">
        <v>305</v>
      </c>
      <c r="L104" s="52">
        <v>664</v>
      </c>
      <c r="N104" s="51">
        <v>2503</v>
      </c>
      <c r="O104" s="52">
        <v>326</v>
      </c>
      <c r="P104" s="52">
        <v>145</v>
      </c>
      <c r="Q104" s="52">
        <v>224</v>
      </c>
      <c r="R104" s="52">
        <v>212</v>
      </c>
      <c r="S104" s="52">
        <v>334</v>
      </c>
      <c r="T104" s="52">
        <v>100</v>
      </c>
      <c r="U104" s="52">
        <v>298</v>
      </c>
      <c r="V104" s="52">
        <v>240</v>
      </c>
      <c r="W104" s="52">
        <v>265</v>
      </c>
      <c r="X104" s="52">
        <v>360</v>
      </c>
    </row>
    <row r="105" spans="1:24" ht="15" customHeight="1">
      <c r="A105" s="25" t="s">
        <v>316</v>
      </c>
      <c r="B105" s="51">
        <v>496</v>
      </c>
      <c r="C105" s="52">
        <v>136</v>
      </c>
      <c r="D105" s="52">
        <v>0</v>
      </c>
      <c r="E105" s="52">
        <v>0</v>
      </c>
      <c r="F105" s="52">
        <v>30</v>
      </c>
      <c r="G105" s="52">
        <v>27</v>
      </c>
      <c r="H105" s="52">
        <v>7</v>
      </c>
      <c r="I105" s="52">
        <v>31</v>
      </c>
      <c r="J105" s="52">
        <v>0</v>
      </c>
      <c r="K105" s="52">
        <v>0</v>
      </c>
      <c r="L105" s="52">
        <v>265</v>
      </c>
      <c r="N105" s="51">
        <v>373</v>
      </c>
      <c r="O105" s="52">
        <v>30</v>
      </c>
      <c r="P105" s="52">
        <v>20</v>
      </c>
      <c r="Q105" s="52">
        <v>66</v>
      </c>
      <c r="R105" s="52">
        <v>16</v>
      </c>
      <c r="S105" s="52">
        <v>60</v>
      </c>
      <c r="T105" s="52">
        <v>6</v>
      </c>
      <c r="U105" s="52">
        <v>44</v>
      </c>
      <c r="V105" s="52">
        <v>51</v>
      </c>
      <c r="W105" s="52">
        <v>38</v>
      </c>
      <c r="X105" s="52">
        <v>41</v>
      </c>
    </row>
    <row r="106" spans="1:24">
      <c r="A106" s="25" t="s">
        <v>317</v>
      </c>
      <c r="B106" s="51">
        <v>492</v>
      </c>
      <c r="C106" s="52">
        <v>0</v>
      </c>
      <c r="D106" s="52">
        <v>0</v>
      </c>
      <c r="E106" s="52">
        <v>67</v>
      </c>
      <c r="F106" s="52">
        <v>0</v>
      </c>
      <c r="G106" s="52">
        <v>27</v>
      </c>
      <c r="H106" s="52">
        <v>0</v>
      </c>
      <c r="I106" s="52">
        <v>0</v>
      </c>
      <c r="J106" s="52">
        <v>0</v>
      </c>
      <c r="K106" s="52">
        <v>0</v>
      </c>
      <c r="L106" s="52">
        <v>398</v>
      </c>
      <c r="N106" s="51">
        <v>170</v>
      </c>
      <c r="O106" s="52">
        <v>0</v>
      </c>
      <c r="P106" s="52">
        <v>25</v>
      </c>
      <c r="Q106" s="52">
        <v>25</v>
      </c>
      <c r="R106" s="52">
        <v>0</v>
      </c>
      <c r="S106" s="52">
        <v>17</v>
      </c>
      <c r="T106" s="52">
        <v>3</v>
      </c>
      <c r="U106" s="52">
        <v>61</v>
      </c>
      <c r="V106" s="52">
        <v>7</v>
      </c>
      <c r="W106" s="52">
        <v>0</v>
      </c>
      <c r="X106" s="52">
        <v>31</v>
      </c>
    </row>
    <row r="107" spans="1:24">
      <c r="A107" s="36" t="s">
        <v>254</v>
      </c>
      <c r="B107" s="54">
        <v>57808</v>
      </c>
      <c r="C107" s="66">
        <v>8749</v>
      </c>
      <c r="D107" s="66">
        <v>5722</v>
      </c>
      <c r="E107" s="66">
        <v>4232</v>
      </c>
      <c r="F107" s="66">
        <v>4103</v>
      </c>
      <c r="G107" s="66">
        <v>7326</v>
      </c>
      <c r="H107" s="66">
        <v>1641</v>
      </c>
      <c r="I107" s="66">
        <v>8531</v>
      </c>
      <c r="J107" s="66">
        <v>5006</v>
      </c>
      <c r="K107" s="66">
        <v>3604</v>
      </c>
      <c r="L107" s="66">
        <v>8894</v>
      </c>
      <c r="N107" s="54">
        <f t="shared" ref="N107:X107" si="2">N48</f>
        <v>16472</v>
      </c>
      <c r="O107" s="66">
        <f t="shared" si="2"/>
        <v>2269</v>
      </c>
      <c r="P107" s="66">
        <f t="shared" si="2"/>
        <v>1012</v>
      </c>
      <c r="Q107" s="66">
        <f t="shared" si="2"/>
        <v>1895</v>
      </c>
      <c r="R107" s="66">
        <f t="shared" si="2"/>
        <v>1230</v>
      </c>
      <c r="S107" s="66">
        <f t="shared" si="2"/>
        <v>2122</v>
      </c>
      <c r="T107" s="66">
        <f t="shared" si="2"/>
        <v>566</v>
      </c>
      <c r="U107" s="66">
        <f t="shared" si="2"/>
        <v>1996</v>
      </c>
      <c r="V107" s="66">
        <f t="shared" si="2"/>
        <v>1620</v>
      </c>
      <c r="W107" s="66">
        <f t="shared" si="2"/>
        <v>1222</v>
      </c>
      <c r="X107" s="66">
        <f t="shared" si="2"/>
        <v>2540</v>
      </c>
    </row>
    <row r="108" spans="1:24" ht="6" customHeight="1">
      <c r="A108" s="58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</row>
    <row r="109" spans="1:24" ht="14.65" customHeight="1">
      <c r="B109" s="252" t="s">
        <v>274</v>
      </c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N109" s="252" t="s">
        <v>274</v>
      </c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</row>
    <row r="110" spans="1:24" ht="6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>
      <c r="A111" s="25" t="s">
        <v>305</v>
      </c>
      <c r="B111" s="55">
        <v>8.0000000000000002E-3</v>
      </c>
      <c r="C111" s="56">
        <v>0</v>
      </c>
      <c r="D111" s="56">
        <v>1.4E-2</v>
      </c>
      <c r="E111" s="56">
        <v>8.0000000000000002E-3</v>
      </c>
      <c r="F111" s="56">
        <v>1.7999999999999999E-2</v>
      </c>
      <c r="G111" s="56">
        <v>4.0000000000000001E-3</v>
      </c>
      <c r="H111" s="56">
        <v>3.1E-2</v>
      </c>
      <c r="I111" s="56">
        <v>1.0999999999999999E-2</v>
      </c>
      <c r="J111" s="56">
        <v>7.0000000000000001E-3</v>
      </c>
      <c r="K111" s="56">
        <v>4.0000000000000001E-3</v>
      </c>
      <c r="L111" s="56">
        <v>4.0000000000000001E-3</v>
      </c>
      <c r="N111" s="55">
        <v>8.9999999999999993E-3</v>
      </c>
      <c r="O111" s="56">
        <v>7.0000000000000001E-3</v>
      </c>
      <c r="P111" s="56">
        <v>5.0000000000000001E-3</v>
      </c>
      <c r="Q111" s="56">
        <v>1.7999999999999999E-2</v>
      </c>
      <c r="R111" s="56">
        <v>0</v>
      </c>
      <c r="S111" s="56">
        <v>0</v>
      </c>
      <c r="T111" s="56">
        <v>2.3E-2</v>
      </c>
      <c r="U111" s="56">
        <v>4.0000000000000001E-3</v>
      </c>
      <c r="V111" s="56">
        <v>3.5999999999999997E-2</v>
      </c>
      <c r="W111" s="56">
        <v>4.0000000000000001E-3</v>
      </c>
      <c r="X111" s="56">
        <v>4.0000000000000001E-3</v>
      </c>
    </row>
    <row r="112" spans="1:24">
      <c r="A112" s="25" t="s">
        <v>306</v>
      </c>
      <c r="B112" s="55">
        <v>4.4999999999999998E-2</v>
      </c>
      <c r="C112" s="56">
        <v>7.0999999999999994E-2</v>
      </c>
      <c r="D112" s="56">
        <v>2.1999999999999999E-2</v>
      </c>
      <c r="E112" s="56">
        <v>8.4000000000000005E-2</v>
      </c>
      <c r="F112" s="56">
        <v>3.5999999999999997E-2</v>
      </c>
      <c r="G112" s="56">
        <v>5.5E-2</v>
      </c>
      <c r="H112" s="56">
        <v>3.9E-2</v>
      </c>
      <c r="I112" s="56">
        <v>0.03</v>
      </c>
      <c r="J112" s="56">
        <v>3.3000000000000002E-2</v>
      </c>
      <c r="K112" s="56">
        <v>0.02</v>
      </c>
      <c r="L112" s="56">
        <v>4.4999999999999998E-2</v>
      </c>
      <c r="N112" s="55">
        <v>3.5000000000000003E-2</v>
      </c>
      <c r="O112" s="56">
        <v>0.03</v>
      </c>
      <c r="P112" s="56">
        <v>3.9E-2</v>
      </c>
      <c r="Q112" s="56">
        <v>3.9E-2</v>
      </c>
      <c r="R112" s="56">
        <v>0.06</v>
      </c>
      <c r="S112" s="56">
        <v>3.2000000000000001E-2</v>
      </c>
      <c r="T112" s="56">
        <v>1.0999999999999999E-2</v>
      </c>
      <c r="U112" s="56">
        <v>4.8000000000000001E-2</v>
      </c>
      <c r="V112" s="56">
        <v>2.1999999999999999E-2</v>
      </c>
      <c r="W112" s="56">
        <v>3.1E-2</v>
      </c>
      <c r="X112" s="56">
        <v>2.8000000000000001E-2</v>
      </c>
    </row>
    <row r="113" spans="1:35">
      <c r="A113" s="25" t="s">
        <v>307</v>
      </c>
      <c r="B113" s="55">
        <v>7.4999999999999997E-2</v>
      </c>
      <c r="C113" s="56">
        <v>6.2E-2</v>
      </c>
      <c r="D113" s="56">
        <v>9.4E-2</v>
      </c>
      <c r="E113" s="56">
        <v>3.2000000000000001E-2</v>
      </c>
      <c r="F113" s="56">
        <v>6.5000000000000002E-2</v>
      </c>
      <c r="G113" s="56">
        <v>0.04</v>
      </c>
      <c r="H113" s="56">
        <v>6.6000000000000003E-2</v>
      </c>
      <c r="I113" s="56">
        <v>9.6000000000000002E-2</v>
      </c>
      <c r="J113" s="56">
        <v>0.109</v>
      </c>
      <c r="K113" s="56">
        <v>8.5000000000000006E-2</v>
      </c>
      <c r="L113" s="56">
        <v>8.5999999999999993E-2</v>
      </c>
      <c r="N113" s="55">
        <v>3.4000000000000002E-2</v>
      </c>
      <c r="O113" s="56">
        <v>0.04</v>
      </c>
      <c r="P113" s="56">
        <v>4.9000000000000002E-2</v>
      </c>
      <c r="Q113" s="56">
        <v>1.7999999999999999E-2</v>
      </c>
      <c r="R113" s="56">
        <v>4.2999999999999997E-2</v>
      </c>
      <c r="S113" s="56">
        <v>2.4E-2</v>
      </c>
      <c r="T113" s="56">
        <v>4.4999999999999998E-2</v>
      </c>
      <c r="U113" s="56">
        <v>3.1E-2</v>
      </c>
      <c r="V113" s="56">
        <v>2.7E-2</v>
      </c>
      <c r="W113" s="56">
        <v>7.0999999999999994E-2</v>
      </c>
      <c r="X113" s="56">
        <v>2.4E-2</v>
      </c>
    </row>
    <row r="114" spans="1:35">
      <c r="A114" s="25" t="s">
        <v>308</v>
      </c>
      <c r="B114" s="55">
        <v>5.0000000000000001E-3</v>
      </c>
      <c r="C114" s="56">
        <v>3.0000000000000001E-3</v>
      </c>
      <c r="D114" s="56">
        <v>7.0000000000000001E-3</v>
      </c>
      <c r="E114" s="56">
        <v>4.0000000000000001E-3</v>
      </c>
      <c r="F114" s="56">
        <v>7.0000000000000001E-3</v>
      </c>
      <c r="G114" s="56">
        <v>1.0999999999999999E-2</v>
      </c>
      <c r="H114" s="56">
        <v>0</v>
      </c>
      <c r="I114" s="56">
        <v>7.0000000000000001E-3</v>
      </c>
      <c r="J114" s="56">
        <v>4.0000000000000001E-3</v>
      </c>
      <c r="K114" s="56">
        <v>0</v>
      </c>
      <c r="L114" s="56">
        <v>4.0000000000000001E-3</v>
      </c>
      <c r="N114" s="55">
        <v>3.0000000000000001E-3</v>
      </c>
      <c r="O114" s="56">
        <v>1.7000000000000001E-2</v>
      </c>
      <c r="P114" s="56">
        <v>0.01</v>
      </c>
      <c r="Q114" s="56">
        <v>0</v>
      </c>
      <c r="R114" s="56">
        <v>0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  <c r="X114" s="56">
        <v>0</v>
      </c>
    </row>
    <row r="115" spans="1:35">
      <c r="A115" s="25" t="s">
        <v>309</v>
      </c>
      <c r="B115" s="55">
        <v>1.7999999999999999E-2</v>
      </c>
      <c r="C115" s="56">
        <v>1.9E-2</v>
      </c>
      <c r="D115" s="56">
        <v>3.3000000000000002E-2</v>
      </c>
      <c r="E115" s="56">
        <v>3.2000000000000001E-2</v>
      </c>
      <c r="F115" s="56">
        <v>2.9000000000000001E-2</v>
      </c>
      <c r="G115" s="56">
        <v>7.0000000000000001E-3</v>
      </c>
      <c r="H115" s="56">
        <v>8.9999999999999993E-3</v>
      </c>
      <c r="I115" s="56">
        <v>2.1999999999999999E-2</v>
      </c>
      <c r="J115" s="56">
        <v>2.1999999999999999E-2</v>
      </c>
      <c r="K115" s="56">
        <v>1.6E-2</v>
      </c>
      <c r="L115" s="56">
        <v>4.0000000000000001E-3</v>
      </c>
      <c r="N115" s="55">
        <v>8.0000000000000002E-3</v>
      </c>
      <c r="O115" s="56">
        <v>3.0000000000000001E-3</v>
      </c>
      <c r="P115" s="56">
        <v>0</v>
      </c>
      <c r="Q115" s="56">
        <v>2.5999999999999999E-2</v>
      </c>
      <c r="R115" s="56">
        <v>2.1999999999999999E-2</v>
      </c>
      <c r="S115" s="56">
        <v>4.0000000000000001E-3</v>
      </c>
      <c r="T115" s="56">
        <v>0</v>
      </c>
      <c r="U115" s="56">
        <v>4.0000000000000001E-3</v>
      </c>
      <c r="V115" s="56">
        <v>4.0000000000000001E-3</v>
      </c>
      <c r="W115" s="56">
        <v>0</v>
      </c>
      <c r="X115" s="56">
        <v>8.0000000000000002E-3</v>
      </c>
    </row>
    <row r="116" spans="1:35">
      <c r="A116" s="25" t="s">
        <v>310</v>
      </c>
      <c r="B116" s="55">
        <v>0.222</v>
      </c>
      <c r="C116" s="56">
        <v>0.224</v>
      </c>
      <c r="D116" s="56">
        <v>0.19900000000000001</v>
      </c>
      <c r="E116" s="56">
        <v>0.26300000000000001</v>
      </c>
      <c r="F116" s="56">
        <v>0.22</v>
      </c>
      <c r="G116" s="56">
        <v>0.23699999999999999</v>
      </c>
      <c r="H116" s="56">
        <v>0.215</v>
      </c>
      <c r="I116" s="56">
        <v>0.221</v>
      </c>
      <c r="J116" s="56">
        <v>0.19900000000000001</v>
      </c>
      <c r="K116" s="56">
        <v>0.161</v>
      </c>
      <c r="L116" s="56">
        <v>0.246</v>
      </c>
      <c r="N116" s="55">
        <v>0.22</v>
      </c>
      <c r="O116" s="56">
        <v>0.184</v>
      </c>
      <c r="P116" s="56">
        <v>0.23599999999999999</v>
      </c>
      <c r="Q116" s="56">
        <v>0.17499999999999999</v>
      </c>
      <c r="R116" s="56">
        <v>0.19</v>
      </c>
      <c r="S116" s="56">
        <v>0.29399999999999998</v>
      </c>
      <c r="T116" s="56">
        <v>0.313</v>
      </c>
      <c r="U116" s="56">
        <v>0.22800000000000001</v>
      </c>
      <c r="V116" s="56">
        <v>0.23799999999999999</v>
      </c>
      <c r="W116" s="56">
        <v>0.14199999999999999</v>
      </c>
      <c r="X116" s="56">
        <v>0.23100000000000001</v>
      </c>
    </row>
    <row r="117" spans="1:35">
      <c r="A117" s="25" t="s">
        <v>311</v>
      </c>
      <c r="B117" s="55">
        <v>0.109</v>
      </c>
      <c r="C117" s="56">
        <v>0.09</v>
      </c>
      <c r="D117" s="56">
        <v>0.13400000000000001</v>
      </c>
      <c r="E117" s="56">
        <v>0.108</v>
      </c>
      <c r="F117" s="56">
        <v>0.18099999999999999</v>
      </c>
      <c r="G117" s="56">
        <v>7.2999999999999995E-2</v>
      </c>
      <c r="H117" s="56">
        <v>0.11799999999999999</v>
      </c>
      <c r="I117" s="56">
        <v>0.13700000000000001</v>
      </c>
      <c r="J117" s="56">
        <v>0.12</v>
      </c>
      <c r="K117" s="56">
        <v>0.105</v>
      </c>
      <c r="L117" s="56">
        <v>7.4999999999999997E-2</v>
      </c>
      <c r="N117" s="55">
        <v>9.2999999999999999E-2</v>
      </c>
      <c r="O117" s="56">
        <v>0.1</v>
      </c>
      <c r="P117" s="56">
        <v>5.8999999999999997E-2</v>
      </c>
      <c r="Q117" s="56">
        <v>8.3000000000000004E-2</v>
      </c>
      <c r="R117" s="56">
        <v>6.9000000000000006E-2</v>
      </c>
      <c r="S117" s="56">
        <v>0.105</v>
      </c>
      <c r="T117" s="56">
        <v>0.13600000000000001</v>
      </c>
      <c r="U117" s="56">
        <v>9.6000000000000002E-2</v>
      </c>
      <c r="V117" s="56">
        <v>0.121</v>
      </c>
      <c r="W117" s="56">
        <v>7.4999999999999997E-2</v>
      </c>
      <c r="X117" s="56">
        <v>8.8999999999999996E-2</v>
      </c>
    </row>
    <row r="118" spans="1:35">
      <c r="A118" s="25" t="s">
        <v>312</v>
      </c>
      <c r="B118" s="55">
        <v>9.6000000000000002E-2</v>
      </c>
      <c r="C118" s="56">
        <v>9.9000000000000005E-2</v>
      </c>
      <c r="D118" s="56">
        <v>6.5000000000000002E-2</v>
      </c>
      <c r="E118" s="56">
        <v>8.4000000000000005E-2</v>
      </c>
      <c r="F118" s="56">
        <v>0.108</v>
      </c>
      <c r="G118" s="56">
        <v>9.0999999999999998E-2</v>
      </c>
      <c r="H118" s="56">
        <v>0.13200000000000001</v>
      </c>
      <c r="I118" s="56">
        <v>9.1999999999999998E-2</v>
      </c>
      <c r="J118" s="56">
        <v>0.08</v>
      </c>
      <c r="K118" s="56">
        <v>0.17299999999999999</v>
      </c>
      <c r="L118" s="56">
        <v>9.2999999999999999E-2</v>
      </c>
      <c r="N118" s="55">
        <v>8.5999999999999993E-2</v>
      </c>
      <c r="O118" s="56">
        <v>9.4E-2</v>
      </c>
      <c r="P118" s="56">
        <v>9.9000000000000005E-2</v>
      </c>
      <c r="Q118" s="56">
        <v>0.114</v>
      </c>
      <c r="R118" s="56">
        <v>0.10299999999999999</v>
      </c>
      <c r="S118" s="56">
        <v>3.2000000000000001E-2</v>
      </c>
      <c r="T118" s="56">
        <v>4.4999999999999998E-2</v>
      </c>
      <c r="U118" s="56">
        <v>9.6000000000000002E-2</v>
      </c>
      <c r="V118" s="56">
        <v>0.09</v>
      </c>
      <c r="W118" s="56">
        <v>0.11899999999999999</v>
      </c>
      <c r="X118" s="56">
        <v>7.2999999999999995E-2</v>
      </c>
    </row>
    <row r="119" spans="1:35">
      <c r="A119" s="25" t="s">
        <v>313</v>
      </c>
      <c r="B119" s="55">
        <v>8.1000000000000003E-2</v>
      </c>
      <c r="C119" s="56">
        <v>9.6000000000000002E-2</v>
      </c>
      <c r="D119" s="56">
        <v>8.6999999999999994E-2</v>
      </c>
      <c r="E119" s="56">
        <v>8.4000000000000005E-2</v>
      </c>
      <c r="F119" s="56">
        <v>4.2999999999999997E-2</v>
      </c>
      <c r="G119" s="56">
        <v>8.4000000000000005E-2</v>
      </c>
      <c r="H119" s="56">
        <v>0.105</v>
      </c>
      <c r="I119" s="56">
        <v>4.1000000000000002E-2</v>
      </c>
      <c r="J119" s="56">
        <v>6.9000000000000006E-2</v>
      </c>
      <c r="K119" s="56">
        <v>0.109</v>
      </c>
      <c r="L119" s="56">
        <v>0.104</v>
      </c>
      <c r="N119" s="55">
        <v>0.13800000000000001</v>
      </c>
      <c r="O119" s="56">
        <v>0.191</v>
      </c>
      <c r="P119" s="56">
        <v>0.187</v>
      </c>
      <c r="Q119" s="56">
        <v>8.3000000000000004E-2</v>
      </c>
      <c r="R119" s="56">
        <v>0.125</v>
      </c>
      <c r="S119" s="56">
        <v>0.161</v>
      </c>
      <c r="T119" s="56">
        <v>0.125</v>
      </c>
      <c r="U119" s="56">
        <v>0.16700000000000001</v>
      </c>
      <c r="V119" s="56">
        <v>0.11700000000000001</v>
      </c>
      <c r="W119" s="56">
        <v>9.2999999999999999E-2</v>
      </c>
      <c r="X119" s="56">
        <v>0.113</v>
      </c>
    </row>
    <row r="120" spans="1:35">
      <c r="A120" s="25" t="s">
        <v>314</v>
      </c>
      <c r="B120" s="55">
        <v>0.21099999999999999</v>
      </c>
      <c r="C120" s="56">
        <v>0.20200000000000001</v>
      </c>
      <c r="D120" s="56">
        <v>0.17799999999999999</v>
      </c>
      <c r="E120" s="56">
        <v>0.20300000000000001</v>
      </c>
      <c r="F120" s="56">
        <v>0.14799999999999999</v>
      </c>
      <c r="G120" s="56">
        <v>0.26600000000000001</v>
      </c>
      <c r="H120" s="56">
        <v>0.14899999999999999</v>
      </c>
      <c r="I120" s="56">
        <v>0.23200000000000001</v>
      </c>
      <c r="J120" s="56">
        <v>0.23599999999999999</v>
      </c>
      <c r="K120" s="56">
        <v>0.24199999999999999</v>
      </c>
      <c r="L120" s="56">
        <v>0.19</v>
      </c>
      <c r="N120" s="55">
        <v>0.189</v>
      </c>
      <c r="O120" s="56">
        <v>0.17699999999999999</v>
      </c>
      <c r="P120" s="56">
        <v>0.128</v>
      </c>
      <c r="Q120" s="56">
        <v>0.27600000000000002</v>
      </c>
      <c r="R120" s="56">
        <v>0.20300000000000001</v>
      </c>
      <c r="S120" s="56">
        <v>0.153</v>
      </c>
      <c r="T120" s="56">
        <v>0.108</v>
      </c>
      <c r="U120" s="56">
        <v>0.123</v>
      </c>
      <c r="V120" s="56">
        <v>0.161</v>
      </c>
      <c r="W120" s="56">
        <v>0.217</v>
      </c>
      <c r="X120" s="56">
        <v>0.25900000000000001</v>
      </c>
    </row>
    <row r="121" spans="1:35">
      <c r="A121" s="25" t="s">
        <v>315</v>
      </c>
      <c r="B121" s="55">
        <v>0.113</v>
      </c>
      <c r="C121" s="56">
        <v>0.11799999999999999</v>
      </c>
      <c r="D121" s="56">
        <v>0.16700000000000001</v>
      </c>
      <c r="E121" s="56">
        <v>8.4000000000000005E-2</v>
      </c>
      <c r="F121" s="56">
        <v>0.13700000000000001</v>
      </c>
      <c r="G121" s="56">
        <v>0.124</v>
      </c>
      <c r="H121" s="56">
        <v>0.13200000000000001</v>
      </c>
      <c r="I121" s="56">
        <v>0.107</v>
      </c>
      <c r="J121" s="56">
        <v>0.123</v>
      </c>
      <c r="K121" s="56">
        <v>8.5000000000000006E-2</v>
      </c>
      <c r="L121" s="56">
        <v>7.4999999999999997E-2</v>
      </c>
      <c r="N121" s="55">
        <v>0.152</v>
      </c>
      <c r="O121" s="56">
        <v>0.14399999999999999</v>
      </c>
      <c r="P121" s="56">
        <v>0.14299999999999999</v>
      </c>
      <c r="Q121" s="56">
        <v>0.11799999999999999</v>
      </c>
      <c r="R121" s="56">
        <v>0.17199999999999999</v>
      </c>
      <c r="S121" s="56">
        <v>0.157</v>
      </c>
      <c r="T121" s="56">
        <v>0.17599999999999999</v>
      </c>
      <c r="U121" s="56">
        <v>0.14899999999999999</v>
      </c>
      <c r="V121" s="56">
        <v>0.14799999999999999</v>
      </c>
      <c r="W121" s="56">
        <v>0.217</v>
      </c>
      <c r="X121" s="56">
        <v>0.14199999999999999</v>
      </c>
    </row>
    <row r="122" spans="1:35">
      <c r="A122" s="25" t="s">
        <v>316</v>
      </c>
      <c r="B122" s="55">
        <v>8.9999999999999993E-3</v>
      </c>
      <c r="C122" s="56">
        <v>1.6E-2</v>
      </c>
      <c r="D122" s="56">
        <v>0</v>
      </c>
      <c r="E122" s="56">
        <v>0</v>
      </c>
      <c r="F122" s="56">
        <v>7.0000000000000001E-3</v>
      </c>
      <c r="G122" s="56">
        <v>4.0000000000000001E-3</v>
      </c>
      <c r="H122" s="56">
        <v>4.0000000000000001E-3</v>
      </c>
      <c r="I122" s="56">
        <v>4.0000000000000001E-3</v>
      </c>
      <c r="J122" s="56">
        <v>0</v>
      </c>
      <c r="K122" s="56">
        <v>0</v>
      </c>
      <c r="L122" s="56">
        <v>0.03</v>
      </c>
      <c r="N122" s="55">
        <v>2.3E-2</v>
      </c>
      <c r="O122" s="56">
        <v>1.2999999999999999E-2</v>
      </c>
      <c r="P122" s="56">
        <v>0.02</v>
      </c>
      <c r="Q122" s="56">
        <v>3.5000000000000003E-2</v>
      </c>
      <c r="R122" s="56">
        <v>1.2999999999999999E-2</v>
      </c>
      <c r="S122" s="56">
        <v>2.8000000000000001E-2</v>
      </c>
      <c r="T122" s="56">
        <v>1.0999999999999999E-2</v>
      </c>
      <c r="U122" s="56">
        <v>2.1999999999999999E-2</v>
      </c>
      <c r="V122" s="56">
        <v>3.1E-2</v>
      </c>
      <c r="W122" s="56">
        <v>3.1E-2</v>
      </c>
      <c r="X122" s="56">
        <v>1.6E-2</v>
      </c>
    </row>
    <row r="123" spans="1:35">
      <c r="A123" s="25" t="s">
        <v>317</v>
      </c>
      <c r="B123" s="55">
        <v>8.9999999999999993E-3</v>
      </c>
      <c r="C123" s="56">
        <v>0</v>
      </c>
      <c r="D123" s="56">
        <v>0</v>
      </c>
      <c r="E123" s="56">
        <v>1.6E-2</v>
      </c>
      <c r="F123" s="56">
        <v>0</v>
      </c>
      <c r="G123" s="56">
        <v>4.0000000000000001E-3</v>
      </c>
      <c r="H123" s="56">
        <v>0</v>
      </c>
      <c r="I123" s="56">
        <v>0</v>
      </c>
      <c r="J123" s="56">
        <v>0</v>
      </c>
      <c r="K123" s="56">
        <v>0</v>
      </c>
      <c r="L123" s="56">
        <v>4.4999999999999998E-2</v>
      </c>
      <c r="N123" s="55">
        <v>0.01</v>
      </c>
      <c r="O123" s="56">
        <v>0</v>
      </c>
      <c r="P123" s="56">
        <v>2.5000000000000001E-2</v>
      </c>
      <c r="Q123" s="56">
        <v>1.2999999999999999E-2</v>
      </c>
      <c r="R123" s="56">
        <v>0</v>
      </c>
      <c r="S123" s="56">
        <v>8.0000000000000002E-3</v>
      </c>
      <c r="T123" s="56">
        <v>6.0000000000000001E-3</v>
      </c>
      <c r="U123" s="56">
        <v>3.1E-2</v>
      </c>
      <c r="V123" s="56">
        <v>4.0000000000000001E-3</v>
      </c>
      <c r="W123" s="56">
        <v>0</v>
      </c>
      <c r="X123" s="56">
        <v>1.2E-2</v>
      </c>
    </row>
    <row r="124" spans="1:35" s="59" customFormat="1">
      <c r="A124" s="36" t="s">
        <v>254</v>
      </c>
      <c r="B124" s="62">
        <v>1</v>
      </c>
      <c r="C124" s="62">
        <v>1</v>
      </c>
      <c r="D124" s="62">
        <v>1</v>
      </c>
      <c r="E124" s="62">
        <v>1</v>
      </c>
      <c r="F124" s="62">
        <v>1</v>
      </c>
      <c r="G124" s="62">
        <v>1</v>
      </c>
      <c r="H124" s="62">
        <v>1</v>
      </c>
      <c r="I124" s="62">
        <v>1</v>
      </c>
      <c r="J124" s="62">
        <v>1</v>
      </c>
      <c r="K124" s="62">
        <v>1</v>
      </c>
      <c r="L124" s="62">
        <v>1</v>
      </c>
      <c r="N124" s="62">
        <v>1</v>
      </c>
      <c r="O124" s="62">
        <v>1</v>
      </c>
      <c r="P124" s="62">
        <v>1</v>
      </c>
      <c r="Q124" s="62">
        <v>1</v>
      </c>
      <c r="R124" s="62">
        <v>1</v>
      </c>
      <c r="S124" s="62">
        <v>1</v>
      </c>
      <c r="T124" s="62">
        <v>1</v>
      </c>
      <c r="U124" s="62">
        <v>1</v>
      </c>
      <c r="V124" s="62">
        <v>1</v>
      </c>
      <c r="W124" s="62">
        <v>1</v>
      </c>
      <c r="X124" s="62">
        <v>1</v>
      </c>
    </row>
    <row r="125" spans="1:35" ht="2.25" customHeight="1">
      <c r="A125" s="63"/>
      <c r="B125" s="64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</row>
    <row r="126" spans="1:35" s="9" customFormat="1" ht="13.5" customHeight="1">
      <c r="A126" s="39" t="s">
        <v>279</v>
      </c>
      <c r="B126" s="40"/>
      <c r="C126" s="40"/>
      <c r="D126" s="40"/>
      <c r="E126" s="40"/>
      <c r="F126" s="40"/>
      <c r="G126" s="40"/>
      <c r="H126" s="40"/>
      <c r="I126" s="4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</sheetData>
  <sheetProtection selectLockedCells="1" selectUnlockedCells="1"/>
  <mergeCells count="27">
    <mergeCell ref="A4:A5"/>
    <mergeCell ref="B4:B5"/>
    <mergeCell ref="C4:L4"/>
    <mergeCell ref="N4:N5"/>
    <mergeCell ref="B109:L109"/>
    <mergeCell ref="N109:X109"/>
    <mergeCell ref="B65:L65"/>
    <mergeCell ref="N65:X65"/>
    <mergeCell ref="B78:L78"/>
    <mergeCell ref="N78:X78"/>
    <mergeCell ref="B92:L92"/>
    <mergeCell ref="N92:X92"/>
    <mergeCell ref="B50:L50"/>
    <mergeCell ref="N50:X50"/>
    <mergeCell ref="B19:L19"/>
    <mergeCell ref="N19:X19"/>
    <mergeCell ref="B27:L27"/>
    <mergeCell ref="N27:X27"/>
    <mergeCell ref="B35:L35"/>
    <mergeCell ref="N35:X35"/>
    <mergeCell ref="B3:L3"/>
    <mergeCell ref="N3:X3"/>
    <mergeCell ref="O4:X4"/>
    <mergeCell ref="B13:L13"/>
    <mergeCell ref="N13:X13"/>
    <mergeCell ref="B7:L7"/>
    <mergeCell ref="N7:X7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portrait" horizontalDpi="300" verticalDpi="300"/>
  <headerFooter alignWithMargins="0"/>
  <rowBreaks count="1" manualBreakCount="1">
    <brk id="91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C24" sqref="AC24"/>
    </sheetView>
  </sheetViews>
  <sheetFormatPr defaultColWidth="8.7109375" defaultRowHeight="12"/>
  <cols>
    <col min="1" max="1" width="24.57031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53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398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398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68" t="s">
        <v>366</v>
      </c>
      <c r="B9" s="73">
        <v>102</v>
      </c>
      <c r="C9" s="23">
        <v>27</v>
      </c>
      <c r="D9" s="23">
        <v>0</v>
      </c>
      <c r="E9" s="23">
        <v>17</v>
      </c>
      <c r="F9" s="23">
        <v>0</v>
      </c>
      <c r="G9" s="23">
        <v>27</v>
      </c>
      <c r="H9" s="23">
        <v>0</v>
      </c>
      <c r="I9" s="23">
        <v>31</v>
      </c>
      <c r="J9" s="23">
        <v>0</v>
      </c>
      <c r="K9" s="23">
        <v>0</v>
      </c>
      <c r="L9" s="23">
        <v>0</v>
      </c>
      <c r="N9" s="73">
        <v>14</v>
      </c>
      <c r="O9" s="23">
        <v>0</v>
      </c>
      <c r="P9" s="23">
        <v>0</v>
      </c>
      <c r="Q9" s="23">
        <v>8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5</v>
      </c>
      <c r="X9" s="23">
        <v>0</v>
      </c>
    </row>
    <row r="10" spans="1:24" s="86" customFormat="1">
      <c r="A10" s="168" t="s">
        <v>367</v>
      </c>
      <c r="B10" s="73">
        <v>1534</v>
      </c>
      <c r="C10" s="23">
        <v>408</v>
      </c>
      <c r="D10" s="23">
        <v>166</v>
      </c>
      <c r="E10" s="23">
        <v>118</v>
      </c>
      <c r="F10" s="23">
        <v>74</v>
      </c>
      <c r="G10" s="23">
        <v>241</v>
      </c>
      <c r="H10" s="23">
        <v>36</v>
      </c>
      <c r="I10" s="23">
        <v>31</v>
      </c>
      <c r="J10" s="23">
        <v>145</v>
      </c>
      <c r="K10" s="23">
        <v>116</v>
      </c>
      <c r="L10" s="23">
        <v>199</v>
      </c>
      <c r="N10" s="73">
        <v>282</v>
      </c>
      <c r="O10" s="23">
        <v>61</v>
      </c>
      <c r="P10" s="23">
        <v>15</v>
      </c>
      <c r="Q10" s="23">
        <v>17</v>
      </c>
      <c r="R10" s="23">
        <v>27</v>
      </c>
      <c r="S10" s="23">
        <v>26</v>
      </c>
      <c r="T10" s="23">
        <v>6</v>
      </c>
      <c r="U10" s="23">
        <v>18</v>
      </c>
      <c r="V10" s="23">
        <v>15</v>
      </c>
      <c r="W10" s="23">
        <v>27</v>
      </c>
      <c r="X10" s="23">
        <v>72</v>
      </c>
    </row>
    <row r="11" spans="1:24" s="86" customFormat="1">
      <c r="A11" s="168" t="s">
        <v>368</v>
      </c>
      <c r="B11" s="73">
        <v>3623</v>
      </c>
      <c r="C11" s="23">
        <v>679</v>
      </c>
      <c r="D11" s="23">
        <v>311</v>
      </c>
      <c r="E11" s="23">
        <v>219</v>
      </c>
      <c r="F11" s="23">
        <v>237</v>
      </c>
      <c r="G11" s="23">
        <v>588</v>
      </c>
      <c r="H11" s="23">
        <v>79</v>
      </c>
      <c r="I11" s="23">
        <v>693</v>
      </c>
      <c r="J11" s="23">
        <v>236</v>
      </c>
      <c r="K11" s="23">
        <v>349</v>
      </c>
      <c r="L11" s="23">
        <v>232</v>
      </c>
      <c r="N11" s="73">
        <v>1007</v>
      </c>
      <c r="O11" s="23">
        <v>144</v>
      </c>
      <c r="P11" s="23">
        <v>60</v>
      </c>
      <c r="Q11" s="23">
        <v>133</v>
      </c>
      <c r="R11" s="23">
        <v>37</v>
      </c>
      <c r="S11" s="23">
        <v>137</v>
      </c>
      <c r="T11" s="23">
        <v>48</v>
      </c>
      <c r="U11" s="23">
        <v>123</v>
      </c>
      <c r="V11" s="23">
        <v>80</v>
      </c>
      <c r="W11" s="23">
        <v>81</v>
      </c>
      <c r="X11" s="23">
        <v>165</v>
      </c>
    </row>
    <row r="12" spans="1:24" s="86" customFormat="1">
      <c r="A12" s="168" t="s">
        <v>369</v>
      </c>
      <c r="B12" s="73">
        <v>10397</v>
      </c>
      <c r="C12" s="23">
        <v>1304</v>
      </c>
      <c r="D12" s="23">
        <v>1202</v>
      </c>
      <c r="E12" s="23">
        <v>792</v>
      </c>
      <c r="F12" s="23">
        <v>815</v>
      </c>
      <c r="G12" s="23">
        <v>1524</v>
      </c>
      <c r="H12" s="23">
        <v>245</v>
      </c>
      <c r="I12" s="23">
        <v>1511</v>
      </c>
      <c r="J12" s="23">
        <v>798</v>
      </c>
      <c r="K12" s="23">
        <v>712</v>
      </c>
      <c r="L12" s="23">
        <v>1493</v>
      </c>
      <c r="N12" s="73">
        <v>2731</v>
      </c>
      <c r="O12" s="23">
        <v>341</v>
      </c>
      <c r="P12" s="23">
        <v>179</v>
      </c>
      <c r="Q12" s="23">
        <v>274</v>
      </c>
      <c r="R12" s="23">
        <v>228</v>
      </c>
      <c r="S12" s="23">
        <v>376</v>
      </c>
      <c r="T12" s="23">
        <v>87</v>
      </c>
      <c r="U12" s="23">
        <v>368</v>
      </c>
      <c r="V12" s="23">
        <v>262</v>
      </c>
      <c r="W12" s="23">
        <v>287</v>
      </c>
      <c r="X12" s="23">
        <v>329</v>
      </c>
    </row>
    <row r="13" spans="1:24" s="86" customFormat="1">
      <c r="A13" s="168" t="s">
        <v>370</v>
      </c>
      <c r="B13" s="73">
        <v>15281</v>
      </c>
      <c r="C13" s="23">
        <v>2717</v>
      </c>
      <c r="D13" s="23">
        <v>1451</v>
      </c>
      <c r="E13" s="23">
        <v>961</v>
      </c>
      <c r="F13" s="23">
        <v>1096</v>
      </c>
      <c r="G13" s="23">
        <v>1952</v>
      </c>
      <c r="H13" s="23">
        <v>518</v>
      </c>
      <c r="I13" s="23">
        <v>1826</v>
      </c>
      <c r="J13" s="23">
        <v>1179</v>
      </c>
      <c r="K13" s="23">
        <v>959</v>
      </c>
      <c r="L13" s="23">
        <v>2622</v>
      </c>
      <c r="N13" s="73">
        <v>4797</v>
      </c>
      <c r="O13" s="23">
        <v>713</v>
      </c>
      <c r="P13" s="23">
        <v>264</v>
      </c>
      <c r="Q13" s="23">
        <v>515</v>
      </c>
      <c r="R13" s="23">
        <v>366</v>
      </c>
      <c r="S13" s="23">
        <v>659</v>
      </c>
      <c r="T13" s="23">
        <v>142</v>
      </c>
      <c r="U13" s="23">
        <v>560</v>
      </c>
      <c r="V13" s="23">
        <v>436</v>
      </c>
      <c r="W13" s="23">
        <v>330</v>
      </c>
      <c r="X13" s="23">
        <v>812</v>
      </c>
    </row>
    <row r="14" spans="1:24" s="86" customFormat="1">
      <c r="A14" s="168" t="s">
        <v>371</v>
      </c>
      <c r="B14" s="73">
        <v>18408</v>
      </c>
      <c r="C14" s="23">
        <v>2636</v>
      </c>
      <c r="D14" s="23">
        <v>1783</v>
      </c>
      <c r="E14" s="23">
        <v>1214</v>
      </c>
      <c r="F14" s="23">
        <v>1289</v>
      </c>
      <c r="G14" s="23">
        <v>2273</v>
      </c>
      <c r="H14" s="23">
        <v>468</v>
      </c>
      <c r="I14" s="23">
        <v>2959</v>
      </c>
      <c r="J14" s="23">
        <v>1923</v>
      </c>
      <c r="K14" s="23">
        <v>945</v>
      </c>
      <c r="L14" s="23">
        <v>2920</v>
      </c>
      <c r="N14" s="73">
        <v>5231</v>
      </c>
      <c r="O14" s="23">
        <v>668</v>
      </c>
      <c r="P14" s="23">
        <v>334</v>
      </c>
      <c r="Q14" s="23">
        <v>607</v>
      </c>
      <c r="R14" s="23">
        <v>403</v>
      </c>
      <c r="S14" s="23">
        <v>685</v>
      </c>
      <c r="T14" s="23">
        <v>177</v>
      </c>
      <c r="U14" s="23">
        <v>657</v>
      </c>
      <c r="V14" s="23">
        <v>574</v>
      </c>
      <c r="W14" s="23">
        <v>357</v>
      </c>
      <c r="X14" s="23">
        <v>771</v>
      </c>
    </row>
    <row r="15" spans="1:24" s="86" customFormat="1">
      <c r="A15" s="168" t="s">
        <v>372</v>
      </c>
      <c r="B15" s="73">
        <v>8338</v>
      </c>
      <c r="C15" s="23">
        <v>951</v>
      </c>
      <c r="D15" s="23">
        <v>809</v>
      </c>
      <c r="E15" s="23">
        <v>860</v>
      </c>
      <c r="F15" s="23">
        <v>578</v>
      </c>
      <c r="G15" s="23">
        <v>722</v>
      </c>
      <c r="H15" s="23">
        <v>295</v>
      </c>
      <c r="I15" s="23">
        <v>1448</v>
      </c>
      <c r="J15" s="23">
        <v>726</v>
      </c>
      <c r="K15" s="23">
        <v>523</v>
      </c>
      <c r="L15" s="23">
        <v>1427</v>
      </c>
      <c r="N15" s="73">
        <v>2192</v>
      </c>
      <c r="O15" s="23">
        <v>273</v>
      </c>
      <c r="P15" s="23">
        <v>150</v>
      </c>
      <c r="Q15" s="23">
        <v>341</v>
      </c>
      <c r="R15" s="23">
        <v>164</v>
      </c>
      <c r="S15" s="23">
        <v>214</v>
      </c>
      <c r="T15" s="23">
        <v>93</v>
      </c>
      <c r="U15" s="23">
        <v>254</v>
      </c>
      <c r="V15" s="23">
        <v>218</v>
      </c>
      <c r="W15" s="23">
        <v>135</v>
      </c>
      <c r="X15" s="23">
        <v>350</v>
      </c>
    </row>
    <row r="16" spans="1:24" s="86" customFormat="1">
      <c r="A16" s="168" t="s">
        <v>373</v>
      </c>
      <c r="B16" s="73">
        <v>124</v>
      </c>
      <c r="C16" s="23">
        <v>27</v>
      </c>
      <c r="D16" s="23">
        <v>0</v>
      </c>
      <c r="E16" s="23">
        <v>51</v>
      </c>
      <c r="F16" s="23">
        <v>15</v>
      </c>
      <c r="G16" s="23">
        <v>0</v>
      </c>
      <c r="H16" s="23">
        <v>0</v>
      </c>
      <c r="I16" s="23">
        <v>31</v>
      </c>
      <c r="J16" s="23">
        <v>0</v>
      </c>
      <c r="K16" s="23">
        <v>0</v>
      </c>
      <c r="L16" s="23">
        <v>0</v>
      </c>
      <c r="N16" s="73">
        <v>217</v>
      </c>
      <c r="O16" s="23">
        <v>68</v>
      </c>
      <c r="P16" s="23">
        <v>10</v>
      </c>
      <c r="Q16" s="23">
        <v>0</v>
      </c>
      <c r="R16" s="23">
        <v>5</v>
      </c>
      <c r="S16" s="23">
        <v>26</v>
      </c>
      <c r="T16" s="23">
        <v>13</v>
      </c>
      <c r="U16" s="23">
        <v>18</v>
      </c>
      <c r="V16" s="23">
        <v>36</v>
      </c>
      <c r="W16" s="23">
        <v>0</v>
      </c>
      <c r="X16" s="23">
        <v>41</v>
      </c>
    </row>
    <row r="17" spans="1:24" s="90" customFormat="1">
      <c r="A17" s="169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70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70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68" t="s">
        <v>366</v>
      </c>
      <c r="B20" s="92">
        <v>2E-3</v>
      </c>
      <c r="C20" s="93">
        <v>3.0000000000000001E-3</v>
      </c>
      <c r="D20" s="93">
        <v>0</v>
      </c>
      <c r="E20" s="93">
        <v>4.0000000000000001E-3</v>
      </c>
      <c r="F20" s="93">
        <v>0</v>
      </c>
      <c r="G20" s="93">
        <v>4.0000000000000001E-3</v>
      </c>
      <c r="H20" s="93">
        <v>0</v>
      </c>
      <c r="I20" s="93">
        <v>4.0000000000000001E-3</v>
      </c>
      <c r="J20" s="93">
        <v>0</v>
      </c>
      <c r="K20" s="93">
        <v>0</v>
      </c>
      <c r="L20" s="93">
        <v>0</v>
      </c>
      <c r="N20" s="92">
        <v>1E-3</v>
      </c>
      <c r="O20" s="93">
        <v>0</v>
      </c>
      <c r="P20" s="93">
        <v>0</v>
      </c>
      <c r="Q20" s="93">
        <v>4.0000000000000001E-3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4.0000000000000001E-3</v>
      </c>
      <c r="X20" s="93">
        <v>0</v>
      </c>
    </row>
    <row r="21" spans="1:24" s="86" customFormat="1">
      <c r="A21" s="168" t="s">
        <v>367</v>
      </c>
      <c r="B21" s="92">
        <v>2.7E-2</v>
      </c>
      <c r="C21" s="93">
        <v>4.7E-2</v>
      </c>
      <c r="D21" s="93">
        <v>2.9000000000000001E-2</v>
      </c>
      <c r="E21" s="93">
        <v>2.8000000000000001E-2</v>
      </c>
      <c r="F21" s="93">
        <v>1.7999999999999999E-2</v>
      </c>
      <c r="G21" s="93">
        <v>3.3000000000000002E-2</v>
      </c>
      <c r="H21" s="93">
        <v>2.1999999999999999E-2</v>
      </c>
      <c r="I21" s="93">
        <v>4.0000000000000001E-3</v>
      </c>
      <c r="J21" s="93">
        <v>2.9000000000000001E-2</v>
      </c>
      <c r="K21" s="93">
        <v>3.2000000000000001E-2</v>
      </c>
      <c r="L21" s="93">
        <v>2.1999999999999999E-2</v>
      </c>
      <c r="N21" s="92">
        <v>1.7000000000000001E-2</v>
      </c>
      <c r="O21" s="93">
        <v>2.7E-2</v>
      </c>
      <c r="P21" s="93">
        <v>1.4999999999999999E-2</v>
      </c>
      <c r="Q21" s="93">
        <v>8.9999999999999993E-3</v>
      </c>
      <c r="R21" s="93">
        <v>2.1999999999999999E-2</v>
      </c>
      <c r="S21" s="93">
        <v>1.2E-2</v>
      </c>
      <c r="T21" s="93">
        <v>1.0999999999999999E-2</v>
      </c>
      <c r="U21" s="93">
        <v>8.9999999999999993E-3</v>
      </c>
      <c r="V21" s="93">
        <v>8.9999999999999993E-3</v>
      </c>
      <c r="W21" s="93">
        <v>2.1999999999999999E-2</v>
      </c>
      <c r="X21" s="93">
        <v>2.8000000000000001E-2</v>
      </c>
    </row>
    <row r="22" spans="1:24" s="86" customFormat="1">
      <c r="A22" s="168" t="s">
        <v>368</v>
      </c>
      <c r="B22" s="92">
        <v>6.3E-2</v>
      </c>
      <c r="C22" s="93">
        <v>7.8E-2</v>
      </c>
      <c r="D22" s="93">
        <v>5.3999999999999999E-2</v>
      </c>
      <c r="E22" s="93">
        <v>5.1999999999999998E-2</v>
      </c>
      <c r="F22" s="93">
        <v>5.8000000000000003E-2</v>
      </c>
      <c r="G22" s="93">
        <v>0.08</v>
      </c>
      <c r="H22" s="93">
        <v>4.8000000000000001E-2</v>
      </c>
      <c r="I22" s="93">
        <v>8.1000000000000003E-2</v>
      </c>
      <c r="J22" s="93">
        <v>4.7E-2</v>
      </c>
      <c r="K22" s="93">
        <v>9.7000000000000003E-2</v>
      </c>
      <c r="L22" s="93">
        <v>2.5999999999999999E-2</v>
      </c>
      <c r="N22" s="92">
        <v>6.0999999999999999E-2</v>
      </c>
      <c r="O22" s="93">
        <v>6.4000000000000001E-2</v>
      </c>
      <c r="P22" s="93">
        <v>5.8999999999999997E-2</v>
      </c>
      <c r="Q22" s="93">
        <v>7.0000000000000007E-2</v>
      </c>
      <c r="R22" s="93">
        <v>0.03</v>
      </c>
      <c r="S22" s="93">
        <v>6.5000000000000002E-2</v>
      </c>
      <c r="T22" s="93">
        <v>8.5000000000000006E-2</v>
      </c>
      <c r="U22" s="93">
        <v>6.0999999999999999E-2</v>
      </c>
      <c r="V22" s="93">
        <v>4.9000000000000002E-2</v>
      </c>
      <c r="W22" s="93">
        <v>6.6000000000000003E-2</v>
      </c>
      <c r="X22" s="93">
        <v>6.5000000000000002E-2</v>
      </c>
    </row>
    <row r="23" spans="1:24" s="86" customFormat="1">
      <c r="A23" s="168" t="s">
        <v>369</v>
      </c>
      <c r="B23" s="92">
        <v>0.18</v>
      </c>
      <c r="C23" s="93">
        <v>0.14899999999999999</v>
      </c>
      <c r="D23" s="93">
        <v>0.21</v>
      </c>
      <c r="E23" s="93">
        <v>0.187</v>
      </c>
      <c r="F23" s="93">
        <v>0.19900000000000001</v>
      </c>
      <c r="G23" s="93">
        <v>0.20799999999999999</v>
      </c>
      <c r="H23" s="93">
        <v>0.14899999999999999</v>
      </c>
      <c r="I23" s="93">
        <v>0.17699999999999999</v>
      </c>
      <c r="J23" s="93">
        <v>0.159</v>
      </c>
      <c r="K23" s="93">
        <v>0.19800000000000001</v>
      </c>
      <c r="L23" s="93">
        <v>0.16800000000000001</v>
      </c>
      <c r="N23" s="92">
        <v>0.16600000000000001</v>
      </c>
      <c r="O23" s="93">
        <v>0.151</v>
      </c>
      <c r="P23" s="93">
        <v>0.17699999999999999</v>
      </c>
      <c r="Q23" s="93">
        <v>0.14499999999999999</v>
      </c>
      <c r="R23" s="93">
        <v>0.185</v>
      </c>
      <c r="S23" s="93">
        <v>0.17699999999999999</v>
      </c>
      <c r="T23" s="93">
        <v>0.153</v>
      </c>
      <c r="U23" s="93">
        <v>0.184</v>
      </c>
      <c r="V23" s="93">
        <v>0.161</v>
      </c>
      <c r="W23" s="93">
        <v>0.23499999999999999</v>
      </c>
      <c r="X23" s="93">
        <v>0.13</v>
      </c>
    </row>
    <row r="24" spans="1:24" s="86" customFormat="1">
      <c r="A24" s="168" t="s">
        <v>370</v>
      </c>
      <c r="B24" s="92">
        <v>0.26400000000000001</v>
      </c>
      <c r="C24" s="93">
        <v>0.311</v>
      </c>
      <c r="D24" s="93">
        <v>0.254</v>
      </c>
      <c r="E24" s="93">
        <v>0.22700000000000001</v>
      </c>
      <c r="F24" s="93">
        <v>0.26700000000000002</v>
      </c>
      <c r="G24" s="93">
        <v>0.26600000000000001</v>
      </c>
      <c r="H24" s="93">
        <v>0.316</v>
      </c>
      <c r="I24" s="93">
        <v>0.214</v>
      </c>
      <c r="J24" s="93">
        <v>0.23599999999999999</v>
      </c>
      <c r="K24" s="93">
        <v>0.26600000000000001</v>
      </c>
      <c r="L24" s="93">
        <v>0.29499999999999998</v>
      </c>
      <c r="N24" s="92">
        <v>0.29099999999999998</v>
      </c>
      <c r="O24" s="93">
        <v>0.314</v>
      </c>
      <c r="P24" s="93">
        <v>0.26100000000000001</v>
      </c>
      <c r="Q24" s="93">
        <v>0.27200000000000002</v>
      </c>
      <c r="R24" s="93">
        <v>0.29699999999999999</v>
      </c>
      <c r="S24" s="93">
        <v>0.31</v>
      </c>
      <c r="T24" s="93">
        <v>0.25</v>
      </c>
      <c r="U24" s="93">
        <v>0.28100000000000003</v>
      </c>
      <c r="V24" s="93">
        <v>0.26900000000000002</v>
      </c>
      <c r="W24" s="93">
        <v>0.27</v>
      </c>
      <c r="X24" s="93">
        <v>0.32</v>
      </c>
    </row>
    <row r="25" spans="1:24" s="86" customFormat="1">
      <c r="A25" s="168" t="s">
        <v>371</v>
      </c>
      <c r="B25" s="92">
        <v>0.318</v>
      </c>
      <c r="C25" s="93">
        <v>0.30099999999999999</v>
      </c>
      <c r="D25" s="93">
        <v>0.312</v>
      </c>
      <c r="E25" s="93">
        <v>0.28699999999999998</v>
      </c>
      <c r="F25" s="93">
        <v>0.314</v>
      </c>
      <c r="G25" s="93">
        <v>0.31</v>
      </c>
      <c r="H25" s="93">
        <v>0.28499999999999998</v>
      </c>
      <c r="I25" s="93">
        <v>0.34699999999999998</v>
      </c>
      <c r="J25" s="93">
        <v>0.38400000000000001</v>
      </c>
      <c r="K25" s="93">
        <v>0.26200000000000001</v>
      </c>
      <c r="L25" s="93">
        <v>0.32800000000000001</v>
      </c>
      <c r="N25" s="92">
        <v>0.318</v>
      </c>
      <c r="O25" s="93">
        <v>0.29399999999999998</v>
      </c>
      <c r="P25" s="93">
        <v>0.33</v>
      </c>
      <c r="Q25" s="93">
        <v>0.32</v>
      </c>
      <c r="R25" s="93">
        <v>0.32800000000000001</v>
      </c>
      <c r="S25" s="93">
        <v>0.32300000000000001</v>
      </c>
      <c r="T25" s="93">
        <v>0.313</v>
      </c>
      <c r="U25" s="93">
        <v>0.32900000000000001</v>
      </c>
      <c r="V25" s="93">
        <v>0.35399999999999998</v>
      </c>
      <c r="W25" s="93">
        <v>0.29199999999999998</v>
      </c>
      <c r="X25" s="93">
        <v>0.30399999999999999</v>
      </c>
    </row>
    <row r="26" spans="1:24" s="86" customFormat="1">
      <c r="A26" s="168" t="s">
        <v>372</v>
      </c>
      <c r="B26" s="92">
        <v>0.14399999999999999</v>
      </c>
      <c r="C26" s="93">
        <v>0.109</v>
      </c>
      <c r="D26" s="93">
        <v>0.14099999999999999</v>
      </c>
      <c r="E26" s="93">
        <v>0.20300000000000001</v>
      </c>
      <c r="F26" s="93">
        <v>0.14099999999999999</v>
      </c>
      <c r="G26" s="93">
        <v>9.9000000000000005E-2</v>
      </c>
      <c r="H26" s="93">
        <v>0.18</v>
      </c>
      <c r="I26" s="93">
        <v>0.17</v>
      </c>
      <c r="J26" s="93">
        <v>0.14499999999999999</v>
      </c>
      <c r="K26" s="93">
        <v>0.14499999999999999</v>
      </c>
      <c r="L26" s="93">
        <v>0.16</v>
      </c>
      <c r="N26" s="92">
        <v>0.13300000000000001</v>
      </c>
      <c r="O26" s="93">
        <v>0.12</v>
      </c>
      <c r="P26" s="93">
        <v>0.14799999999999999</v>
      </c>
      <c r="Q26" s="93">
        <v>0.18</v>
      </c>
      <c r="R26" s="93">
        <v>0.13400000000000001</v>
      </c>
      <c r="S26" s="93">
        <v>0.10100000000000001</v>
      </c>
      <c r="T26" s="93">
        <v>0.16500000000000001</v>
      </c>
      <c r="U26" s="93">
        <v>0.127</v>
      </c>
      <c r="V26" s="93">
        <v>0.13500000000000001</v>
      </c>
      <c r="W26" s="93">
        <v>0.111</v>
      </c>
      <c r="X26" s="93">
        <v>0.13800000000000001</v>
      </c>
    </row>
    <row r="27" spans="1:24" s="86" customFormat="1">
      <c r="A27" s="168" t="s">
        <v>373</v>
      </c>
      <c r="B27" s="92">
        <v>2E-3</v>
      </c>
      <c r="C27" s="93">
        <v>3.0000000000000001E-3</v>
      </c>
      <c r="D27" s="93">
        <v>0</v>
      </c>
      <c r="E27" s="93">
        <v>1.2E-2</v>
      </c>
      <c r="F27" s="93">
        <v>4.0000000000000001E-3</v>
      </c>
      <c r="G27" s="93">
        <v>0</v>
      </c>
      <c r="H27" s="93">
        <v>0</v>
      </c>
      <c r="I27" s="93">
        <v>4.0000000000000001E-3</v>
      </c>
      <c r="J27" s="93">
        <v>0</v>
      </c>
      <c r="K27" s="93">
        <v>0</v>
      </c>
      <c r="L27" s="93">
        <v>0</v>
      </c>
      <c r="N27" s="92">
        <v>1.2999999999999999E-2</v>
      </c>
      <c r="O27" s="93">
        <v>0.03</v>
      </c>
      <c r="P27" s="93">
        <v>0.01</v>
      </c>
      <c r="Q27" s="93">
        <v>0</v>
      </c>
      <c r="R27" s="93">
        <v>4.0000000000000001E-3</v>
      </c>
      <c r="S27" s="93">
        <v>1.2E-2</v>
      </c>
      <c r="T27" s="93">
        <v>2.3E-2</v>
      </c>
      <c r="U27" s="93">
        <v>8.9999999999999993E-3</v>
      </c>
      <c r="V27" s="93">
        <v>2.1999999999999999E-2</v>
      </c>
      <c r="W27" s="93">
        <v>0</v>
      </c>
      <c r="X27" s="93">
        <v>1.6E-2</v>
      </c>
    </row>
    <row r="28" spans="1:24" s="90" customFormat="1">
      <c r="A28" s="169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90" customFormat="1">
      <c r="A29" s="169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2E-3</v>
      </c>
      <c r="C31" s="93">
        <v>3.0000000000000001E-3</v>
      </c>
      <c r="D31" s="93">
        <v>0</v>
      </c>
      <c r="E31" s="93">
        <v>4.0000000000000001E-3</v>
      </c>
      <c r="F31" s="93">
        <v>0</v>
      </c>
      <c r="G31" s="93">
        <v>4.0000000000000001E-3</v>
      </c>
      <c r="H31" s="93">
        <v>0</v>
      </c>
      <c r="I31" s="93">
        <v>4.0000000000000001E-3</v>
      </c>
      <c r="J31" s="93">
        <v>0</v>
      </c>
      <c r="K31" s="93">
        <v>0</v>
      </c>
      <c r="L31" s="93">
        <v>0</v>
      </c>
      <c r="N31" s="92">
        <v>1E-3</v>
      </c>
      <c r="O31" s="93">
        <v>0</v>
      </c>
      <c r="P31" s="93">
        <v>0</v>
      </c>
      <c r="Q31" s="93">
        <v>4.0000000000000001E-3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4.0000000000000001E-3</v>
      </c>
      <c r="X31" s="93">
        <v>0</v>
      </c>
    </row>
    <row r="32" spans="1:24" s="90" customFormat="1">
      <c r="A32" s="25" t="s">
        <v>367</v>
      </c>
      <c r="B32" s="92">
        <v>2.7E-2</v>
      </c>
      <c r="C32" s="93">
        <v>4.7E-2</v>
      </c>
      <c r="D32" s="93">
        <v>2.9000000000000001E-2</v>
      </c>
      <c r="E32" s="93">
        <v>2.8000000000000001E-2</v>
      </c>
      <c r="F32" s="93">
        <v>1.7999999999999999E-2</v>
      </c>
      <c r="G32" s="93">
        <v>3.3000000000000002E-2</v>
      </c>
      <c r="H32" s="93">
        <v>2.1999999999999999E-2</v>
      </c>
      <c r="I32" s="93">
        <v>4.0000000000000001E-3</v>
      </c>
      <c r="J32" s="93">
        <v>2.9000000000000001E-2</v>
      </c>
      <c r="K32" s="93">
        <v>3.2000000000000001E-2</v>
      </c>
      <c r="L32" s="93">
        <v>2.1999999999999999E-2</v>
      </c>
      <c r="N32" s="92">
        <v>1.7000000000000001E-2</v>
      </c>
      <c r="O32" s="93">
        <v>2.8000000000000001E-2</v>
      </c>
      <c r="P32" s="93">
        <v>1.4999999999999999E-2</v>
      </c>
      <c r="Q32" s="93">
        <v>8.9999999999999993E-3</v>
      </c>
      <c r="R32" s="93">
        <v>2.1999999999999999E-2</v>
      </c>
      <c r="S32" s="93">
        <v>1.2E-2</v>
      </c>
      <c r="T32" s="93">
        <v>1.2E-2</v>
      </c>
      <c r="U32" s="93">
        <v>8.9999999999999993E-3</v>
      </c>
      <c r="V32" s="93">
        <v>8.9999999999999993E-3</v>
      </c>
      <c r="W32" s="93">
        <v>2.1999999999999999E-2</v>
      </c>
      <c r="X32" s="93">
        <v>2.9000000000000001E-2</v>
      </c>
    </row>
    <row r="33" spans="1:25" s="90" customFormat="1">
      <c r="A33" s="25" t="s">
        <v>368</v>
      </c>
      <c r="B33" s="92">
        <v>6.3E-2</v>
      </c>
      <c r="C33" s="93">
        <v>7.8E-2</v>
      </c>
      <c r="D33" s="93">
        <v>5.3999999999999999E-2</v>
      </c>
      <c r="E33" s="93">
        <v>5.1999999999999998E-2</v>
      </c>
      <c r="F33" s="93">
        <v>5.8000000000000003E-2</v>
      </c>
      <c r="G33" s="93">
        <v>0.08</v>
      </c>
      <c r="H33" s="93">
        <v>4.8000000000000001E-2</v>
      </c>
      <c r="I33" s="93">
        <v>8.1000000000000003E-2</v>
      </c>
      <c r="J33" s="93">
        <v>4.7E-2</v>
      </c>
      <c r="K33" s="93">
        <v>9.7000000000000003E-2</v>
      </c>
      <c r="L33" s="93">
        <v>2.5999999999999999E-2</v>
      </c>
      <c r="N33" s="92">
        <v>6.2E-2</v>
      </c>
      <c r="O33" s="93">
        <v>6.6000000000000003E-2</v>
      </c>
      <c r="P33" s="93">
        <v>0.06</v>
      </c>
      <c r="Q33" s="93">
        <v>7.0000000000000007E-2</v>
      </c>
      <c r="R33" s="93">
        <v>0.03</v>
      </c>
      <c r="S33" s="93">
        <v>6.5000000000000002E-2</v>
      </c>
      <c r="T33" s="93">
        <v>8.6999999999999994E-2</v>
      </c>
      <c r="U33" s="93">
        <v>6.2E-2</v>
      </c>
      <c r="V33" s="93">
        <v>0.05</v>
      </c>
      <c r="W33" s="93">
        <v>6.6000000000000003E-2</v>
      </c>
      <c r="X33" s="93">
        <v>6.6000000000000003E-2</v>
      </c>
    </row>
    <row r="34" spans="1:25" s="90" customFormat="1">
      <c r="A34" s="25" t="s">
        <v>369</v>
      </c>
      <c r="B34" s="92">
        <v>0.18</v>
      </c>
      <c r="C34" s="93">
        <v>0.15</v>
      </c>
      <c r="D34" s="93">
        <v>0.21</v>
      </c>
      <c r="E34" s="93">
        <v>0.19</v>
      </c>
      <c r="F34" s="93">
        <v>0.19900000000000001</v>
      </c>
      <c r="G34" s="93">
        <v>0.20799999999999999</v>
      </c>
      <c r="H34" s="93">
        <v>0.14899999999999999</v>
      </c>
      <c r="I34" s="93">
        <v>0.17799999999999999</v>
      </c>
      <c r="J34" s="93">
        <v>0.159</v>
      </c>
      <c r="K34" s="93">
        <v>0.19800000000000001</v>
      </c>
      <c r="L34" s="93">
        <v>0.16800000000000001</v>
      </c>
      <c r="N34" s="92">
        <v>0.16800000000000001</v>
      </c>
      <c r="O34" s="93">
        <v>0.155</v>
      </c>
      <c r="P34" s="93">
        <v>0.17899999999999999</v>
      </c>
      <c r="Q34" s="93">
        <v>0.14499999999999999</v>
      </c>
      <c r="R34" s="93">
        <v>0.186</v>
      </c>
      <c r="S34" s="93">
        <v>0.18</v>
      </c>
      <c r="T34" s="93">
        <v>0.157</v>
      </c>
      <c r="U34" s="93">
        <v>0.186</v>
      </c>
      <c r="V34" s="93">
        <v>0.16500000000000001</v>
      </c>
      <c r="W34" s="93">
        <v>0.23499999999999999</v>
      </c>
      <c r="X34" s="93">
        <v>0.13200000000000001</v>
      </c>
    </row>
    <row r="35" spans="1:25" s="90" customFormat="1">
      <c r="A35" s="25" t="s">
        <v>370</v>
      </c>
      <c r="B35" s="92">
        <v>0.26500000000000001</v>
      </c>
      <c r="C35" s="93">
        <v>0.312</v>
      </c>
      <c r="D35" s="93">
        <v>0.254</v>
      </c>
      <c r="E35" s="93">
        <v>0.23</v>
      </c>
      <c r="F35" s="93">
        <v>0.26800000000000002</v>
      </c>
      <c r="G35" s="93">
        <v>0.26600000000000001</v>
      </c>
      <c r="H35" s="93">
        <v>0.316</v>
      </c>
      <c r="I35" s="93">
        <v>0.215</v>
      </c>
      <c r="J35" s="93">
        <v>0.23599999999999999</v>
      </c>
      <c r="K35" s="93">
        <v>0.26600000000000001</v>
      </c>
      <c r="L35" s="93">
        <v>0.29499999999999998</v>
      </c>
      <c r="N35" s="92">
        <v>0.29499999999999998</v>
      </c>
      <c r="O35" s="93">
        <v>0.32400000000000001</v>
      </c>
      <c r="P35" s="93">
        <v>0.26400000000000001</v>
      </c>
      <c r="Q35" s="93">
        <v>0.27200000000000002</v>
      </c>
      <c r="R35" s="93">
        <v>0.29899999999999999</v>
      </c>
      <c r="S35" s="93">
        <v>0.314</v>
      </c>
      <c r="T35" s="93">
        <v>0.25600000000000001</v>
      </c>
      <c r="U35" s="93">
        <v>0.28299999999999997</v>
      </c>
      <c r="V35" s="93">
        <v>0.27500000000000002</v>
      </c>
      <c r="W35" s="93">
        <v>0.27</v>
      </c>
      <c r="X35" s="93">
        <v>0.32500000000000001</v>
      </c>
    </row>
    <row r="36" spans="1:25" s="90" customFormat="1">
      <c r="A36" s="25" t="s">
        <v>371</v>
      </c>
      <c r="B36" s="92">
        <v>0.31900000000000001</v>
      </c>
      <c r="C36" s="93">
        <v>0.30199999999999999</v>
      </c>
      <c r="D36" s="93">
        <v>0.312</v>
      </c>
      <c r="E36" s="93">
        <v>0.28999999999999998</v>
      </c>
      <c r="F36" s="93">
        <v>0.315</v>
      </c>
      <c r="G36" s="93">
        <v>0.31</v>
      </c>
      <c r="H36" s="93">
        <v>0.28499999999999998</v>
      </c>
      <c r="I36" s="93">
        <v>0.34799999999999998</v>
      </c>
      <c r="J36" s="93">
        <v>0.38400000000000001</v>
      </c>
      <c r="K36" s="93">
        <v>0.26200000000000001</v>
      </c>
      <c r="L36" s="93">
        <v>0.32800000000000001</v>
      </c>
      <c r="N36" s="92">
        <v>0.32200000000000001</v>
      </c>
      <c r="O36" s="93">
        <v>0.30299999999999999</v>
      </c>
      <c r="P36" s="93">
        <v>0.33300000000000002</v>
      </c>
      <c r="Q36" s="93">
        <v>0.32</v>
      </c>
      <c r="R36" s="93">
        <v>0.32900000000000001</v>
      </c>
      <c r="S36" s="93">
        <v>0.32700000000000001</v>
      </c>
      <c r="T36" s="93">
        <v>0.32</v>
      </c>
      <c r="U36" s="93">
        <v>0.33200000000000002</v>
      </c>
      <c r="V36" s="93">
        <v>0.36199999999999999</v>
      </c>
      <c r="W36" s="93">
        <v>0.29199999999999998</v>
      </c>
      <c r="X36" s="93">
        <v>0.309</v>
      </c>
    </row>
    <row r="37" spans="1:25" s="90" customFormat="1">
      <c r="A37" s="25" t="s">
        <v>372</v>
      </c>
      <c r="B37" s="92">
        <v>0.14499999999999999</v>
      </c>
      <c r="C37" s="93">
        <v>0.109</v>
      </c>
      <c r="D37" s="93">
        <v>0.14099999999999999</v>
      </c>
      <c r="E37" s="93">
        <v>0.20599999999999999</v>
      </c>
      <c r="F37" s="93">
        <v>0.14099999999999999</v>
      </c>
      <c r="G37" s="93">
        <v>9.9000000000000005E-2</v>
      </c>
      <c r="H37" s="93">
        <v>0.18</v>
      </c>
      <c r="I37" s="93">
        <v>0.17</v>
      </c>
      <c r="J37" s="93">
        <v>0.14499999999999999</v>
      </c>
      <c r="K37" s="93">
        <v>0.14499999999999999</v>
      </c>
      <c r="L37" s="93">
        <v>0.16</v>
      </c>
      <c r="N37" s="92">
        <v>0.13500000000000001</v>
      </c>
      <c r="O37" s="93">
        <v>0.124</v>
      </c>
      <c r="P37" s="93">
        <v>0.14899999999999999</v>
      </c>
      <c r="Q37" s="93">
        <v>0.18</v>
      </c>
      <c r="R37" s="93">
        <v>0.13400000000000001</v>
      </c>
      <c r="S37" s="93">
        <v>0.10199999999999999</v>
      </c>
      <c r="T37" s="93">
        <v>0.16900000000000001</v>
      </c>
      <c r="U37" s="93">
        <v>0.128</v>
      </c>
      <c r="V37" s="93">
        <v>0.13800000000000001</v>
      </c>
      <c r="W37" s="93">
        <v>0.111</v>
      </c>
      <c r="X37" s="93">
        <v>0.14000000000000001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68" t="s">
        <v>374</v>
      </c>
      <c r="B41" s="92">
        <v>0.72899999999999998</v>
      </c>
      <c r="C41" s="93">
        <v>0.72299999999999998</v>
      </c>
      <c r="D41" s="93">
        <v>0.70699999999999996</v>
      </c>
      <c r="E41" s="93">
        <v>0.72599999999999998</v>
      </c>
      <c r="F41" s="93">
        <v>0.72499999999999998</v>
      </c>
      <c r="G41" s="93">
        <v>0.67500000000000004</v>
      </c>
      <c r="H41" s="93">
        <v>0.78100000000000003</v>
      </c>
      <c r="I41" s="93">
        <v>0.73299999999999998</v>
      </c>
      <c r="J41" s="93">
        <v>0.76400000000000001</v>
      </c>
      <c r="K41" s="93">
        <v>0.67300000000000004</v>
      </c>
      <c r="L41" s="93">
        <v>0.78400000000000003</v>
      </c>
      <c r="N41" s="92">
        <v>0.752</v>
      </c>
      <c r="O41" s="93">
        <v>0.752</v>
      </c>
      <c r="P41" s="93">
        <v>0.746</v>
      </c>
      <c r="Q41" s="93">
        <v>0.77200000000000002</v>
      </c>
      <c r="R41" s="93">
        <v>0.76200000000000001</v>
      </c>
      <c r="S41" s="93">
        <v>0.74299999999999999</v>
      </c>
      <c r="T41" s="93">
        <v>0.74399999999999999</v>
      </c>
      <c r="U41" s="93">
        <v>0.74299999999999999</v>
      </c>
      <c r="V41" s="93">
        <v>0.77500000000000002</v>
      </c>
      <c r="W41" s="93">
        <v>0.67300000000000004</v>
      </c>
      <c r="X41" s="93">
        <v>0.77400000000000002</v>
      </c>
    </row>
    <row r="42" spans="1:25" s="86" customFormat="1">
      <c r="A42" s="168" t="s">
        <v>375</v>
      </c>
      <c r="B42" s="109">
        <v>5.2</v>
      </c>
      <c r="C42" s="112">
        <v>5.0999999999999996</v>
      </c>
      <c r="D42" s="112">
        <v>5.2</v>
      </c>
      <c r="E42" s="112">
        <v>5.3</v>
      </c>
      <c r="F42" s="112">
        <v>5.2</v>
      </c>
      <c r="G42" s="112">
        <v>5</v>
      </c>
      <c r="H42" s="112">
        <v>5.3</v>
      </c>
      <c r="I42" s="112">
        <v>5.3</v>
      </c>
      <c r="J42" s="112">
        <v>5.3</v>
      </c>
      <c r="K42" s="112">
        <v>5.0999999999999996</v>
      </c>
      <c r="L42" s="112">
        <v>5.4</v>
      </c>
      <c r="N42" s="109">
        <v>5.2</v>
      </c>
      <c r="O42" s="112">
        <v>5.2</v>
      </c>
      <c r="P42" s="112">
        <v>5.3</v>
      </c>
      <c r="Q42" s="112">
        <v>5.4</v>
      </c>
      <c r="R42" s="112">
        <v>5.3</v>
      </c>
      <c r="S42" s="112">
        <v>5.2</v>
      </c>
      <c r="T42" s="112">
        <v>5.3</v>
      </c>
      <c r="U42" s="112">
        <v>5.3</v>
      </c>
      <c r="V42" s="112">
        <v>5.3</v>
      </c>
      <c r="W42" s="112">
        <v>5.0999999999999996</v>
      </c>
      <c r="X42" s="112">
        <v>5.2</v>
      </c>
    </row>
    <row r="43" spans="1:25" s="86" customFormat="1">
      <c r="A43" s="168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6</v>
      </c>
      <c r="J43" s="112">
        <v>6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5.5</v>
      </c>
      <c r="R43" s="112">
        <v>5</v>
      </c>
      <c r="S43" s="112">
        <v>5</v>
      </c>
      <c r="T43" s="112">
        <v>5</v>
      </c>
      <c r="U43" s="112">
        <v>5</v>
      </c>
      <c r="V43" s="112">
        <v>5.5</v>
      </c>
      <c r="W43" s="112">
        <v>5</v>
      </c>
      <c r="X43" s="112">
        <v>5</v>
      </c>
    </row>
    <row r="44" spans="1:25" s="86" customFormat="1">
      <c r="A44" s="168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5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5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5</v>
      </c>
    </row>
    <row r="45" spans="1:25" s="86" customFormat="1">
      <c r="A45" s="168" t="s">
        <v>378</v>
      </c>
      <c r="B45" s="109">
        <f t="shared" ref="B45:L45" si="1">100*((B24+B25+B26)-(B20+B21+B22))/(B20+B21+B22+B24+B25+B26)</f>
        <v>77.506112469437667</v>
      </c>
      <c r="C45" s="112">
        <f t="shared" si="1"/>
        <v>69.846878680800941</v>
      </c>
      <c r="D45" s="112">
        <f t="shared" si="1"/>
        <v>78.987341772151908</v>
      </c>
      <c r="E45" s="112">
        <f t="shared" si="1"/>
        <v>79.026217228464446</v>
      </c>
      <c r="F45" s="112">
        <f t="shared" si="1"/>
        <v>80.952380952380963</v>
      </c>
      <c r="G45" s="112">
        <f t="shared" si="1"/>
        <v>70.454545454545453</v>
      </c>
      <c r="H45" s="112">
        <f t="shared" si="1"/>
        <v>83.548766157461785</v>
      </c>
      <c r="I45" s="112">
        <f t="shared" si="1"/>
        <v>78.292682926829272</v>
      </c>
      <c r="J45" s="112">
        <f t="shared" si="1"/>
        <v>81.926278240190257</v>
      </c>
      <c r="K45" s="112">
        <f t="shared" si="1"/>
        <v>67.830423940149629</v>
      </c>
      <c r="L45" s="112">
        <f t="shared" si="1"/>
        <v>88.44765342960288</v>
      </c>
      <c r="N45" s="109">
        <f t="shared" ref="N45:X45" si="2">100*((N24+N25+N26)-(N20+N21+N22))/(N20+N21+N22+N24+N25+N26)</f>
        <v>80.75517661388551</v>
      </c>
      <c r="O45" s="112">
        <f t="shared" si="2"/>
        <v>77.777777777777771</v>
      </c>
      <c r="P45" s="112">
        <f t="shared" si="2"/>
        <v>81.795817958179583</v>
      </c>
      <c r="Q45" s="112">
        <f t="shared" si="2"/>
        <v>80.584795321637429</v>
      </c>
      <c r="R45" s="112">
        <f t="shared" si="2"/>
        <v>87.176325524044387</v>
      </c>
      <c r="S45" s="112">
        <f t="shared" si="2"/>
        <v>81.011097410604208</v>
      </c>
      <c r="T45" s="112">
        <f t="shared" si="2"/>
        <v>76.699029126213588</v>
      </c>
      <c r="U45" s="112">
        <f t="shared" si="2"/>
        <v>82.651796778190842</v>
      </c>
      <c r="V45" s="112">
        <f t="shared" si="2"/>
        <v>85.784313725490193</v>
      </c>
      <c r="W45" s="112">
        <f t="shared" si="2"/>
        <v>75.947712418300668</v>
      </c>
      <c r="X45" s="112">
        <f t="shared" si="2"/>
        <v>78.245614035087712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18408</v>
      </c>
      <c r="C47" s="117">
        <f t="shared" ref="C47:X47" si="3">MAX(C9:C15)</f>
        <v>2717</v>
      </c>
      <c r="D47" s="117">
        <f t="shared" si="3"/>
        <v>1783</v>
      </c>
      <c r="E47" s="117">
        <f t="shared" si="3"/>
        <v>1214</v>
      </c>
      <c r="F47" s="117">
        <f t="shared" si="3"/>
        <v>1289</v>
      </c>
      <c r="G47" s="117">
        <f t="shared" si="3"/>
        <v>2273</v>
      </c>
      <c r="H47" s="117">
        <f t="shared" si="3"/>
        <v>518</v>
      </c>
      <c r="I47" s="117">
        <f t="shared" si="3"/>
        <v>2959</v>
      </c>
      <c r="J47" s="117">
        <f t="shared" si="3"/>
        <v>1923</v>
      </c>
      <c r="K47" s="117">
        <f t="shared" si="3"/>
        <v>959</v>
      </c>
      <c r="L47" s="117">
        <f t="shared" si="3"/>
        <v>2920</v>
      </c>
      <c r="N47" s="117">
        <f t="shared" si="3"/>
        <v>5231</v>
      </c>
      <c r="O47" s="117">
        <f t="shared" si="3"/>
        <v>713</v>
      </c>
      <c r="P47" s="117">
        <f t="shared" si="3"/>
        <v>334</v>
      </c>
      <c r="Q47" s="117">
        <f t="shared" si="3"/>
        <v>607</v>
      </c>
      <c r="R47" s="117">
        <f t="shared" si="3"/>
        <v>403</v>
      </c>
      <c r="S47" s="117">
        <f t="shared" si="3"/>
        <v>685</v>
      </c>
      <c r="T47" s="117">
        <f t="shared" si="3"/>
        <v>177</v>
      </c>
      <c r="U47" s="117">
        <f t="shared" si="3"/>
        <v>657</v>
      </c>
      <c r="V47" s="117">
        <f t="shared" si="3"/>
        <v>574</v>
      </c>
      <c r="W47" s="117">
        <f t="shared" si="3"/>
        <v>357</v>
      </c>
      <c r="X47" s="117">
        <f t="shared" si="3"/>
        <v>812</v>
      </c>
    </row>
    <row r="48" spans="1:25" s="67" customFormat="1" ht="6.6" customHeight="1">
      <c r="A48" s="178"/>
      <c r="B48" s="17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3:L3"/>
    <mergeCell ref="N3:X3"/>
    <mergeCell ref="O4:X4"/>
    <mergeCell ref="B30:L30"/>
    <mergeCell ref="N30:X30"/>
    <mergeCell ref="N8:X8"/>
    <mergeCell ref="B7:M7"/>
    <mergeCell ref="N7:X7"/>
    <mergeCell ref="B8:L8"/>
    <mergeCell ref="B40:L40"/>
    <mergeCell ref="N40:X40"/>
    <mergeCell ref="B19:L19"/>
    <mergeCell ref="N19:X19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R25" sqref="R25"/>
    </sheetView>
  </sheetViews>
  <sheetFormatPr defaultColWidth="8.7109375" defaultRowHeight="12"/>
  <cols>
    <col min="1" max="1" width="25.710937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54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399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68" t="s">
        <v>366</v>
      </c>
      <c r="B8" s="73">
        <v>84</v>
      </c>
      <c r="C8" s="23">
        <v>35</v>
      </c>
      <c r="D8" s="23">
        <v>10</v>
      </c>
      <c r="E8" s="23">
        <v>17</v>
      </c>
      <c r="F8" s="23">
        <v>0</v>
      </c>
      <c r="G8" s="23">
        <v>0</v>
      </c>
      <c r="H8" s="23">
        <v>7</v>
      </c>
      <c r="I8" s="23">
        <v>0</v>
      </c>
      <c r="J8" s="23">
        <v>0</v>
      </c>
      <c r="K8" s="23">
        <v>5</v>
      </c>
      <c r="L8" s="23">
        <v>10</v>
      </c>
    </row>
    <row r="9" spans="1:13" s="86" customFormat="1">
      <c r="A9" s="168" t="s">
        <v>367</v>
      </c>
      <c r="B9" s="73">
        <v>1293</v>
      </c>
      <c r="C9" s="23">
        <v>251</v>
      </c>
      <c r="D9" s="23">
        <v>114</v>
      </c>
      <c r="E9" s="23">
        <v>51</v>
      </c>
      <c r="F9" s="23">
        <v>118</v>
      </c>
      <c r="G9" s="23">
        <v>140</v>
      </c>
      <c r="H9" s="23">
        <v>60</v>
      </c>
      <c r="I9" s="23">
        <v>224</v>
      </c>
      <c r="J9" s="23">
        <v>0</v>
      </c>
      <c r="K9" s="23">
        <v>105</v>
      </c>
      <c r="L9" s="23">
        <v>230</v>
      </c>
    </row>
    <row r="10" spans="1:13" s="86" customFormat="1">
      <c r="A10" s="168" t="s">
        <v>368</v>
      </c>
      <c r="B10" s="73">
        <v>2958</v>
      </c>
      <c r="C10" s="23">
        <v>734</v>
      </c>
      <c r="D10" s="23">
        <v>195</v>
      </c>
      <c r="E10" s="23">
        <v>303</v>
      </c>
      <c r="F10" s="23">
        <v>216</v>
      </c>
      <c r="G10" s="23">
        <v>240</v>
      </c>
      <c r="H10" s="23">
        <v>66</v>
      </c>
      <c r="I10" s="23">
        <v>296</v>
      </c>
      <c r="J10" s="23">
        <v>218</v>
      </c>
      <c r="K10" s="23">
        <v>334</v>
      </c>
      <c r="L10" s="23">
        <v>358</v>
      </c>
    </row>
    <row r="11" spans="1:13" s="86" customFormat="1">
      <c r="A11" s="168" t="s">
        <v>369</v>
      </c>
      <c r="B11" s="73">
        <v>10573</v>
      </c>
      <c r="C11" s="23">
        <v>1730</v>
      </c>
      <c r="D11" s="23">
        <v>1022</v>
      </c>
      <c r="E11" s="23">
        <v>748</v>
      </c>
      <c r="F11" s="23">
        <v>624</v>
      </c>
      <c r="G11" s="23">
        <v>1370</v>
      </c>
      <c r="H11" s="23">
        <v>323</v>
      </c>
      <c r="I11" s="23">
        <v>1740</v>
      </c>
      <c r="J11" s="23">
        <v>787</v>
      </c>
      <c r="K11" s="23">
        <v>727</v>
      </c>
      <c r="L11" s="23">
        <v>1501</v>
      </c>
    </row>
    <row r="12" spans="1:13" s="86" customFormat="1">
      <c r="A12" s="168" t="s">
        <v>370</v>
      </c>
      <c r="B12" s="73">
        <v>21687</v>
      </c>
      <c r="C12" s="23">
        <v>3462</v>
      </c>
      <c r="D12" s="23">
        <v>2119</v>
      </c>
      <c r="E12" s="23">
        <v>1476</v>
      </c>
      <c r="F12" s="23">
        <v>1718</v>
      </c>
      <c r="G12" s="23">
        <v>2874</v>
      </c>
      <c r="H12" s="23">
        <v>633</v>
      </c>
      <c r="I12" s="23">
        <v>3040</v>
      </c>
      <c r="J12" s="23">
        <v>1800</v>
      </c>
      <c r="K12" s="23">
        <v>1390</v>
      </c>
      <c r="L12" s="23">
        <v>3175</v>
      </c>
    </row>
    <row r="13" spans="1:13" s="86" customFormat="1">
      <c r="A13" s="168" t="s">
        <v>371</v>
      </c>
      <c r="B13" s="73">
        <v>26100</v>
      </c>
      <c r="C13" s="23">
        <v>2932</v>
      </c>
      <c r="D13" s="23">
        <v>2215</v>
      </c>
      <c r="E13" s="23">
        <v>2426</v>
      </c>
      <c r="F13" s="23">
        <v>1792</v>
      </c>
      <c r="G13" s="23">
        <v>3714</v>
      </c>
      <c r="H13" s="23">
        <v>804</v>
      </c>
      <c r="I13" s="23">
        <v>3520</v>
      </c>
      <c r="J13" s="23">
        <v>2667</v>
      </c>
      <c r="K13" s="23">
        <v>1454</v>
      </c>
      <c r="L13" s="23">
        <v>4576</v>
      </c>
    </row>
    <row r="14" spans="1:13" s="86" customFormat="1">
      <c r="A14" s="168" t="s">
        <v>372</v>
      </c>
      <c r="B14" s="73">
        <v>11194</v>
      </c>
      <c r="C14" s="23">
        <v>1794</v>
      </c>
      <c r="D14" s="23">
        <v>1054</v>
      </c>
      <c r="E14" s="23">
        <v>1074</v>
      </c>
      <c r="F14" s="23">
        <v>809</v>
      </c>
      <c r="G14" s="23">
        <v>1067</v>
      </c>
      <c r="H14" s="23">
        <v>301</v>
      </c>
      <c r="I14" s="23">
        <v>1650</v>
      </c>
      <c r="J14" s="23">
        <v>1118</v>
      </c>
      <c r="K14" s="23">
        <v>805</v>
      </c>
      <c r="L14" s="23">
        <v>1522</v>
      </c>
    </row>
    <row r="15" spans="1:13" s="86" customFormat="1">
      <c r="A15" s="168" t="s">
        <v>373</v>
      </c>
      <c r="B15" s="73">
        <v>391</v>
      </c>
      <c r="C15" s="23">
        <v>80</v>
      </c>
      <c r="D15" s="23">
        <v>5</v>
      </c>
      <c r="E15" s="23">
        <v>34</v>
      </c>
      <c r="F15" s="23">
        <v>55</v>
      </c>
      <c r="G15" s="23">
        <v>43</v>
      </c>
      <c r="H15" s="23">
        <v>13</v>
      </c>
      <c r="I15" s="23">
        <v>58</v>
      </c>
      <c r="J15" s="23">
        <v>36</v>
      </c>
      <c r="K15" s="23">
        <v>5</v>
      </c>
      <c r="L15" s="23">
        <v>62</v>
      </c>
    </row>
    <row r="16" spans="1:13" s="90" customFormat="1">
      <c r="A16" s="169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170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170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68" t="s">
        <v>366</v>
      </c>
      <c r="B19" s="92">
        <v>1E-3</v>
      </c>
      <c r="C19" s="93">
        <v>3.0000000000000001E-3</v>
      </c>
      <c r="D19" s="93">
        <v>1E-3</v>
      </c>
      <c r="E19" s="93">
        <v>3.0000000000000001E-3</v>
      </c>
      <c r="F19" s="93">
        <v>0</v>
      </c>
      <c r="G19" s="93">
        <v>0</v>
      </c>
      <c r="H19" s="93">
        <v>3.0000000000000001E-3</v>
      </c>
      <c r="I19" s="93">
        <v>0</v>
      </c>
      <c r="J19" s="93">
        <v>0</v>
      </c>
      <c r="K19" s="93">
        <v>1E-3</v>
      </c>
      <c r="L19" s="93">
        <v>1E-3</v>
      </c>
    </row>
    <row r="20" spans="1:12" s="86" customFormat="1">
      <c r="A20" s="168" t="s">
        <v>367</v>
      </c>
      <c r="B20" s="92">
        <v>1.7000000000000001E-2</v>
      </c>
      <c r="C20" s="93">
        <v>2.3E-2</v>
      </c>
      <c r="D20" s="93">
        <v>1.7000000000000001E-2</v>
      </c>
      <c r="E20" s="93">
        <v>8.0000000000000002E-3</v>
      </c>
      <c r="F20" s="93">
        <v>2.1999999999999999E-2</v>
      </c>
      <c r="G20" s="93">
        <v>1.4999999999999999E-2</v>
      </c>
      <c r="H20" s="93">
        <v>2.7E-2</v>
      </c>
      <c r="I20" s="93">
        <v>2.1000000000000001E-2</v>
      </c>
      <c r="J20" s="93">
        <v>0</v>
      </c>
      <c r="K20" s="93">
        <v>2.1999999999999999E-2</v>
      </c>
      <c r="L20" s="93">
        <v>0.02</v>
      </c>
    </row>
    <row r="21" spans="1:12" s="86" customFormat="1">
      <c r="A21" s="168" t="s">
        <v>368</v>
      </c>
      <c r="B21" s="92">
        <v>0.04</v>
      </c>
      <c r="C21" s="93">
        <v>6.7000000000000004E-2</v>
      </c>
      <c r="D21" s="93">
        <v>2.9000000000000001E-2</v>
      </c>
      <c r="E21" s="93">
        <v>4.9000000000000002E-2</v>
      </c>
      <c r="F21" s="93">
        <v>0.04</v>
      </c>
      <c r="G21" s="93">
        <v>2.5000000000000001E-2</v>
      </c>
      <c r="H21" s="93">
        <v>0.03</v>
      </c>
      <c r="I21" s="93">
        <v>2.8000000000000001E-2</v>
      </c>
      <c r="J21" s="93">
        <v>3.3000000000000002E-2</v>
      </c>
      <c r="K21" s="93">
        <v>6.9000000000000006E-2</v>
      </c>
      <c r="L21" s="93">
        <v>3.1E-2</v>
      </c>
    </row>
    <row r="22" spans="1:12" s="86" customFormat="1">
      <c r="A22" s="168" t="s">
        <v>369</v>
      </c>
      <c r="B22" s="92">
        <v>0.14199999999999999</v>
      </c>
      <c r="C22" s="93">
        <v>0.157</v>
      </c>
      <c r="D22" s="93">
        <v>0.152</v>
      </c>
      <c r="E22" s="93">
        <v>0.122</v>
      </c>
      <c r="F22" s="93">
        <v>0.11700000000000001</v>
      </c>
      <c r="G22" s="93">
        <v>0.14499999999999999</v>
      </c>
      <c r="H22" s="93">
        <v>0.14599999999999999</v>
      </c>
      <c r="I22" s="93">
        <v>0.16500000000000001</v>
      </c>
      <c r="J22" s="93">
        <v>0.11899999999999999</v>
      </c>
      <c r="K22" s="93">
        <v>0.151</v>
      </c>
      <c r="L22" s="93">
        <v>0.13100000000000001</v>
      </c>
    </row>
    <row r="23" spans="1:12" s="86" customFormat="1">
      <c r="A23" s="168" t="s">
        <v>370</v>
      </c>
      <c r="B23" s="92">
        <v>0.29199999999999998</v>
      </c>
      <c r="C23" s="93">
        <v>0.314</v>
      </c>
      <c r="D23" s="93">
        <v>0.315</v>
      </c>
      <c r="E23" s="93">
        <v>0.24099999999999999</v>
      </c>
      <c r="F23" s="93">
        <v>0.32200000000000001</v>
      </c>
      <c r="G23" s="93">
        <v>0.30399999999999999</v>
      </c>
      <c r="H23" s="93">
        <v>0.28699999999999998</v>
      </c>
      <c r="I23" s="93">
        <v>0.28899999999999998</v>
      </c>
      <c r="J23" s="93">
        <v>0.27200000000000002</v>
      </c>
      <c r="K23" s="93">
        <v>0.28799999999999998</v>
      </c>
      <c r="L23" s="93">
        <v>0.27800000000000002</v>
      </c>
    </row>
    <row r="24" spans="1:12" s="86" customFormat="1">
      <c r="A24" s="168" t="s">
        <v>371</v>
      </c>
      <c r="B24" s="92">
        <v>0.35099999999999998</v>
      </c>
      <c r="C24" s="93">
        <v>0.26600000000000001</v>
      </c>
      <c r="D24" s="93">
        <v>0.32900000000000001</v>
      </c>
      <c r="E24" s="93">
        <v>0.39600000000000002</v>
      </c>
      <c r="F24" s="93">
        <v>0.33600000000000002</v>
      </c>
      <c r="G24" s="93">
        <v>0.39300000000000002</v>
      </c>
      <c r="H24" s="93">
        <v>0.36399999999999999</v>
      </c>
      <c r="I24" s="93">
        <v>0.33400000000000002</v>
      </c>
      <c r="J24" s="93">
        <v>0.40300000000000002</v>
      </c>
      <c r="K24" s="93">
        <v>0.30099999999999999</v>
      </c>
      <c r="L24" s="93">
        <v>0.4</v>
      </c>
    </row>
    <row r="25" spans="1:12" s="86" customFormat="1">
      <c r="A25" s="168" t="s">
        <v>372</v>
      </c>
      <c r="B25" s="92">
        <v>0.151</v>
      </c>
      <c r="C25" s="93">
        <v>0.16300000000000001</v>
      </c>
      <c r="D25" s="93">
        <v>0.157</v>
      </c>
      <c r="E25" s="93">
        <v>0.17499999999999999</v>
      </c>
      <c r="F25" s="93">
        <v>0.152</v>
      </c>
      <c r="G25" s="93">
        <v>0.113</v>
      </c>
      <c r="H25" s="93">
        <v>0.13600000000000001</v>
      </c>
      <c r="I25" s="93">
        <v>0.157</v>
      </c>
      <c r="J25" s="93">
        <v>0.16900000000000001</v>
      </c>
      <c r="K25" s="93">
        <v>0.16700000000000001</v>
      </c>
      <c r="L25" s="93">
        <v>0.13300000000000001</v>
      </c>
    </row>
    <row r="26" spans="1:12" s="86" customFormat="1">
      <c r="A26" s="168" t="s">
        <v>373</v>
      </c>
      <c r="B26" s="92">
        <v>5.0000000000000001E-3</v>
      </c>
      <c r="C26" s="93">
        <v>7.0000000000000001E-3</v>
      </c>
      <c r="D26" s="93">
        <v>1E-3</v>
      </c>
      <c r="E26" s="93">
        <v>6.0000000000000001E-3</v>
      </c>
      <c r="F26" s="93">
        <v>0.01</v>
      </c>
      <c r="G26" s="93">
        <v>5.0000000000000001E-3</v>
      </c>
      <c r="H26" s="93">
        <v>6.0000000000000001E-3</v>
      </c>
      <c r="I26" s="93">
        <v>5.0000000000000001E-3</v>
      </c>
      <c r="J26" s="93">
        <v>5.0000000000000001E-3</v>
      </c>
      <c r="K26" s="93">
        <v>1E-3</v>
      </c>
      <c r="L26" s="93">
        <v>5.0000000000000001E-3</v>
      </c>
    </row>
    <row r="27" spans="1:12" s="90" customFormat="1">
      <c r="A27" s="169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1E-3</v>
      </c>
      <c r="C30" s="93">
        <v>3.0000000000000001E-3</v>
      </c>
      <c r="D30" s="93">
        <v>1E-3</v>
      </c>
      <c r="E30" s="93">
        <v>3.0000000000000001E-3</v>
      </c>
      <c r="F30" s="93">
        <v>0</v>
      </c>
      <c r="G30" s="93">
        <v>0</v>
      </c>
      <c r="H30" s="93">
        <v>3.0000000000000001E-3</v>
      </c>
      <c r="I30" s="93">
        <v>0</v>
      </c>
      <c r="J30" s="93">
        <v>0</v>
      </c>
      <c r="K30" s="93">
        <v>1E-3</v>
      </c>
      <c r="L30" s="93">
        <v>1E-3</v>
      </c>
    </row>
    <row r="31" spans="1:12" s="86" customFormat="1">
      <c r="A31" s="25" t="s">
        <v>367</v>
      </c>
      <c r="B31" s="92">
        <v>1.7000000000000001E-2</v>
      </c>
      <c r="C31" s="93">
        <v>2.3E-2</v>
      </c>
      <c r="D31" s="93">
        <v>1.7000000000000001E-2</v>
      </c>
      <c r="E31" s="93">
        <v>8.0000000000000002E-3</v>
      </c>
      <c r="F31" s="93">
        <v>2.1999999999999999E-2</v>
      </c>
      <c r="G31" s="93">
        <v>1.4999999999999999E-2</v>
      </c>
      <c r="H31" s="93">
        <v>2.7E-2</v>
      </c>
      <c r="I31" s="93">
        <v>2.1000000000000001E-2</v>
      </c>
      <c r="J31" s="93">
        <v>0</v>
      </c>
      <c r="K31" s="93">
        <v>2.1999999999999999E-2</v>
      </c>
      <c r="L31" s="93">
        <v>0.02</v>
      </c>
    </row>
    <row r="32" spans="1:12" s="86" customFormat="1">
      <c r="A32" s="25" t="s">
        <v>368</v>
      </c>
      <c r="B32" s="92">
        <v>0.04</v>
      </c>
      <c r="C32" s="93">
        <v>6.7000000000000004E-2</v>
      </c>
      <c r="D32" s="93">
        <v>2.9000000000000001E-2</v>
      </c>
      <c r="E32" s="93">
        <v>0.05</v>
      </c>
      <c r="F32" s="93">
        <v>4.1000000000000002E-2</v>
      </c>
      <c r="G32" s="93">
        <v>2.5000000000000001E-2</v>
      </c>
      <c r="H32" s="93">
        <v>0.03</v>
      </c>
      <c r="I32" s="93">
        <v>2.8000000000000001E-2</v>
      </c>
      <c r="J32" s="93">
        <v>3.3000000000000002E-2</v>
      </c>
      <c r="K32" s="93">
        <v>6.9000000000000006E-2</v>
      </c>
      <c r="L32" s="93">
        <v>3.1E-2</v>
      </c>
    </row>
    <row r="33" spans="1:35" s="86" customFormat="1">
      <c r="A33" s="25" t="s">
        <v>369</v>
      </c>
      <c r="B33" s="92">
        <v>0.14299999999999999</v>
      </c>
      <c r="C33" s="93">
        <v>0.158</v>
      </c>
      <c r="D33" s="93">
        <v>0.152</v>
      </c>
      <c r="E33" s="93">
        <v>0.123</v>
      </c>
      <c r="F33" s="93">
        <v>0.11799999999999999</v>
      </c>
      <c r="G33" s="93">
        <v>0.14599999999999999</v>
      </c>
      <c r="H33" s="93">
        <v>0.14699999999999999</v>
      </c>
      <c r="I33" s="93">
        <v>0.16600000000000001</v>
      </c>
      <c r="J33" s="93">
        <v>0.11899999999999999</v>
      </c>
      <c r="K33" s="93">
        <v>0.151</v>
      </c>
      <c r="L33" s="93">
        <v>0.13200000000000001</v>
      </c>
    </row>
    <row r="34" spans="1:35" s="86" customFormat="1">
      <c r="A34" s="25" t="s">
        <v>370</v>
      </c>
      <c r="B34" s="92">
        <v>0.29399999999999998</v>
      </c>
      <c r="C34" s="93">
        <v>0.317</v>
      </c>
      <c r="D34" s="93">
        <v>0.315</v>
      </c>
      <c r="E34" s="93">
        <v>0.24199999999999999</v>
      </c>
      <c r="F34" s="93">
        <v>0.32600000000000001</v>
      </c>
      <c r="G34" s="93">
        <v>0.30599999999999999</v>
      </c>
      <c r="H34" s="93">
        <v>0.28899999999999998</v>
      </c>
      <c r="I34" s="93">
        <v>0.28999999999999998</v>
      </c>
      <c r="J34" s="93">
        <v>0.27300000000000002</v>
      </c>
      <c r="K34" s="93">
        <v>0.28799999999999998</v>
      </c>
      <c r="L34" s="93">
        <v>0.27900000000000003</v>
      </c>
    </row>
    <row r="35" spans="1:35" s="86" customFormat="1">
      <c r="A35" s="25" t="s">
        <v>371</v>
      </c>
      <c r="B35" s="92">
        <v>0.35299999999999998</v>
      </c>
      <c r="C35" s="93">
        <v>0.26800000000000002</v>
      </c>
      <c r="D35" s="93">
        <v>0.32900000000000001</v>
      </c>
      <c r="E35" s="93">
        <v>0.39800000000000002</v>
      </c>
      <c r="F35" s="93">
        <v>0.34</v>
      </c>
      <c r="G35" s="93">
        <v>0.39500000000000002</v>
      </c>
      <c r="H35" s="93">
        <v>0.36599999999999999</v>
      </c>
      <c r="I35" s="93">
        <v>0.33600000000000002</v>
      </c>
      <c r="J35" s="93">
        <v>0.40500000000000003</v>
      </c>
      <c r="K35" s="93">
        <v>0.30199999999999999</v>
      </c>
      <c r="L35" s="93">
        <v>0.40200000000000002</v>
      </c>
    </row>
    <row r="36" spans="1:35" s="86" customFormat="1">
      <c r="A36" s="25" t="s">
        <v>372</v>
      </c>
      <c r="B36" s="92">
        <v>0.151</v>
      </c>
      <c r="C36" s="93">
        <v>0.16400000000000001</v>
      </c>
      <c r="D36" s="93">
        <v>0.157</v>
      </c>
      <c r="E36" s="93">
        <v>0.17599999999999999</v>
      </c>
      <c r="F36" s="93">
        <v>0.153</v>
      </c>
      <c r="G36" s="93">
        <v>0.113</v>
      </c>
      <c r="H36" s="93">
        <v>0.13700000000000001</v>
      </c>
      <c r="I36" s="93">
        <v>0.158</v>
      </c>
      <c r="J36" s="93">
        <v>0.17</v>
      </c>
      <c r="K36" s="93">
        <v>0.16700000000000001</v>
      </c>
      <c r="L36" s="93">
        <v>0.13400000000000001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21"/>
      <c r="B38" s="7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68" t="s">
        <v>374</v>
      </c>
      <c r="B40" s="92">
        <v>0.79800000000000004</v>
      </c>
      <c r="C40" s="93">
        <v>0.749</v>
      </c>
      <c r="D40" s="93">
        <v>0.80100000000000005</v>
      </c>
      <c r="E40" s="93">
        <v>0.81699999999999995</v>
      </c>
      <c r="F40" s="93">
        <v>0.81799999999999995</v>
      </c>
      <c r="G40" s="93">
        <v>0.81399999999999995</v>
      </c>
      <c r="H40" s="93">
        <v>0.79200000000000004</v>
      </c>
      <c r="I40" s="93">
        <v>0.78400000000000003</v>
      </c>
      <c r="J40" s="93">
        <v>0.84699999999999998</v>
      </c>
      <c r="K40" s="93">
        <v>0.75700000000000001</v>
      </c>
      <c r="L40" s="93">
        <v>0.81499999999999995</v>
      </c>
    </row>
    <row r="41" spans="1:35" s="86" customFormat="1">
      <c r="A41" s="168" t="s">
        <v>375</v>
      </c>
      <c r="B41" s="109">
        <v>5.4</v>
      </c>
      <c r="C41" s="112">
        <v>5.2</v>
      </c>
      <c r="D41" s="112">
        <v>5.4</v>
      </c>
      <c r="E41" s="112">
        <v>5.5</v>
      </c>
      <c r="F41" s="112">
        <v>5.4</v>
      </c>
      <c r="G41" s="112">
        <v>5.4</v>
      </c>
      <c r="H41" s="112">
        <v>5.3</v>
      </c>
      <c r="I41" s="112">
        <v>5.4</v>
      </c>
      <c r="J41" s="112">
        <v>5.6</v>
      </c>
      <c r="K41" s="112">
        <v>5.3</v>
      </c>
      <c r="L41" s="112">
        <v>5.4</v>
      </c>
    </row>
    <row r="42" spans="1:35" s="86" customFormat="1">
      <c r="A42" s="168" t="s">
        <v>376</v>
      </c>
      <c r="B42" s="109">
        <v>6</v>
      </c>
      <c r="C42" s="112">
        <v>5</v>
      </c>
      <c r="D42" s="112">
        <v>5</v>
      </c>
      <c r="E42" s="112">
        <v>6</v>
      </c>
      <c r="F42" s="112">
        <v>5</v>
      </c>
      <c r="G42" s="112">
        <v>6</v>
      </c>
      <c r="H42" s="112">
        <v>6</v>
      </c>
      <c r="I42" s="112">
        <v>5</v>
      </c>
      <c r="J42" s="112">
        <v>6</v>
      </c>
      <c r="K42" s="112">
        <v>5</v>
      </c>
      <c r="L42" s="112">
        <v>6</v>
      </c>
    </row>
    <row r="43" spans="1:35" s="86" customFormat="1">
      <c r="A43" s="168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6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68" t="s">
        <v>378</v>
      </c>
      <c r="B44" s="109">
        <f t="shared" ref="B44:L44" si="1">100*((B23+B24+B25)-(B19+B20+B21))/(B19+B20+B21+B23+B24+B25)</f>
        <v>86.384976525821585</v>
      </c>
      <c r="C44" s="112">
        <f t="shared" si="1"/>
        <v>77.751196172248811</v>
      </c>
      <c r="D44" s="112">
        <f t="shared" si="1"/>
        <v>88.915094339622641</v>
      </c>
      <c r="E44" s="112">
        <f t="shared" si="1"/>
        <v>86.238532110091739</v>
      </c>
      <c r="F44" s="112">
        <f t="shared" si="1"/>
        <v>85.77981651376146</v>
      </c>
      <c r="G44" s="112">
        <f t="shared" si="1"/>
        <v>90.588235294117652</v>
      </c>
      <c r="H44" s="112">
        <f t="shared" si="1"/>
        <v>85.832349468713105</v>
      </c>
      <c r="I44" s="112">
        <f t="shared" si="1"/>
        <v>88.178528347406512</v>
      </c>
      <c r="J44" s="112">
        <f t="shared" si="1"/>
        <v>92.474344355758262</v>
      </c>
      <c r="K44" s="112">
        <f t="shared" si="1"/>
        <v>78.301886792452834</v>
      </c>
      <c r="L44" s="112">
        <f t="shared" si="1"/>
        <v>87.949015063731181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26100</v>
      </c>
      <c r="C46" s="117">
        <f t="shared" ref="C46:L46" si="2">MAX(C8:C14)</f>
        <v>3462</v>
      </c>
      <c r="D46" s="117">
        <f t="shared" si="2"/>
        <v>2215</v>
      </c>
      <c r="E46" s="117">
        <f t="shared" si="2"/>
        <v>2426</v>
      </c>
      <c r="F46" s="117">
        <f t="shared" si="2"/>
        <v>1792</v>
      </c>
      <c r="G46" s="117">
        <f t="shared" si="2"/>
        <v>3714</v>
      </c>
      <c r="H46" s="117">
        <f t="shared" si="2"/>
        <v>804</v>
      </c>
      <c r="I46" s="117">
        <f t="shared" si="2"/>
        <v>3520</v>
      </c>
      <c r="J46" s="117">
        <f t="shared" si="2"/>
        <v>2667</v>
      </c>
      <c r="K46" s="117">
        <f t="shared" si="2"/>
        <v>1454</v>
      </c>
      <c r="L46" s="117">
        <f t="shared" si="2"/>
        <v>4576</v>
      </c>
    </row>
    <row r="47" spans="1:35" s="67" customFormat="1">
      <c r="A47" s="178"/>
      <c r="B47" s="179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D19" sqref="AD19"/>
    </sheetView>
  </sheetViews>
  <sheetFormatPr defaultColWidth="8.7109375" defaultRowHeight="12"/>
  <cols>
    <col min="1" max="1" width="22.710937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55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399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399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25" t="s">
        <v>366</v>
      </c>
      <c r="B9" s="73">
        <v>34</v>
      </c>
      <c r="C9" s="23">
        <v>27</v>
      </c>
      <c r="D9" s="23">
        <v>0</v>
      </c>
      <c r="E9" s="23">
        <v>0</v>
      </c>
      <c r="F9" s="23">
        <v>0</v>
      </c>
      <c r="G9" s="23">
        <v>0</v>
      </c>
      <c r="H9" s="23">
        <v>7</v>
      </c>
      <c r="I9" s="23">
        <v>0</v>
      </c>
      <c r="J9" s="23">
        <v>0</v>
      </c>
      <c r="K9" s="23">
        <v>0</v>
      </c>
      <c r="L9" s="23">
        <v>0</v>
      </c>
      <c r="N9" s="73">
        <v>50</v>
      </c>
      <c r="O9" s="23">
        <v>8</v>
      </c>
      <c r="P9" s="23">
        <v>10</v>
      </c>
      <c r="Q9" s="23">
        <v>17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5</v>
      </c>
      <c r="X9" s="23">
        <v>10</v>
      </c>
    </row>
    <row r="10" spans="1:24" s="86" customFormat="1">
      <c r="A10" s="25" t="s">
        <v>367</v>
      </c>
      <c r="B10" s="73">
        <v>1054</v>
      </c>
      <c r="C10" s="23">
        <v>190</v>
      </c>
      <c r="D10" s="23">
        <v>104</v>
      </c>
      <c r="E10" s="23">
        <v>51</v>
      </c>
      <c r="F10" s="23">
        <v>118</v>
      </c>
      <c r="G10" s="23">
        <v>80</v>
      </c>
      <c r="H10" s="23">
        <v>50</v>
      </c>
      <c r="I10" s="23">
        <v>189</v>
      </c>
      <c r="J10" s="23">
        <v>0</v>
      </c>
      <c r="K10" s="23">
        <v>73</v>
      </c>
      <c r="L10" s="23">
        <v>199</v>
      </c>
      <c r="N10" s="73">
        <v>239</v>
      </c>
      <c r="O10" s="23">
        <v>61</v>
      </c>
      <c r="P10" s="23">
        <v>10</v>
      </c>
      <c r="Q10" s="23">
        <v>0</v>
      </c>
      <c r="R10" s="23">
        <v>0</v>
      </c>
      <c r="S10" s="23">
        <v>60</v>
      </c>
      <c r="T10" s="23">
        <v>10</v>
      </c>
      <c r="U10" s="23">
        <v>35</v>
      </c>
      <c r="V10" s="23">
        <v>0</v>
      </c>
      <c r="W10" s="23">
        <v>32</v>
      </c>
      <c r="X10" s="23">
        <v>31</v>
      </c>
    </row>
    <row r="11" spans="1:24" s="86" customFormat="1">
      <c r="A11" s="25" t="s">
        <v>368</v>
      </c>
      <c r="B11" s="73">
        <v>2345</v>
      </c>
      <c r="C11" s="23">
        <v>598</v>
      </c>
      <c r="D11" s="23">
        <v>145</v>
      </c>
      <c r="E11" s="23">
        <v>236</v>
      </c>
      <c r="F11" s="23">
        <v>163</v>
      </c>
      <c r="G11" s="23">
        <v>214</v>
      </c>
      <c r="H11" s="23">
        <v>43</v>
      </c>
      <c r="I11" s="23">
        <v>252</v>
      </c>
      <c r="J11" s="23">
        <v>181</v>
      </c>
      <c r="K11" s="23">
        <v>247</v>
      </c>
      <c r="L11" s="23">
        <v>265</v>
      </c>
      <c r="N11" s="73">
        <v>613</v>
      </c>
      <c r="O11" s="23">
        <v>137</v>
      </c>
      <c r="P11" s="23">
        <v>50</v>
      </c>
      <c r="Q11" s="23">
        <v>66</v>
      </c>
      <c r="R11" s="23">
        <v>53</v>
      </c>
      <c r="S11" s="23">
        <v>26</v>
      </c>
      <c r="T11" s="23">
        <v>23</v>
      </c>
      <c r="U11" s="23">
        <v>44</v>
      </c>
      <c r="V11" s="23">
        <v>36</v>
      </c>
      <c r="W11" s="23">
        <v>87</v>
      </c>
      <c r="X11" s="23">
        <v>93</v>
      </c>
    </row>
    <row r="12" spans="1:24" s="86" customFormat="1">
      <c r="A12" s="25" t="s">
        <v>369</v>
      </c>
      <c r="B12" s="73">
        <v>8461</v>
      </c>
      <c r="C12" s="23">
        <v>1359</v>
      </c>
      <c r="D12" s="23">
        <v>912</v>
      </c>
      <c r="E12" s="23">
        <v>573</v>
      </c>
      <c r="F12" s="23">
        <v>518</v>
      </c>
      <c r="G12" s="23">
        <v>1096</v>
      </c>
      <c r="H12" s="23">
        <v>252</v>
      </c>
      <c r="I12" s="23">
        <v>1417</v>
      </c>
      <c r="J12" s="23">
        <v>635</v>
      </c>
      <c r="K12" s="23">
        <v>538</v>
      </c>
      <c r="L12" s="23">
        <v>1162</v>
      </c>
      <c r="N12" s="73">
        <v>2112</v>
      </c>
      <c r="O12" s="23">
        <v>372</v>
      </c>
      <c r="P12" s="23">
        <v>110</v>
      </c>
      <c r="Q12" s="23">
        <v>175</v>
      </c>
      <c r="R12" s="23">
        <v>106</v>
      </c>
      <c r="S12" s="23">
        <v>274</v>
      </c>
      <c r="T12" s="23">
        <v>71</v>
      </c>
      <c r="U12" s="23">
        <v>324</v>
      </c>
      <c r="V12" s="23">
        <v>153</v>
      </c>
      <c r="W12" s="23">
        <v>189</v>
      </c>
      <c r="X12" s="23">
        <v>339</v>
      </c>
    </row>
    <row r="13" spans="1:24" s="86" customFormat="1">
      <c r="A13" s="25" t="s">
        <v>370</v>
      </c>
      <c r="B13" s="73">
        <v>17240</v>
      </c>
      <c r="C13" s="23">
        <v>2771</v>
      </c>
      <c r="D13" s="23">
        <v>1845</v>
      </c>
      <c r="E13" s="23">
        <v>927</v>
      </c>
      <c r="F13" s="23">
        <v>1289</v>
      </c>
      <c r="G13" s="23">
        <v>2326</v>
      </c>
      <c r="H13" s="23">
        <v>511</v>
      </c>
      <c r="I13" s="23">
        <v>2550</v>
      </c>
      <c r="J13" s="23">
        <v>1415</v>
      </c>
      <c r="K13" s="23">
        <v>1017</v>
      </c>
      <c r="L13" s="23">
        <v>2589</v>
      </c>
      <c r="N13" s="73">
        <v>4447</v>
      </c>
      <c r="O13" s="23">
        <v>691</v>
      </c>
      <c r="P13" s="23">
        <v>274</v>
      </c>
      <c r="Q13" s="23">
        <v>549</v>
      </c>
      <c r="R13" s="23">
        <v>429</v>
      </c>
      <c r="S13" s="23">
        <v>548</v>
      </c>
      <c r="T13" s="23">
        <v>122</v>
      </c>
      <c r="U13" s="23">
        <v>490</v>
      </c>
      <c r="V13" s="23">
        <v>385</v>
      </c>
      <c r="W13" s="23">
        <v>373</v>
      </c>
      <c r="X13" s="23">
        <v>586</v>
      </c>
    </row>
    <row r="14" spans="1:24" s="86" customFormat="1">
      <c r="A14" s="25" t="s">
        <v>371</v>
      </c>
      <c r="B14" s="73">
        <v>20047</v>
      </c>
      <c r="C14" s="23">
        <v>2310</v>
      </c>
      <c r="D14" s="23">
        <v>1866</v>
      </c>
      <c r="E14" s="23">
        <v>1686</v>
      </c>
      <c r="F14" s="23">
        <v>1363</v>
      </c>
      <c r="G14" s="23">
        <v>2807</v>
      </c>
      <c r="H14" s="23">
        <v>576</v>
      </c>
      <c r="I14" s="23">
        <v>2802</v>
      </c>
      <c r="J14" s="23">
        <v>1868</v>
      </c>
      <c r="K14" s="23">
        <v>1119</v>
      </c>
      <c r="L14" s="23">
        <v>3651</v>
      </c>
      <c r="N14" s="73">
        <v>6053</v>
      </c>
      <c r="O14" s="23">
        <v>622</v>
      </c>
      <c r="P14" s="23">
        <v>349</v>
      </c>
      <c r="Q14" s="23">
        <v>740</v>
      </c>
      <c r="R14" s="23">
        <v>429</v>
      </c>
      <c r="S14" s="23">
        <v>907</v>
      </c>
      <c r="T14" s="23">
        <v>228</v>
      </c>
      <c r="U14" s="23">
        <v>718</v>
      </c>
      <c r="V14" s="23">
        <v>799</v>
      </c>
      <c r="W14" s="23">
        <v>335</v>
      </c>
      <c r="X14" s="23">
        <v>926</v>
      </c>
    </row>
    <row r="15" spans="1:24" s="86" customFormat="1">
      <c r="A15" s="25" t="s">
        <v>372</v>
      </c>
      <c r="B15" s="73">
        <v>8490</v>
      </c>
      <c r="C15" s="23">
        <v>1467</v>
      </c>
      <c r="D15" s="23">
        <v>850</v>
      </c>
      <c r="E15" s="23">
        <v>725</v>
      </c>
      <c r="F15" s="23">
        <v>607</v>
      </c>
      <c r="G15" s="23">
        <v>802</v>
      </c>
      <c r="H15" s="23">
        <v>202</v>
      </c>
      <c r="I15" s="23">
        <v>1291</v>
      </c>
      <c r="J15" s="23">
        <v>907</v>
      </c>
      <c r="K15" s="23">
        <v>610</v>
      </c>
      <c r="L15" s="23">
        <v>1029</v>
      </c>
      <c r="N15" s="73">
        <v>2704</v>
      </c>
      <c r="O15" s="23">
        <v>326</v>
      </c>
      <c r="P15" s="23">
        <v>204</v>
      </c>
      <c r="Q15" s="23">
        <v>349</v>
      </c>
      <c r="R15" s="23">
        <v>201</v>
      </c>
      <c r="S15" s="23">
        <v>265</v>
      </c>
      <c r="T15" s="23">
        <v>100</v>
      </c>
      <c r="U15" s="23">
        <v>359</v>
      </c>
      <c r="V15" s="23">
        <v>211</v>
      </c>
      <c r="W15" s="23">
        <v>195</v>
      </c>
      <c r="X15" s="23">
        <v>494</v>
      </c>
    </row>
    <row r="16" spans="1:24" s="86" customFormat="1">
      <c r="A16" s="25" t="s">
        <v>373</v>
      </c>
      <c r="B16" s="73">
        <v>137</v>
      </c>
      <c r="C16" s="23">
        <v>27</v>
      </c>
      <c r="D16" s="23">
        <v>0</v>
      </c>
      <c r="E16" s="23">
        <v>34</v>
      </c>
      <c r="F16" s="23">
        <v>44</v>
      </c>
      <c r="G16" s="23">
        <v>0</v>
      </c>
      <c r="H16" s="23">
        <v>0</v>
      </c>
      <c r="I16" s="23">
        <v>31</v>
      </c>
      <c r="J16" s="23">
        <v>0</v>
      </c>
      <c r="K16" s="23">
        <v>0</v>
      </c>
      <c r="L16" s="23">
        <v>0</v>
      </c>
      <c r="N16" s="73">
        <v>254</v>
      </c>
      <c r="O16" s="23">
        <v>53</v>
      </c>
      <c r="P16" s="23">
        <v>5</v>
      </c>
      <c r="Q16" s="23">
        <v>0</v>
      </c>
      <c r="R16" s="23">
        <v>11</v>
      </c>
      <c r="S16" s="23">
        <v>43</v>
      </c>
      <c r="T16" s="23">
        <v>13</v>
      </c>
      <c r="U16" s="23">
        <v>26</v>
      </c>
      <c r="V16" s="23">
        <v>36</v>
      </c>
      <c r="W16" s="23">
        <v>5</v>
      </c>
      <c r="X16" s="23">
        <v>62</v>
      </c>
    </row>
    <row r="17" spans="1:24" s="90" customFormat="1">
      <c r="A17" s="36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67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67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25" t="s">
        <v>366</v>
      </c>
      <c r="B20" s="92">
        <v>1E-3</v>
      </c>
      <c r="C20" s="93">
        <v>3.0000000000000001E-3</v>
      </c>
      <c r="D20" s="93">
        <v>0</v>
      </c>
      <c r="E20" s="93">
        <v>0</v>
      </c>
      <c r="F20" s="93">
        <v>0</v>
      </c>
      <c r="G20" s="93">
        <v>0</v>
      </c>
      <c r="H20" s="93">
        <v>4.0000000000000001E-3</v>
      </c>
      <c r="I20" s="93">
        <v>0</v>
      </c>
      <c r="J20" s="93">
        <v>0</v>
      </c>
      <c r="K20" s="93">
        <v>0</v>
      </c>
      <c r="L20" s="93">
        <v>0</v>
      </c>
      <c r="N20" s="92">
        <v>3.0000000000000001E-3</v>
      </c>
      <c r="O20" s="93">
        <v>3.0000000000000001E-3</v>
      </c>
      <c r="P20" s="93">
        <v>0.01</v>
      </c>
      <c r="Q20" s="93">
        <v>8.9999999999999993E-3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4.0000000000000001E-3</v>
      </c>
      <c r="X20" s="93">
        <v>4.0000000000000001E-3</v>
      </c>
    </row>
    <row r="21" spans="1:24" s="86" customFormat="1">
      <c r="A21" s="25" t="s">
        <v>367</v>
      </c>
      <c r="B21" s="92">
        <v>1.7999999999999999E-2</v>
      </c>
      <c r="C21" s="93">
        <v>2.1999999999999999E-2</v>
      </c>
      <c r="D21" s="93">
        <v>1.7999999999999999E-2</v>
      </c>
      <c r="E21" s="93">
        <v>1.2E-2</v>
      </c>
      <c r="F21" s="93">
        <v>2.9000000000000001E-2</v>
      </c>
      <c r="G21" s="93">
        <v>1.0999999999999999E-2</v>
      </c>
      <c r="H21" s="93">
        <v>3.1E-2</v>
      </c>
      <c r="I21" s="93">
        <v>2.1999999999999999E-2</v>
      </c>
      <c r="J21" s="93">
        <v>0</v>
      </c>
      <c r="K21" s="93">
        <v>0.02</v>
      </c>
      <c r="L21" s="93">
        <v>2.1999999999999999E-2</v>
      </c>
      <c r="N21" s="92">
        <v>1.4E-2</v>
      </c>
      <c r="O21" s="93">
        <v>2.7E-2</v>
      </c>
      <c r="P21" s="93">
        <v>0.01</v>
      </c>
      <c r="Q21" s="93">
        <v>0</v>
      </c>
      <c r="R21" s="93">
        <v>0</v>
      </c>
      <c r="S21" s="93">
        <v>2.8000000000000001E-2</v>
      </c>
      <c r="T21" s="93">
        <v>1.7000000000000001E-2</v>
      </c>
      <c r="U21" s="93">
        <v>1.7999999999999999E-2</v>
      </c>
      <c r="V21" s="93">
        <v>0</v>
      </c>
      <c r="W21" s="93">
        <v>2.7E-2</v>
      </c>
      <c r="X21" s="93">
        <v>1.2E-2</v>
      </c>
    </row>
    <row r="22" spans="1:24" s="86" customFormat="1">
      <c r="A22" s="25" t="s">
        <v>368</v>
      </c>
      <c r="B22" s="92">
        <v>4.1000000000000002E-2</v>
      </c>
      <c r="C22" s="93">
        <v>6.8000000000000005E-2</v>
      </c>
      <c r="D22" s="93">
        <v>2.5000000000000001E-2</v>
      </c>
      <c r="E22" s="93">
        <v>5.6000000000000001E-2</v>
      </c>
      <c r="F22" s="93">
        <v>0.04</v>
      </c>
      <c r="G22" s="93">
        <v>2.9000000000000001E-2</v>
      </c>
      <c r="H22" s="93">
        <v>2.5999999999999999E-2</v>
      </c>
      <c r="I22" s="93">
        <v>0.03</v>
      </c>
      <c r="J22" s="93">
        <v>3.5999999999999997E-2</v>
      </c>
      <c r="K22" s="93">
        <v>6.9000000000000006E-2</v>
      </c>
      <c r="L22" s="93">
        <v>0.03</v>
      </c>
      <c r="N22" s="92">
        <v>3.6999999999999998E-2</v>
      </c>
      <c r="O22" s="93">
        <v>0.06</v>
      </c>
      <c r="P22" s="93">
        <v>4.9000000000000002E-2</v>
      </c>
      <c r="Q22" s="93">
        <v>3.5000000000000003E-2</v>
      </c>
      <c r="R22" s="93">
        <v>4.2999999999999997E-2</v>
      </c>
      <c r="S22" s="93">
        <v>1.2E-2</v>
      </c>
      <c r="T22" s="93">
        <v>0.04</v>
      </c>
      <c r="U22" s="93">
        <v>2.1999999999999999E-2</v>
      </c>
      <c r="V22" s="93">
        <v>2.1999999999999999E-2</v>
      </c>
      <c r="W22" s="93">
        <v>7.0999999999999994E-2</v>
      </c>
      <c r="X22" s="93">
        <v>3.5999999999999997E-2</v>
      </c>
    </row>
    <row r="23" spans="1:24" s="86" customFormat="1">
      <c r="A23" s="25" t="s">
        <v>369</v>
      </c>
      <c r="B23" s="92">
        <v>0.14599999999999999</v>
      </c>
      <c r="C23" s="93">
        <v>0.155</v>
      </c>
      <c r="D23" s="93">
        <v>0.159</v>
      </c>
      <c r="E23" s="93">
        <v>0.13500000000000001</v>
      </c>
      <c r="F23" s="93">
        <v>0.126</v>
      </c>
      <c r="G23" s="93">
        <v>0.15</v>
      </c>
      <c r="H23" s="93">
        <v>0.154</v>
      </c>
      <c r="I23" s="93">
        <v>0.16600000000000001</v>
      </c>
      <c r="J23" s="93">
        <v>0.127</v>
      </c>
      <c r="K23" s="93">
        <v>0.14899999999999999</v>
      </c>
      <c r="L23" s="93">
        <v>0.13100000000000001</v>
      </c>
      <c r="N23" s="92">
        <v>0.128</v>
      </c>
      <c r="O23" s="93">
        <v>0.16400000000000001</v>
      </c>
      <c r="P23" s="93">
        <v>0.108</v>
      </c>
      <c r="Q23" s="93">
        <v>9.1999999999999998E-2</v>
      </c>
      <c r="R23" s="93">
        <v>8.5999999999999993E-2</v>
      </c>
      <c r="S23" s="93">
        <v>0.129</v>
      </c>
      <c r="T23" s="93">
        <v>0.125</v>
      </c>
      <c r="U23" s="93">
        <v>0.16200000000000001</v>
      </c>
      <c r="V23" s="93">
        <v>9.4E-2</v>
      </c>
      <c r="W23" s="93">
        <v>0.155</v>
      </c>
      <c r="X23" s="93">
        <v>0.13400000000000001</v>
      </c>
    </row>
    <row r="24" spans="1:24" s="86" customFormat="1">
      <c r="A24" s="25" t="s">
        <v>370</v>
      </c>
      <c r="B24" s="92">
        <v>0.29799999999999999</v>
      </c>
      <c r="C24" s="93">
        <v>0.317</v>
      </c>
      <c r="D24" s="93">
        <v>0.32200000000000001</v>
      </c>
      <c r="E24" s="93">
        <v>0.219</v>
      </c>
      <c r="F24" s="93">
        <v>0.314</v>
      </c>
      <c r="G24" s="93">
        <v>0.318</v>
      </c>
      <c r="H24" s="93">
        <v>0.311</v>
      </c>
      <c r="I24" s="93">
        <v>0.29899999999999999</v>
      </c>
      <c r="J24" s="93">
        <v>0.28299999999999997</v>
      </c>
      <c r="K24" s="93">
        <v>0.28199999999999997</v>
      </c>
      <c r="L24" s="93">
        <v>0.29099999999999998</v>
      </c>
      <c r="N24" s="92">
        <v>0.27</v>
      </c>
      <c r="O24" s="93">
        <v>0.30399999999999999</v>
      </c>
      <c r="P24" s="93">
        <v>0.27100000000000002</v>
      </c>
      <c r="Q24" s="93">
        <v>0.28899999999999998</v>
      </c>
      <c r="R24" s="93">
        <v>0.34899999999999998</v>
      </c>
      <c r="S24" s="93">
        <v>0.25800000000000001</v>
      </c>
      <c r="T24" s="93">
        <v>0.216</v>
      </c>
      <c r="U24" s="93">
        <v>0.246</v>
      </c>
      <c r="V24" s="93">
        <v>0.23799999999999999</v>
      </c>
      <c r="W24" s="93">
        <v>0.30499999999999999</v>
      </c>
      <c r="X24" s="93">
        <v>0.23100000000000001</v>
      </c>
    </row>
    <row r="25" spans="1:24" s="86" customFormat="1">
      <c r="A25" s="25" t="s">
        <v>371</v>
      </c>
      <c r="B25" s="92">
        <v>0.34699999999999998</v>
      </c>
      <c r="C25" s="93">
        <v>0.26400000000000001</v>
      </c>
      <c r="D25" s="93">
        <v>0.32600000000000001</v>
      </c>
      <c r="E25" s="93">
        <v>0.39800000000000002</v>
      </c>
      <c r="F25" s="93">
        <v>0.33200000000000002</v>
      </c>
      <c r="G25" s="93">
        <v>0.38300000000000001</v>
      </c>
      <c r="H25" s="93">
        <v>0.35099999999999998</v>
      </c>
      <c r="I25" s="93">
        <v>0.32800000000000001</v>
      </c>
      <c r="J25" s="93">
        <v>0.373</v>
      </c>
      <c r="K25" s="93">
        <v>0.31</v>
      </c>
      <c r="L25" s="93">
        <v>0.41</v>
      </c>
      <c r="N25" s="92">
        <v>0.36699999999999999</v>
      </c>
      <c r="O25" s="93">
        <v>0.27400000000000002</v>
      </c>
      <c r="P25" s="93">
        <v>0.34499999999999997</v>
      </c>
      <c r="Q25" s="93">
        <v>0.39</v>
      </c>
      <c r="R25" s="93">
        <v>0.34899999999999998</v>
      </c>
      <c r="S25" s="93">
        <v>0.42699999999999999</v>
      </c>
      <c r="T25" s="93">
        <v>0.40300000000000002</v>
      </c>
      <c r="U25" s="93">
        <v>0.36</v>
      </c>
      <c r="V25" s="93">
        <v>0.49299999999999999</v>
      </c>
      <c r="W25" s="93">
        <v>0.27400000000000002</v>
      </c>
      <c r="X25" s="93">
        <v>0.36399999999999999</v>
      </c>
    </row>
    <row r="26" spans="1:24" s="86" customFormat="1">
      <c r="A26" s="25" t="s">
        <v>372</v>
      </c>
      <c r="B26" s="92">
        <v>0.14699999999999999</v>
      </c>
      <c r="C26" s="93">
        <v>0.16800000000000001</v>
      </c>
      <c r="D26" s="93">
        <v>0.14899999999999999</v>
      </c>
      <c r="E26" s="93">
        <v>0.17100000000000001</v>
      </c>
      <c r="F26" s="93">
        <v>0.14799999999999999</v>
      </c>
      <c r="G26" s="93">
        <v>0.109</v>
      </c>
      <c r="H26" s="93">
        <v>0.123</v>
      </c>
      <c r="I26" s="93">
        <v>0.151</v>
      </c>
      <c r="J26" s="93">
        <v>0.18099999999999999</v>
      </c>
      <c r="K26" s="93">
        <v>0.16900000000000001</v>
      </c>
      <c r="L26" s="93">
        <v>0.11600000000000001</v>
      </c>
      <c r="N26" s="92">
        <v>0.16400000000000001</v>
      </c>
      <c r="O26" s="93">
        <v>0.14399999999999999</v>
      </c>
      <c r="P26" s="93">
        <v>0.20200000000000001</v>
      </c>
      <c r="Q26" s="93">
        <v>0.184</v>
      </c>
      <c r="R26" s="93">
        <v>0.16400000000000001</v>
      </c>
      <c r="S26" s="93">
        <v>0.125</v>
      </c>
      <c r="T26" s="93">
        <v>0.17599999999999999</v>
      </c>
      <c r="U26" s="93">
        <v>0.18</v>
      </c>
      <c r="V26" s="93">
        <v>0.13</v>
      </c>
      <c r="W26" s="93">
        <v>0.159</v>
      </c>
      <c r="X26" s="93">
        <v>0.19400000000000001</v>
      </c>
    </row>
    <row r="27" spans="1:24" s="86" customFormat="1">
      <c r="A27" s="25" t="s">
        <v>373</v>
      </c>
      <c r="B27" s="92">
        <v>2E-3</v>
      </c>
      <c r="C27" s="93">
        <v>3.0000000000000001E-3</v>
      </c>
      <c r="D27" s="93">
        <v>0</v>
      </c>
      <c r="E27" s="93">
        <v>8.0000000000000002E-3</v>
      </c>
      <c r="F27" s="93">
        <v>1.0999999999999999E-2</v>
      </c>
      <c r="G27" s="93">
        <v>0</v>
      </c>
      <c r="H27" s="93">
        <v>0</v>
      </c>
      <c r="I27" s="93">
        <v>4.0000000000000001E-3</v>
      </c>
      <c r="J27" s="93">
        <v>0</v>
      </c>
      <c r="K27" s="93">
        <v>0</v>
      </c>
      <c r="L27" s="93">
        <v>0</v>
      </c>
      <c r="N27" s="92">
        <v>1.4999999999999999E-2</v>
      </c>
      <c r="O27" s="93">
        <v>2.3E-2</v>
      </c>
      <c r="P27" s="93">
        <v>5.0000000000000001E-3</v>
      </c>
      <c r="Q27" s="93">
        <v>0</v>
      </c>
      <c r="R27" s="93">
        <v>8.9999999999999993E-3</v>
      </c>
      <c r="S27" s="93">
        <v>0.02</v>
      </c>
      <c r="T27" s="93">
        <v>2.3E-2</v>
      </c>
      <c r="U27" s="93">
        <v>1.2999999999999999E-2</v>
      </c>
      <c r="V27" s="93">
        <v>2.1999999999999999E-2</v>
      </c>
      <c r="W27" s="93">
        <v>4.0000000000000001E-3</v>
      </c>
      <c r="X27" s="93">
        <v>2.4E-2</v>
      </c>
    </row>
    <row r="28" spans="1:24" s="90" customFormat="1">
      <c r="A28" s="36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1E-3</v>
      </c>
      <c r="C31" s="93">
        <v>3.0000000000000001E-3</v>
      </c>
      <c r="D31" s="93">
        <v>0</v>
      </c>
      <c r="E31" s="93">
        <v>0</v>
      </c>
      <c r="F31" s="93">
        <v>0</v>
      </c>
      <c r="G31" s="93">
        <v>0</v>
      </c>
      <c r="H31" s="93">
        <v>4.0000000000000001E-3</v>
      </c>
      <c r="I31" s="93">
        <v>0</v>
      </c>
      <c r="J31" s="93">
        <v>0</v>
      </c>
      <c r="K31" s="93">
        <v>0</v>
      </c>
      <c r="L31" s="93">
        <v>0</v>
      </c>
      <c r="N31" s="92">
        <v>3.0000000000000001E-3</v>
      </c>
      <c r="O31" s="93">
        <v>3.0000000000000001E-3</v>
      </c>
      <c r="P31" s="93">
        <v>0.01</v>
      </c>
      <c r="Q31" s="93">
        <v>8.9999999999999993E-3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4.0000000000000001E-3</v>
      </c>
      <c r="X31" s="93">
        <v>4.0000000000000001E-3</v>
      </c>
    </row>
    <row r="32" spans="1:24" s="90" customFormat="1">
      <c r="A32" s="25" t="s">
        <v>367</v>
      </c>
      <c r="B32" s="92">
        <v>1.7999999999999999E-2</v>
      </c>
      <c r="C32" s="93">
        <v>2.1999999999999999E-2</v>
      </c>
      <c r="D32" s="93">
        <v>1.7999999999999999E-2</v>
      </c>
      <c r="E32" s="93">
        <v>1.2E-2</v>
      </c>
      <c r="F32" s="93">
        <v>2.9000000000000001E-2</v>
      </c>
      <c r="G32" s="93">
        <v>1.0999999999999999E-2</v>
      </c>
      <c r="H32" s="93">
        <v>3.1E-2</v>
      </c>
      <c r="I32" s="93">
        <v>2.1999999999999999E-2</v>
      </c>
      <c r="J32" s="93">
        <v>0</v>
      </c>
      <c r="K32" s="93">
        <v>0.02</v>
      </c>
      <c r="L32" s="93">
        <v>2.1999999999999999E-2</v>
      </c>
      <c r="N32" s="92">
        <v>1.4999999999999999E-2</v>
      </c>
      <c r="O32" s="93">
        <v>2.7E-2</v>
      </c>
      <c r="P32" s="93">
        <v>0.01</v>
      </c>
      <c r="Q32" s="93">
        <v>0</v>
      </c>
      <c r="R32" s="93">
        <v>0</v>
      </c>
      <c r="S32" s="93">
        <v>2.9000000000000001E-2</v>
      </c>
      <c r="T32" s="93">
        <v>1.7000000000000001E-2</v>
      </c>
      <c r="U32" s="93">
        <v>1.7999999999999999E-2</v>
      </c>
      <c r="V32" s="93">
        <v>0</v>
      </c>
      <c r="W32" s="93">
        <v>2.7E-2</v>
      </c>
      <c r="X32" s="93">
        <v>1.2E-2</v>
      </c>
    </row>
    <row r="33" spans="1:25" s="90" customFormat="1">
      <c r="A33" s="25" t="s">
        <v>368</v>
      </c>
      <c r="B33" s="92">
        <v>4.1000000000000002E-2</v>
      </c>
      <c r="C33" s="93">
        <v>6.9000000000000006E-2</v>
      </c>
      <c r="D33" s="93">
        <v>2.5000000000000001E-2</v>
      </c>
      <c r="E33" s="93">
        <v>5.6000000000000001E-2</v>
      </c>
      <c r="F33" s="93">
        <v>0.04</v>
      </c>
      <c r="G33" s="93">
        <v>2.9000000000000001E-2</v>
      </c>
      <c r="H33" s="93">
        <v>2.5999999999999999E-2</v>
      </c>
      <c r="I33" s="93">
        <v>0.03</v>
      </c>
      <c r="J33" s="93">
        <v>3.5999999999999997E-2</v>
      </c>
      <c r="K33" s="93">
        <v>6.9000000000000006E-2</v>
      </c>
      <c r="L33" s="93">
        <v>0.03</v>
      </c>
      <c r="N33" s="92">
        <v>3.7999999999999999E-2</v>
      </c>
      <c r="O33" s="93">
        <v>6.2E-2</v>
      </c>
      <c r="P33" s="93">
        <v>0.05</v>
      </c>
      <c r="Q33" s="93">
        <v>3.5000000000000003E-2</v>
      </c>
      <c r="R33" s="93">
        <v>4.2999999999999997E-2</v>
      </c>
      <c r="S33" s="93">
        <v>1.2E-2</v>
      </c>
      <c r="T33" s="93">
        <v>4.1000000000000002E-2</v>
      </c>
      <c r="U33" s="93">
        <v>2.1999999999999999E-2</v>
      </c>
      <c r="V33" s="93">
        <v>2.3E-2</v>
      </c>
      <c r="W33" s="93">
        <v>7.0999999999999994E-2</v>
      </c>
      <c r="X33" s="93">
        <v>3.6999999999999998E-2</v>
      </c>
    </row>
    <row r="34" spans="1:25" s="90" customFormat="1">
      <c r="A34" s="25" t="s">
        <v>369</v>
      </c>
      <c r="B34" s="92">
        <v>0.14699999999999999</v>
      </c>
      <c r="C34" s="93">
        <v>0.156</v>
      </c>
      <c r="D34" s="93">
        <v>0.159</v>
      </c>
      <c r="E34" s="93">
        <v>0.13700000000000001</v>
      </c>
      <c r="F34" s="93">
        <v>0.128</v>
      </c>
      <c r="G34" s="93">
        <v>0.15</v>
      </c>
      <c r="H34" s="93">
        <v>0.154</v>
      </c>
      <c r="I34" s="93">
        <v>0.16700000000000001</v>
      </c>
      <c r="J34" s="93">
        <v>0.127</v>
      </c>
      <c r="K34" s="93">
        <v>0.14899999999999999</v>
      </c>
      <c r="L34" s="93">
        <v>0.13100000000000001</v>
      </c>
      <c r="N34" s="92">
        <v>0.13</v>
      </c>
      <c r="O34" s="93">
        <v>0.16800000000000001</v>
      </c>
      <c r="P34" s="93">
        <v>0.109</v>
      </c>
      <c r="Q34" s="93">
        <v>9.1999999999999998E-2</v>
      </c>
      <c r="R34" s="93">
        <v>8.6999999999999994E-2</v>
      </c>
      <c r="S34" s="93">
        <v>0.13200000000000001</v>
      </c>
      <c r="T34" s="93">
        <v>0.128</v>
      </c>
      <c r="U34" s="93">
        <v>0.16400000000000001</v>
      </c>
      <c r="V34" s="93">
        <v>9.6000000000000002E-2</v>
      </c>
      <c r="W34" s="93">
        <v>0.156</v>
      </c>
      <c r="X34" s="93">
        <v>0.13700000000000001</v>
      </c>
    </row>
    <row r="35" spans="1:25" s="90" customFormat="1">
      <c r="A35" s="25" t="s">
        <v>370</v>
      </c>
      <c r="B35" s="92">
        <v>0.29899999999999999</v>
      </c>
      <c r="C35" s="93">
        <v>0.318</v>
      </c>
      <c r="D35" s="93">
        <v>0.32200000000000001</v>
      </c>
      <c r="E35" s="93">
        <v>0.221</v>
      </c>
      <c r="F35" s="93">
        <v>0.318</v>
      </c>
      <c r="G35" s="93">
        <v>0.318</v>
      </c>
      <c r="H35" s="93">
        <v>0.311</v>
      </c>
      <c r="I35" s="93">
        <v>0.3</v>
      </c>
      <c r="J35" s="93">
        <v>0.28299999999999997</v>
      </c>
      <c r="K35" s="93">
        <v>0.28199999999999997</v>
      </c>
      <c r="L35" s="93">
        <v>0.29099999999999998</v>
      </c>
      <c r="N35" s="92">
        <v>0.27400000000000002</v>
      </c>
      <c r="O35" s="93">
        <v>0.312</v>
      </c>
      <c r="P35" s="93">
        <v>0.27200000000000002</v>
      </c>
      <c r="Q35" s="93">
        <v>0.28899999999999998</v>
      </c>
      <c r="R35" s="93">
        <v>0.35199999999999998</v>
      </c>
      <c r="S35" s="93">
        <v>0.26300000000000001</v>
      </c>
      <c r="T35" s="93">
        <v>0.221</v>
      </c>
      <c r="U35" s="93">
        <v>0.249</v>
      </c>
      <c r="V35" s="93">
        <v>0.24299999999999999</v>
      </c>
      <c r="W35" s="93">
        <v>0.307</v>
      </c>
      <c r="X35" s="93">
        <v>0.23699999999999999</v>
      </c>
    </row>
    <row r="36" spans="1:25" s="90" customFormat="1">
      <c r="A36" s="25" t="s">
        <v>371</v>
      </c>
      <c r="B36" s="92">
        <v>0.34799999999999998</v>
      </c>
      <c r="C36" s="93">
        <v>0.26500000000000001</v>
      </c>
      <c r="D36" s="93">
        <v>0.32600000000000001</v>
      </c>
      <c r="E36" s="93">
        <v>0.40200000000000002</v>
      </c>
      <c r="F36" s="93">
        <v>0.33600000000000002</v>
      </c>
      <c r="G36" s="93">
        <v>0.38300000000000001</v>
      </c>
      <c r="H36" s="93">
        <v>0.35099999999999998</v>
      </c>
      <c r="I36" s="93">
        <v>0.33</v>
      </c>
      <c r="J36" s="93">
        <v>0.373</v>
      </c>
      <c r="K36" s="93">
        <v>0.31</v>
      </c>
      <c r="L36" s="93">
        <v>0.41</v>
      </c>
      <c r="N36" s="92">
        <v>0.373</v>
      </c>
      <c r="O36" s="93">
        <v>0.28100000000000003</v>
      </c>
      <c r="P36" s="93">
        <v>0.34699999999999998</v>
      </c>
      <c r="Q36" s="93">
        <v>0.39</v>
      </c>
      <c r="R36" s="93">
        <v>0.35199999999999998</v>
      </c>
      <c r="S36" s="93">
        <v>0.436</v>
      </c>
      <c r="T36" s="93">
        <v>0.41299999999999998</v>
      </c>
      <c r="U36" s="93">
        <v>0.36399999999999999</v>
      </c>
      <c r="V36" s="93">
        <v>0.505</v>
      </c>
      <c r="W36" s="93">
        <v>0.27600000000000002</v>
      </c>
      <c r="X36" s="93">
        <v>0.373</v>
      </c>
    </row>
    <row r="37" spans="1:25" s="90" customFormat="1">
      <c r="A37" s="25" t="s">
        <v>372</v>
      </c>
      <c r="B37" s="92">
        <v>0.14699999999999999</v>
      </c>
      <c r="C37" s="93">
        <v>0.16800000000000001</v>
      </c>
      <c r="D37" s="93">
        <v>0.14899999999999999</v>
      </c>
      <c r="E37" s="93">
        <v>0.17299999999999999</v>
      </c>
      <c r="F37" s="93">
        <v>0.15</v>
      </c>
      <c r="G37" s="93">
        <v>0.109</v>
      </c>
      <c r="H37" s="93">
        <v>0.123</v>
      </c>
      <c r="I37" s="93">
        <v>0.152</v>
      </c>
      <c r="J37" s="93">
        <v>0.18099999999999999</v>
      </c>
      <c r="K37" s="93">
        <v>0.16900000000000001</v>
      </c>
      <c r="L37" s="93">
        <v>0.11600000000000001</v>
      </c>
      <c r="N37" s="92">
        <v>0.16700000000000001</v>
      </c>
      <c r="O37" s="93">
        <v>0.14699999999999999</v>
      </c>
      <c r="P37" s="93">
        <v>0.20300000000000001</v>
      </c>
      <c r="Q37" s="93">
        <v>0.184</v>
      </c>
      <c r="R37" s="93">
        <v>0.16500000000000001</v>
      </c>
      <c r="S37" s="93">
        <v>0.128</v>
      </c>
      <c r="T37" s="93">
        <v>0.18</v>
      </c>
      <c r="U37" s="93">
        <v>0.182</v>
      </c>
      <c r="V37" s="93">
        <v>0.13300000000000001</v>
      </c>
      <c r="W37" s="93">
        <v>0.16</v>
      </c>
      <c r="X37" s="93">
        <v>0.19900000000000001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68" t="s">
        <v>374</v>
      </c>
      <c r="B41" s="92">
        <v>0.79400000000000004</v>
      </c>
      <c r="C41" s="93">
        <v>0.751</v>
      </c>
      <c r="D41" s="93">
        <v>0.79700000000000004</v>
      </c>
      <c r="E41" s="93">
        <v>0.79500000000000004</v>
      </c>
      <c r="F41" s="93">
        <v>0.80300000000000005</v>
      </c>
      <c r="G41" s="93">
        <v>0.81</v>
      </c>
      <c r="H41" s="93">
        <v>0.78500000000000003</v>
      </c>
      <c r="I41" s="93">
        <v>0.78100000000000003</v>
      </c>
      <c r="J41" s="93">
        <v>0.83699999999999997</v>
      </c>
      <c r="K41" s="93">
        <v>0.76200000000000001</v>
      </c>
      <c r="L41" s="93">
        <v>0.81699999999999995</v>
      </c>
      <c r="N41" s="92">
        <v>0.81399999999999995</v>
      </c>
      <c r="O41" s="93">
        <v>0.74</v>
      </c>
      <c r="P41" s="93">
        <v>0.82199999999999995</v>
      </c>
      <c r="Q41" s="93">
        <v>0.86399999999999999</v>
      </c>
      <c r="R41" s="93">
        <v>0.87</v>
      </c>
      <c r="S41" s="93">
        <v>0.82699999999999996</v>
      </c>
      <c r="T41" s="93">
        <v>0.81399999999999995</v>
      </c>
      <c r="U41" s="93">
        <v>0.79600000000000004</v>
      </c>
      <c r="V41" s="93">
        <v>0.88100000000000001</v>
      </c>
      <c r="W41" s="93">
        <v>0.74199999999999999</v>
      </c>
      <c r="X41" s="93">
        <v>0.80900000000000005</v>
      </c>
    </row>
    <row r="42" spans="1:25" s="86" customFormat="1">
      <c r="A42" s="168" t="s">
        <v>375</v>
      </c>
      <c r="B42" s="109">
        <v>5.4</v>
      </c>
      <c r="C42" s="112">
        <v>5.2</v>
      </c>
      <c r="D42" s="112">
        <v>5.4</v>
      </c>
      <c r="E42" s="112">
        <v>5.5</v>
      </c>
      <c r="F42" s="112">
        <v>5.3</v>
      </c>
      <c r="G42" s="112">
        <v>5.4</v>
      </c>
      <c r="H42" s="112">
        <v>5.3</v>
      </c>
      <c r="I42" s="112">
        <v>5.3</v>
      </c>
      <c r="J42" s="112">
        <v>5.5</v>
      </c>
      <c r="K42" s="112">
        <v>5.3</v>
      </c>
      <c r="L42" s="112">
        <v>5.4</v>
      </c>
      <c r="N42" s="109">
        <v>5.4</v>
      </c>
      <c r="O42" s="112">
        <v>5.2</v>
      </c>
      <c r="P42" s="112">
        <v>5.5</v>
      </c>
      <c r="Q42" s="112">
        <v>5.6</v>
      </c>
      <c r="R42" s="112">
        <v>5.5</v>
      </c>
      <c r="S42" s="112">
        <v>5.4</v>
      </c>
      <c r="T42" s="112">
        <v>5.5</v>
      </c>
      <c r="U42" s="112">
        <v>5.5</v>
      </c>
      <c r="V42" s="112">
        <v>5.6</v>
      </c>
      <c r="W42" s="112">
        <v>5.2</v>
      </c>
      <c r="X42" s="112">
        <v>5.5</v>
      </c>
    </row>
    <row r="43" spans="1:25" s="86" customFormat="1">
      <c r="A43" s="168" t="s">
        <v>376</v>
      </c>
      <c r="B43" s="109">
        <v>5</v>
      </c>
      <c r="C43" s="112">
        <v>5</v>
      </c>
      <c r="D43" s="112">
        <v>5</v>
      </c>
      <c r="E43" s="112">
        <v>6</v>
      </c>
      <c r="F43" s="112">
        <v>5</v>
      </c>
      <c r="G43" s="112">
        <v>5</v>
      </c>
      <c r="H43" s="112">
        <v>5</v>
      </c>
      <c r="I43" s="112">
        <v>5</v>
      </c>
      <c r="J43" s="112">
        <v>6</v>
      </c>
      <c r="K43" s="112">
        <v>5</v>
      </c>
      <c r="L43" s="112">
        <v>6</v>
      </c>
      <c r="N43" s="109">
        <v>6</v>
      </c>
      <c r="O43" s="112">
        <v>5</v>
      </c>
      <c r="P43" s="112">
        <v>6</v>
      </c>
      <c r="Q43" s="112">
        <v>6</v>
      </c>
      <c r="R43" s="112">
        <v>6</v>
      </c>
      <c r="S43" s="112">
        <v>6</v>
      </c>
      <c r="T43" s="112">
        <v>6</v>
      </c>
      <c r="U43" s="112">
        <v>6</v>
      </c>
      <c r="V43" s="112">
        <v>6</v>
      </c>
      <c r="W43" s="112">
        <v>5</v>
      </c>
      <c r="X43" s="112">
        <v>6</v>
      </c>
    </row>
    <row r="44" spans="1:25" s="86" customFormat="1">
      <c r="A44" s="168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5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6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5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5</v>
      </c>
      <c r="X44" s="113" t="str">
        <f t="shared" si="0"/>
        <v>Voto 6</v>
      </c>
    </row>
    <row r="45" spans="1:25" s="86" customFormat="1">
      <c r="A45" s="168" t="s">
        <v>378</v>
      </c>
      <c r="B45" s="109">
        <f t="shared" ref="B45:L45" si="1">100*((B24+B25+B26)-(B20+B21+B22))/(B20+B21+B22+B24+B25+B26)</f>
        <v>85.91549295774648</v>
      </c>
      <c r="C45" s="112">
        <f t="shared" si="1"/>
        <v>77.909738717339664</v>
      </c>
      <c r="D45" s="112">
        <f t="shared" si="1"/>
        <v>89.761904761904759</v>
      </c>
      <c r="E45" s="112">
        <f t="shared" si="1"/>
        <v>84.112149532710276</v>
      </c>
      <c r="F45" s="112">
        <f t="shared" si="1"/>
        <v>84.009269988412527</v>
      </c>
      <c r="G45" s="112">
        <f t="shared" si="1"/>
        <v>90.588235294117652</v>
      </c>
      <c r="H45" s="112">
        <f t="shared" si="1"/>
        <v>85.579196217494086</v>
      </c>
      <c r="I45" s="112">
        <f t="shared" si="1"/>
        <v>87.469879518072275</v>
      </c>
      <c r="J45" s="112">
        <f t="shared" si="1"/>
        <v>91.752577319587616</v>
      </c>
      <c r="K45" s="112">
        <f t="shared" si="1"/>
        <v>79.058823529411754</v>
      </c>
      <c r="L45" s="112">
        <f t="shared" si="1"/>
        <v>88.032220943613339</v>
      </c>
      <c r="N45" s="109">
        <f t="shared" ref="N45:X45" si="2">100*((N24+N25+N26)-(N20+N21+N22))/(N20+N21+N22+N24+N25+N26)</f>
        <v>87.368421052631575</v>
      </c>
      <c r="O45" s="112">
        <f t="shared" si="2"/>
        <v>77.832512315270947</v>
      </c>
      <c r="P45" s="112">
        <f t="shared" si="2"/>
        <v>84.441939120631346</v>
      </c>
      <c r="Q45" s="112">
        <f t="shared" si="2"/>
        <v>90.29768467475192</v>
      </c>
      <c r="R45" s="112">
        <f t="shared" si="2"/>
        <v>90.497237569060772</v>
      </c>
      <c r="S45" s="112">
        <f t="shared" si="2"/>
        <v>90.588235294117652</v>
      </c>
      <c r="T45" s="112">
        <f t="shared" si="2"/>
        <v>86.619718309859124</v>
      </c>
      <c r="U45" s="112">
        <f t="shared" si="2"/>
        <v>90.31476997578693</v>
      </c>
      <c r="V45" s="112">
        <f t="shared" si="2"/>
        <v>95.01698754246884</v>
      </c>
      <c r="W45" s="112">
        <f t="shared" si="2"/>
        <v>75.714285714285708</v>
      </c>
      <c r="X45" s="112">
        <f t="shared" si="2"/>
        <v>87.633769322235423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20047</v>
      </c>
      <c r="C47" s="117">
        <f t="shared" ref="C47:X47" si="3">MAX(C9:C15)</f>
        <v>2771</v>
      </c>
      <c r="D47" s="117">
        <f t="shared" si="3"/>
        <v>1866</v>
      </c>
      <c r="E47" s="117">
        <f t="shared" si="3"/>
        <v>1686</v>
      </c>
      <c r="F47" s="117">
        <f t="shared" si="3"/>
        <v>1363</v>
      </c>
      <c r="G47" s="117">
        <f t="shared" si="3"/>
        <v>2807</v>
      </c>
      <c r="H47" s="117">
        <f t="shared" si="3"/>
        <v>576</v>
      </c>
      <c r="I47" s="117">
        <f t="shared" si="3"/>
        <v>2802</v>
      </c>
      <c r="J47" s="117">
        <f t="shared" si="3"/>
        <v>1868</v>
      </c>
      <c r="K47" s="117">
        <f t="shared" si="3"/>
        <v>1119</v>
      </c>
      <c r="L47" s="117">
        <f t="shared" si="3"/>
        <v>3651</v>
      </c>
      <c r="N47" s="117">
        <f t="shared" si="3"/>
        <v>6053</v>
      </c>
      <c r="O47" s="117">
        <f t="shared" si="3"/>
        <v>691</v>
      </c>
      <c r="P47" s="117">
        <f t="shared" si="3"/>
        <v>349</v>
      </c>
      <c r="Q47" s="117">
        <f t="shared" si="3"/>
        <v>740</v>
      </c>
      <c r="R47" s="117">
        <f t="shared" si="3"/>
        <v>429</v>
      </c>
      <c r="S47" s="117">
        <f t="shared" si="3"/>
        <v>907</v>
      </c>
      <c r="T47" s="117">
        <f t="shared" si="3"/>
        <v>228</v>
      </c>
      <c r="U47" s="117">
        <f t="shared" si="3"/>
        <v>718</v>
      </c>
      <c r="V47" s="117">
        <f t="shared" si="3"/>
        <v>799</v>
      </c>
      <c r="W47" s="117">
        <f t="shared" si="3"/>
        <v>373</v>
      </c>
      <c r="X47" s="117">
        <f t="shared" si="3"/>
        <v>926</v>
      </c>
    </row>
    <row r="48" spans="1:25" s="67" customFormat="1" ht="5.6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3:L3"/>
    <mergeCell ref="N3:X3"/>
    <mergeCell ref="O4:X4"/>
    <mergeCell ref="B30:L30"/>
    <mergeCell ref="N30:X30"/>
    <mergeCell ref="N8:X8"/>
    <mergeCell ref="B7:M7"/>
    <mergeCell ref="N7:X7"/>
    <mergeCell ref="B8:L8"/>
    <mergeCell ref="B40:L40"/>
    <mergeCell ref="N40:X40"/>
    <mergeCell ref="B19:L19"/>
    <mergeCell ref="N19:X19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Q14" sqref="Q14"/>
    </sheetView>
  </sheetViews>
  <sheetFormatPr defaultColWidth="8.7109375" defaultRowHeight="12"/>
  <cols>
    <col min="1" max="1" width="23.28515625" style="20" customWidth="1"/>
    <col min="2" max="2" width="10" style="67" bestFit="1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56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400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25" t="s">
        <v>366</v>
      </c>
      <c r="B8" s="73">
        <v>93</v>
      </c>
      <c r="C8" s="23">
        <v>0</v>
      </c>
      <c r="D8" s="23">
        <v>0</v>
      </c>
      <c r="E8" s="23">
        <v>8</v>
      </c>
      <c r="F8" s="23">
        <v>0</v>
      </c>
      <c r="G8" s="23">
        <v>27</v>
      </c>
      <c r="H8" s="23">
        <v>0</v>
      </c>
      <c r="I8" s="23">
        <v>0</v>
      </c>
      <c r="J8" s="23">
        <v>0</v>
      </c>
      <c r="K8" s="23">
        <v>15</v>
      </c>
      <c r="L8" s="23">
        <v>43</v>
      </c>
    </row>
    <row r="9" spans="1:13" s="86" customFormat="1">
      <c r="A9" s="25" t="s">
        <v>367</v>
      </c>
      <c r="B9" s="73">
        <v>1683</v>
      </c>
      <c r="C9" s="23">
        <v>464</v>
      </c>
      <c r="D9" s="23">
        <v>150</v>
      </c>
      <c r="E9" s="23">
        <v>126</v>
      </c>
      <c r="F9" s="23">
        <v>91</v>
      </c>
      <c r="G9" s="23">
        <v>203</v>
      </c>
      <c r="H9" s="23">
        <v>64</v>
      </c>
      <c r="I9" s="23">
        <v>184</v>
      </c>
      <c r="J9" s="23">
        <v>22</v>
      </c>
      <c r="K9" s="23">
        <v>248</v>
      </c>
      <c r="L9" s="23">
        <v>130</v>
      </c>
    </row>
    <row r="10" spans="1:13" s="86" customFormat="1">
      <c r="A10" s="25" t="s">
        <v>368</v>
      </c>
      <c r="B10" s="73">
        <v>4466</v>
      </c>
      <c r="C10" s="23">
        <v>843</v>
      </c>
      <c r="D10" s="23">
        <v>423</v>
      </c>
      <c r="E10" s="23">
        <v>361</v>
      </c>
      <c r="F10" s="23">
        <v>344</v>
      </c>
      <c r="G10" s="23">
        <v>460</v>
      </c>
      <c r="H10" s="23">
        <v>116</v>
      </c>
      <c r="I10" s="23">
        <v>605</v>
      </c>
      <c r="J10" s="23">
        <v>298</v>
      </c>
      <c r="K10" s="23">
        <v>520</v>
      </c>
      <c r="L10" s="23">
        <v>496</v>
      </c>
    </row>
    <row r="11" spans="1:13" s="86" customFormat="1">
      <c r="A11" s="25" t="s">
        <v>369</v>
      </c>
      <c r="B11" s="73">
        <v>10830</v>
      </c>
      <c r="C11" s="23">
        <v>1680</v>
      </c>
      <c r="D11" s="23">
        <v>957</v>
      </c>
      <c r="E11" s="23">
        <v>814</v>
      </c>
      <c r="F11" s="23">
        <v>673</v>
      </c>
      <c r="G11" s="23">
        <v>1609</v>
      </c>
      <c r="H11" s="23">
        <v>344</v>
      </c>
      <c r="I11" s="23">
        <v>1412</v>
      </c>
      <c r="J11" s="23">
        <v>835</v>
      </c>
      <c r="K11" s="23">
        <v>879</v>
      </c>
      <c r="L11" s="23">
        <v>1627</v>
      </c>
    </row>
    <row r="12" spans="1:13" s="86" customFormat="1">
      <c r="A12" s="25" t="s">
        <v>370</v>
      </c>
      <c r="B12" s="73">
        <v>23190</v>
      </c>
      <c r="C12" s="23">
        <v>4130</v>
      </c>
      <c r="D12" s="23">
        <v>1988</v>
      </c>
      <c r="E12" s="23">
        <v>1602</v>
      </c>
      <c r="F12" s="23">
        <v>1499</v>
      </c>
      <c r="G12" s="23">
        <v>2834</v>
      </c>
      <c r="H12" s="23">
        <v>677</v>
      </c>
      <c r="I12" s="23">
        <v>3086</v>
      </c>
      <c r="J12" s="23">
        <v>2007</v>
      </c>
      <c r="K12" s="23">
        <v>1456</v>
      </c>
      <c r="L12" s="23">
        <v>3911</v>
      </c>
    </row>
    <row r="13" spans="1:13" s="86" customFormat="1">
      <c r="A13" s="25" t="s">
        <v>371</v>
      </c>
      <c r="B13" s="73">
        <v>24797</v>
      </c>
      <c r="C13" s="23">
        <v>2959</v>
      </c>
      <c r="D13" s="23">
        <v>2143</v>
      </c>
      <c r="E13" s="23">
        <v>2259</v>
      </c>
      <c r="F13" s="23">
        <v>2027</v>
      </c>
      <c r="G13" s="23">
        <v>3666</v>
      </c>
      <c r="H13" s="23">
        <v>664</v>
      </c>
      <c r="I13" s="23">
        <v>3506</v>
      </c>
      <c r="J13" s="23">
        <v>2359</v>
      </c>
      <c r="K13" s="23">
        <v>1305</v>
      </c>
      <c r="L13" s="23">
        <v>3908</v>
      </c>
    </row>
    <row r="14" spans="1:13" s="86" customFormat="1">
      <c r="A14" s="25" t="s">
        <v>372</v>
      </c>
      <c r="B14" s="73">
        <v>8547</v>
      </c>
      <c r="C14" s="23">
        <v>861</v>
      </c>
      <c r="D14" s="23">
        <v>1047</v>
      </c>
      <c r="E14" s="23">
        <v>915</v>
      </c>
      <c r="F14" s="23">
        <v>683</v>
      </c>
      <c r="G14" s="23">
        <v>572</v>
      </c>
      <c r="H14" s="23">
        <v>315</v>
      </c>
      <c r="I14" s="23">
        <v>1536</v>
      </c>
      <c r="J14" s="23">
        <v>1078</v>
      </c>
      <c r="K14" s="23">
        <v>383</v>
      </c>
      <c r="L14" s="23">
        <v>1159</v>
      </c>
    </row>
    <row r="15" spans="1:13" s="86" customFormat="1">
      <c r="A15" s="25" t="s">
        <v>373</v>
      </c>
      <c r="B15" s="73">
        <v>674</v>
      </c>
      <c r="C15" s="23">
        <v>80</v>
      </c>
      <c r="D15" s="23">
        <v>25</v>
      </c>
      <c r="E15" s="23">
        <v>42</v>
      </c>
      <c r="F15" s="23">
        <v>16</v>
      </c>
      <c r="G15" s="23">
        <v>77</v>
      </c>
      <c r="H15" s="23">
        <v>26</v>
      </c>
      <c r="I15" s="23">
        <v>199</v>
      </c>
      <c r="J15" s="23">
        <v>29</v>
      </c>
      <c r="K15" s="23">
        <v>20</v>
      </c>
      <c r="L15" s="23">
        <v>159</v>
      </c>
    </row>
    <row r="16" spans="1:13" s="90" customFormat="1">
      <c r="A16" s="36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167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167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25" t="s">
        <v>366</v>
      </c>
      <c r="B19" s="92">
        <v>1E-3</v>
      </c>
      <c r="C19" s="93">
        <v>0</v>
      </c>
      <c r="D19" s="93">
        <v>0</v>
      </c>
      <c r="E19" s="93">
        <v>1E-3</v>
      </c>
      <c r="F19" s="93">
        <v>0</v>
      </c>
      <c r="G19" s="93">
        <v>3.0000000000000001E-3</v>
      </c>
      <c r="H19" s="93">
        <v>0</v>
      </c>
      <c r="I19" s="93">
        <v>0</v>
      </c>
      <c r="J19" s="93">
        <v>0</v>
      </c>
      <c r="K19" s="93">
        <v>3.0000000000000001E-3</v>
      </c>
      <c r="L19" s="93">
        <v>4.0000000000000001E-3</v>
      </c>
    </row>
    <row r="20" spans="1:12" s="86" customFormat="1">
      <c r="A20" s="25" t="s">
        <v>367</v>
      </c>
      <c r="B20" s="92">
        <v>2.3E-2</v>
      </c>
      <c r="C20" s="93">
        <v>4.2000000000000003E-2</v>
      </c>
      <c r="D20" s="93">
        <v>2.1999999999999999E-2</v>
      </c>
      <c r="E20" s="93">
        <v>2.1000000000000001E-2</v>
      </c>
      <c r="F20" s="93">
        <v>1.7000000000000001E-2</v>
      </c>
      <c r="G20" s="93">
        <v>2.1999999999999999E-2</v>
      </c>
      <c r="H20" s="93">
        <v>2.9000000000000001E-2</v>
      </c>
      <c r="I20" s="93">
        <v>1.7000000000000001E-2</v>
      </c>
      <c r="J20" s="93">
        <v>3.0000000000000001E-3</v>
      </c>
      <c r="K20" s="93">
        <v>5.0999999999999997E-2</v>
      </c>
      <c r="L20" s="93">
        <v>1.0999999999999999E-2</v>
      </c>
    </row>
    <row r="21" spans="1:12" s="86" customFormat="1">
      <c r="A21" s="25" t="s">
        <v>368</v>
      </c>
      <c r="B21" s="92">
        <v>0.06</v>
      </c>
      <c r="C21" s="93">
        <v>7.6999999999999999E-2</v>
      </c>
      <c r="D21" s="93">
        <v>6.3E-2</v>
      </c>
      <c r="E21" s="93">
        <v>5.8999999999999997E-2</v>
      </c>
      <c r="F21" s="93">
        <v>6.4000000000000001E-2</v>
      </c>
      <c r="G21" s="93">
        <v>4.9000000000000002E-2</v>
      </c>
      <c r="H21" s="93">
        <v>5.2999999999999999E-2</v>
      </c>
      <c r="I21" s="93">
        <v>5.7000000000000002E-2</v>
      </c>
      <c r="J21" s="93">
        <v>4.4999999999999998E-2</v>
      </c>
      <c r="K21" s="93">
        <v>0.108</v>
      </c>
      <c r="L21" s="93">
        <v>4.2999999999999997E-2</v>
      </c>
    </row>
    <row r="22" spans="1:12" s="86" customFormat="1">
      <c r="A22" s="25" t="s">
        <v>369</v>
      </c>
      <c r="B22" s="92">
        <v>0.14599999999999999</v>
      </c>
      <c r="C22" s="93">
        <v>0.153</v>
      </c>
      <c r="D22" s="93">
        <v>0.14199999999999999</v>
      </c>
      <c r="E22" s="93">
        <v>0.13300000000000001</v>
      </c>
      <c r="F22" s="93">
        <v>0.126</v>
      </c>
      <c r="G22" s="93">
        <v>0.17</v>
      </c>
      <c r="H22" s="93">
        <v>0.156</v>
      </c>
      <c r="I22" s="93">
        <v>0.13400000000000001</v>
      </c>
      <c r="J22" s="93">
        <v>0.126</v>
      </c>
      <c r="K22" s="93">
        <v>0.182</v>
      </c>
      <c r="L22" s="93">
        <v>0.14199999999999999</v>
      </c>
    </row>
    <row r="23" spans="1:12" s="86" customFormat="1">
      <c r="A23" s="25" t="s">
        <v>370</v>
      </c>
      <c r="B23" s="92">
        <v>0.312</v>
      </c>
      <c r="C23" s="93">
        <v>0.375</v>
      </c>
      <c r="D23" s="93">
        <v>0.29499999999999998</v>
      </c>
      <c r="E23" s="93">
        <v>0.26100000000000001</v>
      </c>
      <c r="F23" s="93">
        <v>0.28100000000000003</v>
      </c>
      <c r="G23" s="93">
        <v>0.3</v>
      </c>
      <c r="H23" s="93">
        <v>0.307</v>
      </c>
      <c r="I23" s="93">
        <v>0.29299999999999998</v>
      </c>
      <c r="J23" s="93">
        <v>0.30299999999999999</v>
      </c>
      <c r="K23" s="93">
        <v>0.30199999999999999</v>
      </c>
      <c r="L23" s="93">
        <v>0.34200000000000003</v>
      </c>
    </row>
    <row r="24" spans="1:12" s="86" customFormat="1">
      <c r="A24" s="25" t="s">
        <v>371</v>
      </c>
      <c r="B24" s="92">
        <v>0.33400000000000002</v>
      </c>
      <c r="C24" s="93">
        <v>0.26900000000000002</v>
      </c>
      <c r="D24" s="93">
        <v>0.318</v>
      </c>
      <c r="E24" s="93">
        <v>0.36899999999999999</v>
      </c>
      <c r="F24" s="93">
        <v>0.38</v>
      </c>
      <c r="G24" s="93">
        <v>0.38800000000000001</v>
      </c>
      <c r="H24" s="93">
        <v>0.30099999999999999</v>
      </c>
      <c r="I24" s="93">
        <v>0.33300000000000002</v>
      </c>
      <c r="J24" s="93">
        <v>0.35599999999999998</v>
      </c>
      <c r="K24" s="93">
        <v>0.27</v>
      </c>
      <c r="L24" s="93">
        <v>0.34200000000000003</v>
      </c>
    </row>
    <row r="25" spans="1:12" s="86" customFormat="1">
      <c r="A25" s="25" t="s">
        <v>372</v>
      </c>
      <c r="B25" s="92">
        <v>0.115</v>
      </c>
      <c r="C25" s="93">
        <v>7.8E-2</v>
      </c>
      <c r="D25" s="93">
        <v>0.155</v>
      </c>
      <c r="E25" s="93">
        <v>0.14899999999999999</v>
      </c>
      <c r="F25" s="93">
        <v>0.128</v>
      </c>
      <c r="G25" s="93">
        <v>6.0999999999999999E-2</v>
      </c>
      <c r="H25" s="93">
        <v>0.14299999999999999</v>
      </c>
      <c r="I25" s="93">
        <v>0.14599999999999999</v>
      </c>
      <c r="J25" s="93">
        <v>0.16300000000000001</v>
      </c>
      <c r="K25" s="93">
        <v>7.9000000000000001E-2</v>
      </c>
      <c r="L25" s="93">
        <v>0.10100000000000001</v>
      </c>
    </row>
    <row r="26" spans="1:12" s="86" customFormat="1">
      <c r="A26" s="25" t="s">
        <v>373</v>
      </c>
      <c r="B26" s="92">
        <v>8.9999999999999993E-3</v>
      </c>
      <c r="C26" s="93">
        <v>7.0000000000000001E-3</v>
      </c>
      <c r="D26" s="93">
        <v>4.0000000000000001E-3</v>
      </c>
      <c r="E26" s="93">
        <v>7.0000000000000001E-3</v>
      </c>
      <c r="F26" s="93">
        <v>3.0000000000000001E-3</v>
      </c>
      <c r="G26" s="93">
        <v>8.0000000000000002E-3</v>
      </c>
      <c r="H26" s="93">
        <v>1.2E-2</v>
      </c>
      <c r="I26" s="93">
        <v>1.9E-2</v>
      </c>
      <c r="J26" s="93">
        <v>4.0000000000000001E-3</v>
      </c>
      <c r="K26" s="93">
        <v>4.0000000000000001E-3</v>
      </c>
      <c r="L26" s="93">
        <v>1.4E-2</v>
      </c>
    </row>
    <row r="27" spans="1:12" s="90" customFormat="1">
      <c r="A27" s="36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1E-3</v>
      </c>
      <c r="C30" s="93">
        <v>0</v>
      </c>
      <c r="D30" s="93">
        <v>0</v>
      </c>
      <c r="E30" s="93">
        <v>1E-3</v>
      </c>
      <c r="F30" s="93">
        <v>0</v>
      </c>
      <c r="G30" s="93">
        <v>3.0000000000000001E-3</v>
      </c>
      <c r="H30" s="93">
        <v>0</v>
      </c>
      <c r="I30" s="93">
        <v>0</v>
      </c>
      <c r="J30" s="93">
        <v>0</v>
      </c>
      <c r="K30" s="93">
        <v>3.0000000000000001E-3</v>
      </c>
      <c r="L30" s="93">
        <v>4.0000000000000001E-3</v>
      </c>
    </row>
    <row r="31" spans="1:12" s="86" customFormat="1">
      <c r="A31" s="25" t="s">
        <v>367</v>
      </c>
      <c r="B31" s="92">
        <v>2.3E-2</v>
      </c>
      <c r="C31" s="93">
        <v>4.2000000000000003E-2</v>
      </c>
      <c r="D31" s="93">
        <v>2.1999999999999999E-2</v>
      </c>
      <c r="E31" s="93">
        <v>2.1000000000000001E-2</v>
      </c>
      <c r="F31" s="93">
        <v>1.7000000000000001E-2</v>
      </c>
      <c r="G31" s="93">
        <v>2.1999999999999999E-2</v>
      </c>
      <c r="H31" s="93">
        <v>2.9000000000000001E-2</v>
      </c>
      <c r="I31" s="93">
        <v>1.7999999999999999E-2</v>
      </c>
      <c r="J31" s="93">
        <v>3.0000000000000001E-3</v>
      </c>
      <c r="K31" s="93">
        <v>5.1999999999999998E-2</v>
      </c>
      <c r="L31" s="93">
        <v>1.2E-2</v>
      </c>
    </row>
    <row r="32" spans="1:12" s="86" customFormat="1">
      <c r="A32" s="25" t="s">
        <v>368</v>
      </c>
      <c r="B32" s="92">
        <v>6.0999999999999999E-2</v>
      </c>
      <c r="C32" s="93">
        <v>7.6999999999999999E-2</v>
      </c>
      <c r="D32" s="93">
        <v>6.3E-2</v>
      </c>
      <c r="E32" s="93">
        <v>5.8999999999999997E-2</v>
      </c>
      <c r="F32" s="93">
        <v>6.5000000000000002E-2</v>
      </c>
      <c r="G32" s="93">
        <v>4.9000000000000002E-2</v>
      </c>
      <c r="H32" s="93">
        <v>5.2999999999999999E-2</v>
      </c>
      <c r="I32" s="93">
        <v>5.8999999999999997E-2</v>
      </c>
      <c r="J32" s="93">
        <v>4.4999999999999998E-2</v>
      </c>
      <c r="K32" s="93">
        <v>0.108</v>
      </c>
      <c r="L32" s="93">
        <v>4.3999999999999997E-2</v>
      </c>
    </row>
    <row r="33" spans="1:35" s="86" customFormat="1">
      <c r="A33" s="25" t="s">
        <v>369</v>
      </c>
      <c r="B33" s="92">
        <v>0.14699999999999999</v>
      </c>
      <c r="C33" s="93">
        <v>0.154</v>
      </c>
      <c r="D33" s="93">
        <v>0.14299999999999999</v>
      </c>
      <c r="E33" s="93">
        <v>0.13400000000000001</v>
      </c>
      <c r="F33" s="93">
        <v>0.127</v>
      </c>
      <c r="G33" s="93">
        <v>0.17199999999999999</v>
      </c>
      <c r="H33" s="93">
        <v>0.158</v>
      </c>
      <c r="I33" s="93">
        <v>0.13700000000000001</v>
      </c>
      <c r="J33" s="93">
        <v>0.127</v>
      </c>
      <c r="K33" s="93">
        <v>0.183</v>
      </c>
      <c r="L33" s="93">
        <v>0.14399999999999999</v>
      </c>
    </row>
    <row r="34" spans="1:35" s="86" customFormat="1">
      <c r="A34" s="25" t="s">
        <v>370</v>
      </c>
      <c r="B34" s="92">
        <v>0.315</v>
      </c>
      <c r="C34" s="93">
        <v>0.378</v>
      </c>
      <c r="D34" s="93">
        <v>0.29599999999999999</v>
      </c>
      <c r="E34" s="93">
        <v>0.26300000000000001</v>
      </c>
      <c r="F34" s="93">
        <v>0.28199999999999997</v>
      </c>
      <c r="G34" s="93">
        <v>0.30199999999999999</v>
      </c>
      <c r="H34" s="93">
        <v>0.311</v>
      </c>
      <c r="I34" s="93">
        <v>0.29899999999999999</v>
      </c>
      <c r="J34" s="93">
        <v>0.30399999999999999</v>
      </c>
      <c r="K34" s="93">
        <v>0.30299999999999999</v>
      </c>
      <c r="L34" s="93">
        <v>0.34699999999999998</v>
      </c>
    </row>
    <row r="35" spans="1:35" s="86" customFormat="1">
      <c r="A35" s="25" t="s">
        <v>371</v>
      </c>
      <c r="B35" s="92">
        <v>0.33700000000000002</v>
      </c>
      <c r="C35" s="93">
        <v>0.27100000000000002</v>
      </c>
      <c r="D35" s="93">
        <v>0.31900000000000001</v>
      </c>
      <c r="E35" s="93">
        <v>0.371</v>
      </c>
      <c r="F35" s="93">
        <v>0.38100000000000001</v>
      </c>
      <c r="G35" s="93">
        <v>0.39100000000000001</v>
      </c>
      <c r="H35" s="93">
        <v>0.30499999999999999</v>
      </c>
      <c r="I35" s="93">
        <v>0.33900000000000002</v>
      </c>
      <c r="J35" s="93">
        <v>0.35799999999999998</v>
      </c>
      <c r="K35" s="93">
        <v>0.27200000000000002</v>
      </c>
      <c r="L35" s="93">
        <v>0.34699999999999998</v>
      </c>
    </row>
    <row r="36" spans="1:35" s="86" customFormat="1">
      <c r="A36" s="25" t="s">
        <v>372</v>
      </c>
      <c r="B36" s="92">
        <v>0.11600000000000001</v>
      </c>
      <c r="C36" s="93">
        <v>7.9000000000000001E-2</v>
      </c>
      <c r="D36" s="93">
        <v>0.156</v>
      </c>
      <c r="E36" s="93">
        <v>0.15</v>
      </c>
      <c r="F36" s="93">
        <v>0.128</v>
      </c>
      <c r="G36" s="93">
        <v>6.0999999999999999E-2</v>
      </c>
      <c r="H36" s="93">
        <v>0.14399999999999999</v>
      </c>
      <c r="I36" s="93">
        <v>0.14899999999999999</v>
      </c>
      <c r="J36" s="93">
        <v>0.16300000000000001</v>
      </c>
      <c r="K36" s="93">
        <v>0.08</v>
      </c>
      <c r="L36" s="93">
        <v>0.10299999999999999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68" t="s">
        <v>374</v>
      </c>
      <c r="B40" s="92">
        <v>0.76800000000000002</v>
      </c>
      <c r="C40" s="93">
        <v>0.72699999999999998</v>
      </c>
      <c r="D40" s="93">
        <v>0.77200000000000002</v>
      </c>
      <c r="E40" s="93">
        <v>0.78500000000000003</v>
      </c>
      <c r="F40" s="93">
        <v>0.79200000000000004</v>
      </c>
      <c r="G40" s="93">
        <v>0.755</v>
      </c>
      <c r="H40" s="93">
        <v>0.75900000000000001</v>
      </c>
      <c r="I40" s="93">
        <v>0.78700000000000003</v>
      </c>
      <c r="J40" s="93">
        <v>0.82499999999999996</v>
      </c>
      <c r="K40" s="93">
        <v>0.65400000000000003</v>
      </c>
      <c r="L40" s="93">
        <v>0.79600000000000004</v>
      </c>
    </row>
    <row r="41" spans="1:35" s="86" customFormat="1">
      <c r="A41" s="168" t="s">
        <v>375</v>
      </c>
      <c r="B41" s="109">
        <v>5.2</v>
      </c>
      <c r="C41" s="112">
        <v>5</v>
      </c>
      <c r="D41" s="112">
        <v>5.3</v>
      </c>
      <c r="E41" s="112">
        <v>5.4</v>
      </c>
      <c r="F41" s="112">
        <v>5.3</v>
      </c>
      <c r="G41" s="112">
        <v>5.2</v>
      </c>
      <c r="H41" s="112">
        <v>5.2</v>
      </c>
      <c r="I41" s="112">
        <v>5.3</v>
      </c>
      <c r="J41" s="112">
        <v>5.5</v>
      </c>
      <c r="K41" s="112">
        <v>4.9000000000000004</v>
      </c>
      <c r="L41" s="112">
        <v>5.3</v>
      </c>
    </row>
    <row r="42" spans="1:35" s="86" customFormat="1">
      <c r="A42" s="168" t="s">
        <v>376</v>
      </c>
      <c r="B42" s="109">
        <v>5</v>
      </c>
      <c r="C42" s="112">
        <v>5</v>
      </c>
      <c r="D42" s="112">
        <v>5</v>
      </c>
      <c r="E42" s="112">
        <v>6</v>
      </c>
      <c r="F42" s="112">
        <v>6</v>
      </c>
      <c r="G42" s="112">
        <v>5</v>
      </c>
      <c r="H42" s="112">
        <v>5</v>
      </c>
      <c r="I42" s="112">
        <v>5</v>
      </c>
      <c r="J42" s="112">
        <v>6</v>
      </c>
      <c r="K42" s="112">
        <v>5</v>
      </c>
      <c r="L42" s="112">
        <v>5</v>
      </c>
    </row>
    <row r="43" spans="1:35" s="86" customFormat="1">
      <c r="A43" s="168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5</v>
      </c>
      <c r="L43" s="113" t="str">
        <f t="shared" si="0"/>
        <v>Voto 5</v>
      </c>
    </row>
    <row r="44" spans="1:35" s="86" customFormat="1">
      <c r="A44" s="168" t="s">
        <v>378</v>
      </c>
      <c r="B44" s="109">
        <f t="shared" ref="B44:L44" si="1">100*((B23+B24+B25)-(B19+B20+B21))/(B19+B20+B21+B23+B24+B25)</f>
        <v>80.118343195266277</v>
      </c>
      <c r="C44" s="112">
        <f t="shared" si="1"/>
        <v>71.700356718192623</v>
      </c>
      <c r="D44" s="112">
        <f t="shared" si="1"/>
        <v>80.070339976553356</v>
      </c>
      <c r="E44" s="112">
        <f t="shared" si="1"/>
        <v>81.162790697674424</v>
      </c>
      <c r="F44" s="112">
        <f t="shared" si="1"/>
        <v>81.379310344827601</v>
      </c>
      <c r="G44" s="112">
        <f t="shared" si="1"/>
        <v>82.017010935601462</v>
      </c>
      <c r="H44" s="112">
        <f t="shared" si="1"/>
        <v>80.312124849939991</v>
      </c>
      <c r="I44" s="112">
        <f t="shared" si="1"/>
        <v>82.505910165484636</v>
      </c>
      <c r="J44" s="112">
        <f t="shared" si="1"/>
        <v>88.965517241379317</v>
      </c>
      <c r="K44" s="112">
        <f t="shared" si="1"/>
        <v>60.147601476014763</v>
      </c>
      <c r="L44" s="112">
        <f t="shared" si="1"/>
        <v>86.239620403321481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24797</v>
      </c>
      <c r="C46" s="117">
        <f t="shared" ref="C46:L46" si="2">MAX(C8:C14)</f>
        <v>4130</v>
      </c>
      <c r="D46" s="117">
        <f t="shared" si="2"/>
        <v>2143</v>
      </c>
      <c r="E46" s="117">
        <f t="shared" si="2"/>
        <v>2259</v>
      </c>
      <c r="F46" s="117">
        <f t="shared" si="2"/>
        <v>2027</v>
      </c>
      <c r="G46" s="117">
        <f t="shared" si="2"/>
        <v>3666</v>
      </c>
      <c r="H46" s="117">
        <f t="shared" si="2"/>
        <v>677</v>
      </c>
      <c r="I46" s="117">
        <f t="shared" si="2"/>
        <v>3506</v>
      </c>
      <c r="J46" s="117">
        <f t="shared" si="2"/>
        <v>2359</v>
      </c>
      <c r="K46" s="117">
        <f t="shared" si="2"/>
        <v>1456</v>
      </c>
      <c r="L46" s="117">
        <f t="shared" si="2"/>
        <v>3911</v>
      </c>
    </row>
    <row r="47" spans="1:35" s="67" customFormat="1" ht="7.9" customHeight="1">
      <c r="A47" s="178"/>
      <c r="B47" s="179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3.710937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57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400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400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25" t="s">
        <v>366</v>
      </c>
      <c r="B9" s="73">
        <v>74</v>
      </c>
      <c r="C9" s="23">
        <v>0</v>
      </c>
      <c r="D9" s="23">
        <v>0</v>
      </c>
      <c r="E9" s="23">
        <v>0</v>
      </c>
      <c r="F9" s="23">
        <v>0</v>
      </c>
      <c r="G9" s="23">
        <v>27</v>
      </c>
      <c r="H9" s="23">
        <v>0</v>
      </c>
      <c r="I9" s="23">
        <v>0</v>
      </c>
      <c r="J9" s="23">
        <v>0</v>
      </c>
      <c r="K9" s="23">
        <v>15</v>
      </c>
      <c r="L9" s="23">
        <v>33</v>
      </c>
      <c r="N9" s="73">
        <v>19</v>
      </c>
      <c r="O9" s="23">
        <v>0</v>
      </c>
      <c r="P9" s="23">
        <v>0</v>
      </c>
      <c r="Q9" s="23">
        <v>8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10</v>
      </c>
    </row>
    <row r="10" spans="1:24" s="86" customFormat="1">
      <c r="A10" s="25" t="s">
        <v>367</v>
      </c>
      <c r="B10" s="73">
        <v>1350</v>
      </c>
      <c r="C10" s="23">
        <v>380</v>
      </c>
      <c r="D10" s="23">
        <v>145</v>
      </c>
      <c r="E10" s="23">
        <v>101</v>
      </c>
      <c r="F10" s="23">
        <v>59</v>
      </c>
      <c r="G10" s="23">
        <v>160</v>
      </c>
      <c r="H10" s="23">
        <v>58</v>
      </c>
      <c r="I10" s="23">
        <v>157</v>
      </c>
      <c r="J10" s="23">
        <v>0</v>
      </c>
      <c r="K10" s="23">
        <v>189</v>
      </c>
      <c r="L10" s="23">
        <v>100</v>
      </c>
      <c r="N10" s="73">
        <v>333</v>
      </c>
      <c r="O10" s="23">
        <v>83</v>
      </c>
      <c r="P10" s="23">
        <v>5</v>
      </c>
      <c r="Q10" s="23">
        <v>25</v>
      </c>
      <c r="R10" s="23">
        <v>32</v>
      </c>
      <c r="S10" s="23">
        <v>43</v>
      </c>
      <c r="T10" s="23">
        <v>6</v>
      </c>
      <c r="U10" s="23">
        <v>26</v>
      </c>
      <c r="V10" s="23">
        <v>22</v>
      </c>
      <c r="W10" s="23">
        <v>59</v>
      </c>
      <c r="X10" s="23">
        <v>31</v>
      </c>
    </row>
    <row r="11" spans="1:24" s="86" customFormat="1">
      <c r="A11" s="25" t="s">
        <v>368</v>
      </c>
      <c r="B11" s="73">
        <v>3625</v>
      </c>
      <c r="C11" s="23">
        <v>706</v>
      </c>
      <c r="D11" s="23">
        <v>373</v>
      </c>
      <c r="E11" s="23">
        <v>253</v>
      </c>
      <c r="F11" s="23">
        <v>296</v>
      </c>
      <c r="G11" s="23">
        <v>374</v>
      </c>
      <c r="H11" s="23">
        <v>94</v>
      </c>
      <c r="I11" s="23">
        <v>535</v>
      </c>
      <c r="J11" s="23">
        <v>254</v>
      </c>
      <c r="K11" s="23">
        <v>407</v>
      </c>
      <c r="L11" s="23">
        <v>332</v>
      </c>
      <c r="N11" s="73">
        <v>842</v>
      </c>
      <c r="O11" s="23">
        <v>137</v>
      </c>
      <c r="P11" s="23">
        <v>50</v>
      </c>
      <c r="Q11" s="23">
        <v>108</v>
      </c>
      <c r="R11" s="23">
        <v>48</v>
      </c>
      <c r="S11" s="23">
        <v>86</v>
      </c>
      <c r="T11" s="23">
        <v>23</v>
      </c>
      <c r="U11" s="23">
        <v>70</v>
      </c>
      <c r="V11" s="23">
        <v>44</v>
      </c>
      <c r="W11" s="23">
        <v>114</v>
      </c>
      <c r="X11" s="23">
        <v>165</v>
      </c>
    </row>
    <row r="12" spans="1:24" s="86" customFormat="1">
      <c r="A12" s="25" t="s">
        <v>369</v>
      </c>
      <c r="B12" s="73">
        <v>8288</v>
      </c>
      <c r="C12" s="23">
        <v>1331</v>
      </c>
      <c r="D12" s="23">
        <v>788</v>
      </c>
      <c r="E12" s="23">
        <v>556</v>
      </c>
      <c r="F12" s="23">
        <v>578</v>
      </c>
      <c r="G12" s="23">
        <v>1283</v>
      </c>
      <c r="H12" s="23">
        <v>245</v>
      </c>
      <c r="I12" s="23">
        <v>1070</v>
      </c>
      <c r="J12" s="23">
        <v>617</v>
      </c>
      <c r="K12" s="23">
        <v>625</v>
      </c>
      <c r="L12" s="23">
        <v>1195</v>
      </c>
      <c r="N12" s="73">
        <v>2542</v>
      </c>
      <c r="O12" s="23">
        <v>349</v>
      </c>
      <c r="P12" s="23">
        <v>169</v>
      </c>
      <c r="Q12" s="23">
        <v>258</v>
      </c>
      <c r="R12" s="23">
        <v>95</v>
      </c>
      <c r="S12" s="23">
        <v>325</v>
      </c>
      <c r="T12" s="23">
        <v>100</v>
      </c>
      <c r="U12" s="23">
        <v>341</v>
      </c>
      <c r="V12" s="23">
        <v>218</v>
      </c>
      <c r="W12" s="23">
        <v>254</v>
      </c>
      <c r="X12" s="23">
        <v>432</v>
      </c>
    </row>
    <row r="13" spans="1:24" s="86" customFormat="1">
      <c r="A13" s="25" t="s">
        <v>370</v>
      </c>
      <c r="B13" s="73">
        <v>18289</v>
      </c>
      <c r="C13" s="23">
        <v>3288</v>
      </c>
      <c r="D13" s="23">
        <v>1679</v>
      </c>
      <c r="E13" s="23">
        <v>1012</v>
      </c>
      <c r="F13" s="23">
        <v>1170</v>
      </c>
      <c r="G13" s="23">
        <v>2192</v>
      </c>
      <c r="H13" s="23">
        <v>533</v>
      </c>
      <c r="I13" s="23">
        <v>2613</v>
      </c>
      <c r="J13" s="23">
        <v>1578</v>
      </c>
      <c r="K13" s="23">
        <v>1104</v>
      </c>
      <c r="L13" s="23">
        <v>3120</v>
      </c>
      <c r="N13" s="73">
        <v>4901</v>
      </c>
      <c r="O13" s="23">
        <v>842</v>
      </c>
      <c r="P13" s="23">
        <v>309</v>
      </c>
      <c r="Q13" s="23">
        <v>590</v>
      </c>
      <c r="R13" s="23">
        <v>329</v>
      </c>
      <c r="S13" s="23">
        <v>642</v>
      </c>
      <c r="T13" s="23">
        <v>145</v>
      </c>
      <c r="U13" s="23">
        <v>473</v>
      </c>
      <c r="V13" s="23">
        <v>429</v>
      </c>
      <c r="W13" s="23">
        <v>351</v>
      </c>
      <c r="X13" s="23">
        <v>792</v>
      </c>
    </row>
    <row r="14" spans="1:24" s="86" customFormat="1">
      <c r="A14" s="25" t="s">
        <v>371</v>
      </c>
      <c r="B14" s="73">
        <v>19340</v>
      </c>
      <c r="C14" s="23">
        <v>2337</v>
      </c>
      <c r="D14" s="23">
        <v>1824</v>
      </c>
      <c r="E14" s="23">
        <v>1652</v>
      </c>
      <c r="F14" s="23">
        <v>1481</v>
      </c>
      <c r="G14" s="23">
        <v>2888</v>
      </c>
      <c r="H14" s="23">
        <v>468</v>
      </c>
      <c r="I14" s="23">
        <v>2770</v>
      </c>
      <c r="J14" s="23">
        <v>1741</v>
      </c>
      <c r="K14" s="23">
        <v>959</v>
      </c>
      <c r="L14" s="23">
        <v>3219</v>
      </c>
      <c r="N14" s="73">
        <v>5457</v>
      </c>
      <c r="O14" s="23">
        <v>622</v>
      </c>
      <c r="P14" s="23">
        <v>319</v>
      </c>
      <c r="Q14" s="23">
        <v>607</v>
      </c>
      <c r="R14" s="23">
        <v>546</v>
      </c>
      <c r="S14" s="23">
        <v>779</v>
      </c>
      <c r="T14" s="23">
        <v>196</v>
      </c>
      <c r="U14" s="23">
        <v>735</v>
      </c>
      <c r="V14" s="23">
        <v>617</v>
      </c>
      <c r="W14" s="23">
        <v>346</v>
      </c>
      <c r="X14" s="23">
        <v>689</v>
      </c>
    </row>
    <row r="15" spans="1:24" s="86" customFormat="1">
      <c r="A15" s="25" t="s">
        <v>372</v>
      </c>
      <c r="B15" s="73">
        <v>6599</v>
      </c>
      <c r="C15" s="23">
        <v>679</v>
      </c>
      <c r="D15" s="23">
        <v>912</v>
      </c>
      <c r="E15" s="23">
        <v>624</v>
      </c>
      <c r="F15" s="23">
        <v>518</v>
      </c>
      <c r="G15" s="23">
        <v>401</v>
      </c>
      <c r="H15" s="23">
        <v>238</v>
      </c>
      <c r="I15" s="23">
        <v>1291</v>
      </c>
      <c r="J15" s="23">
        <v>816</v>
      </c>
      <c r="K15" s="23">
        <v>291</v>
      </c>
      <c r="L15" s="23">
        <v>830</v>
      </c>
      <c r="N15" s="73">
        <v>1948</v>
      </c>
      <c r="O15" s="23">
        <v>182</v>
      </c>
      <c r="P15" s="23">
        <v>135</v>
      </c>
      <c r="Q15" s="23">
        <v>291</v>
      </c>
      <c r="R15" s="23">
        <v>164</v>
      </c>
      <c r="S15" s="23">
        <v>171</v>
      </c>
      <c r="T15" s="23">
        <v>77</v>
      </c>
      <c r="U15" s="23">
        <v>245</v>
      </c>
      <c r="V15" s="23">
        <v>262</v>
      </c>
      <c r="W15" s="23">
        <v>92</v>
      </c>
      <c r="X15" s="23">
        <v>329</v>
      </c>
    </row>
    <row r="16" spans="1:24" s="86" customFormat="1">
      <c r="A16" s="25" t="s">
        <v>373</v>
      </c>
      <c r="B16" s="73">
        <v>243</v>
      </c>
      <c r="C16" s="23">
        <v>27</v>
      </c>
      <c r="D16" s="23">
        <v>0</v>
      </c>
      <c r="E16" s="23">
        <v>34</v>
      </c>
      <c r="F16" s="23">
        <v>0</v>
      </c>
      <c r="G16" s="23">
        <v>0</v>
      </c>
      <c r="H16" s="23">
        <v>7</v>
      </c>
      <c r="I16" s="23">
        <v>94</v>
      </c>
      <c r="J16" s="23">
        <v>0</v>
      </c>
      <c r="K16" s="23">
        <v>15</v>
      </c>
      <c r="L16" s="23">
        <v>66</v>
      </c>
      <c r="N16" s="73">
        <v>431</v>
      </c>
      <c r="O16" s="23">
        <v>53</v>
      </c>
      <c r="P16" s="23">
        <v>25</v>
      </c>
      <c r="Q16" s="23">
        <v>8</v>
      </c>
      <c r="R16" s="23">
        <v>16</v>
      </c>
      <c r="S16" s="23">
        <v>77</v>
      </c>
      <c r="T16" s="23">
        <v>19</v>
      </c>
      <c r="U16" s="23">
        <v>105</v>
      </c>
      <c r="V16" s="23">
        <v>29</v>
      </c>
      <c r="W16" s="23">
        <v>5</v>
      </c>
      <c r="X16" s="23">
        <v>93</v>
      </c>
    </row>
    <row r="17" spans="1:24" s="90" customFormat="1">
      <c r="A17" s="36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67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67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25" t="s">
        <v>366</v>
      </c>
      <c r="B20" s="92">
        <v>1E-3</v>
      </c>
      <c r="C20" s="93">
        <v>0</v>
      </c>
      <c r="D20" s="93">
        <v>0</v>
      </c>
      <c r="E20" s="93">
        <v>0</v>
      </c>
      <c r="F20" s="93">
        <v>0</v>
      </c>
      <c r="G20" s="93">
        <v>4.0000000000000001E-3</v>
      </c>
      <c r="H20" s="93">
        <v>0</v>
      </c>
      <c r="I20" s="93">
        <v>0</v>
      </c>
      <c r="J20" s="93">
        <v>0</v>
      </c>
      <c r="K20" s="93">
        <v>4.0000000000000001E-3</v>
      </c>
      <c r="L20" s="93">
        <v>4.0000000000000001E-3</v>
      </c>
      <c r="N20" s="92">
        <v>1E-3</v>
      </c>
      <c r="O20" s="93">
        <v>0</v>
      </c>
      <c r="P20" s="93">
        <v>0</v>
      </c>
      <c r="Q20" s="93">
        <v>4.0000000000000001E-3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4.0000000000000001E-3</v>
      </c>
    </row>
    <row r="21" spans="1:24" s="86" customFormat="1">
      <c r="A21" s="25" t="s">
        <v>367</v>
      </c>
      <c r="B21" s="92">
        <v>2.3E-2</v>
      </c>
      <c r="C21" s="93">
        <v>4.2999999999999997E-2</v>
      </c>
      <c r="D21" s="93">
        <v>2.5000000000000001E-2</v>
      </c>
      <c r="E21" s="93">
        <v>2.4E-2</v>
      </c>
      <c r="F21" s="93">
        <v>1.4E-2</v>
      </c>
      <c r="G21" s="93">
        <v>2.1999999999999999E-2</v>
      </c>
      <c r="H21" s="93">
        <v>3.5000000000000003E-2</v>
      </c>
      <c r="I21" s="93">
        <v>1.7999999999999999E-2</v>
      </c>
      <c r="J21" s="93">
        <v>0</v>
      </c>
      <c r="K21" s="93">
        <v>5.1999999999999998E-2</v>
      </c>
      <c r="L21" s="93">
        <v>1.0999999999999999E-2</v>
      </c>
      <c r="N21" s="92">
        <v>0.02</v>
      </c>
      <c r="O21" s="93">
        <v>3.6999999999999998E-2</v>
      </c>
      <c r="P21" s="93">
        <v>5.0000000000000001E-3</v>
      </c>
      <c r="Q21" s="93">
        <v>1.2999999999999999E-2</v>
      </c>
      <c r="R21" s="93">
        <v>2.5999999999999999E-2</v>
      </c>
      <c r="S21" s="93">
        <v>0.02</v>
      </c>
      <c r="T21" s="93">
        <v>1.0999999999999999E-2</v>
      </c>
      <c r="U21" s="93">
        <v>1.2999999999999999E-2</v>
      </c>
      <c r="V21" s="93">
        <v>1.2999999999999999E-2</v>
      </c>
      <c r="W21" s="93">
        <v>4.9000000000000002E-2</v>
      </c>
      <c r="X21" s="93">
        <v>1.2E-2</v>
      </c>
    </row>
    <row r="22" spans="1:24" s="86" customFormat="1">
      <c r="A22" s="25" t="s">
        <v>368</v>
      </c>
      <c r="B22" s="92">
        <v>6.3E-2</v>
      </c>
      <c r="C22" s="93">
        <v>8.1000000000000003E-2</v>
      </c>
      <c r="D22" s="93">
        <v>6.5000000000000002E-2</v>
      </c>
      <c r="E22" s="93">
        <v>0.06</v>
      </c>
      <c r="F22" s="93">
        <v>7.1999999999999995E-2</v>
      </c>
      <c r="G22" s="93">
        <v>5.0999999999999997E-2</v>
      </c>
      <c r="H22" s="93">
        <v>5.7000000000000002E-2</v>
      </c>
      <c r="I22" s="93">
        <v>6.3E-2</v>
      </c>
      <c r="J22" s="93">
        <v>5.0999999999999997E-2</v>
      </c>
      <c r="K22" s="93">
        <v>0.113</v>
      </c>
      <c r="L22" s="93">
        <v>3.6999999999999998E-2</v>
      </c>
      <c r="N22" s="92">
        <v>5.0999999999999997E-2</v>
      </c>
      <c r="O22" s="93">
        <v>0.06</v>
      </c>
      <c r="P22" s="93">
        <v>4.9000000000000002E-2</v>
      </c>
      <c r="Q22" s="93">
        <v>5.7000000000000002E-2</v>
      </c>
      <c r="R22" s="93">
        <v>3.9E-2</v>
      </c>
      <c r="S22" s="93">
        <v>0.04</v>
      </c>
      <c r="T22" s="93">
        <v>0.04</v>
      </c>
      <c r="U22" s="93">
        <v>3.5000000000000003E-2</v>
      </c>
      <c r="V22" s="93">
        <v>2.7E-2</v>
      </c>
      <c r="W22" s="93">
        <v>9.2999999999999999E-2</v>
      </c>
      <c r="X22" s="93">
        <v>6.5000000000000002E-2</v>
      </c>
    </row>
    <row r="23" spans="1:24" s="86" customFormat="1">
      <c r="A23" s="25" t="s">
        <v>369</v>
      </c>
      <c r="B23" s="92">
        <v>0.14299999999999999</v>
      </c>
      <c r="C23" s="93">
        <v>0.152</v>
      </c>
      <c r="D23" s="93">
        <v>0.13800000000000001</v>
      </c>
      <c r="E23" s="93">
        <v>0.13100000000000001</v>
      </c>
      <c r="F23" s="93">
        <v>0.14099999999999999</v>
      </c>
      <c r="G23" s="93">
        <v>0.17499999999999999</v>
      </c>
      <c r="H23" s="93">
        <v>0.14899999999999999</v>
      </c>
      <c r="I23" s="93">
        <v>0.125</v>
      </c>
      <c r="J23" s="93">
        <v>0.123</v>
      </c>
      <c r="K23" s="93">
        <v>0.17299999999999999</v>
      </c>
      <c r="L23" s="93">
        <v>0.13400000000000001</v>
      </c>
      <c r="N23" s="92">
        <v>0.154</v>
      </c>
      <c r="O23" s="93">
        <v>0.154</v>
      </c>
      <c r="P23" s="93">
        <v>0.16700000000000001</v>
      </c>
      <c r="Q23" s="93">
        <v>0.13600000000000001</v>
      </c>
      <c r="R23" s="93">
        <v>7.8E-2</v>
      </c>
      <c r="S23" s="93">
        <v>0.153</v>
      </c>
      <c r="T23" s="93">
        <v>0.17599999999999999</v>
      </c>
      <c r="U23" s="93">
        <v>0.17100000000000001</v>
      </c>
      <c r="V23" s="93">
        <v>0.13500000000000001</v>
      </c>
      <c r="W23" s="93">
        <v>0.20799999999999999</v>
      </c>
      <c r="X23" s="93">
        <v>0.17</v>
      </c>
    </row>
    <row r="24" spans="1:24" s="86" customFormat="1">
      <c r="A24" s="25" t="s">
        <v>370</v>
      </c>
      <c r="B24" s="92">
        <v>0.316</v>
      </c>
      <c r="C24" s="93">
        <v>0.376</v>
      </c>
      <c r="D24" s="93">
        <v>0.29299999999999998</v>
      </c>
      <c r="E24" s="93">
        <v>0.23899999999999999</v>
      </c>
      <c r="F24" s="93">
        <v>0.28499999999999998</v>
      </c>
      <c r="G24" s="93">
        <v>0.29899999999999999</v>
      </c>
      <c r="H24" s="93">
        <v>0.32500000000000001</v>
      </c>
      <c r="I24" s="93">
        <v>0.30599999999999999</v>
      </c>
      <c r="J24" s="93">
        <v>0.315</v>
      </c>
      <c r="K24" s="93">
        <v>0.30599999999999999</v>
      </c>
      <c r="L24" s="93">
        <v>0.35099999999999998</v>
      </c>
      <c r="N24" s="92">
        <v>0.29799999999999999</v>
      </c>
      <c r="O24" s="93">
        <v>0.371</v>
      </c>
      <c r="P24" s="93">
        <v>0.30499999999999999</v>
      </c>
      <c r="Q24" s="93">
        <v>0.311</v>
      </c>
      <c r="R24" s="93">
        <v>0.26700000000000002</v>
      </c>
      <c r="S24" s="93">
        <v>0.30199999999999999</v>
      </c>
      <c r="T24" s="93">
        <v>0.25600000000000001</v>
      </c>
      <c r="U24" s="93">
        <v>0.23699999999999999</v>
      </c>
      <c r="V24" s="93">
        <v>0.26500000000000001</v>
      </c>
      <c r="W24" s="93">
        <v>0.28799999999999998</v>
      </c>
      <c r="X24" s="93">
        <v>0.312</v>
      </c>
    </row>
    <row r="25" spans="1:24" s="86" customFormat="1">
      <c r="A25" s="25" t="s">
        <v>371</v>
      </c>
      <c r="B25" s="92">
        <v>0.33500000000000002</v>
      </c>
      <c r="C25" s="93">
        <v>0.26700000000000002</v>
      </c>
      <c r="D25" s="93">
        <v>0.31900000000000001</v>
      </c>
      <c r="E25" s="93">
        <v>0.39</v>
      </c>
      <c r="F25" s="93">
        <v>0.36099999999999999</v>
      </c>
      <c r="G25" s="93">
        <v>0.39400000000000002</v>
      </c>
      <c r="H25" s="93">
        <v>0.28499999999999998</v>
      </c>
      <c r="I25" s="93">
        <v>0.32500000000000001</v>
      </c>
      <c r="J25" s="93">
        <v>0.34799999999999998</v>
      </c>
      <c r="K25" s="93">
        <v>0.26600000000000001</v>
      </c>
      <c r="L25" s="93">
        <v>0.36199999999999999</v>
      </c>
      <c r="N25" s="92">
        <v>0.33100000000000002</v>
      </c>
      <c r="O25" s="93">
        <v>0.27400000000000002</v>
      </c>
      <c r="P25" s="93">
        <v>0.315</v>
      </c>
      <c r="Q25" s="93">
        <v>0.32</v>
      </c>
      <c r="R25" s="93">
        <v>0.44400000000000001</v>
      </c>
      <c r="S25" s="93">
        <v>0.36699999999999999</v>
      </c>
      <c r="T25" s="93">
        <v>0.34699999999999998</v>
      </c>
      <c r="U25" s="93">
        <v>0.36799999999999999</v>
      </c>
      <c r="V25" s="93">
        <v>0.38100000000000001</v>
      </c>
      <c r="W25" s="93">
        <v>0.28299999999999997</v>
      </c>
      <c r="X25" s="93">
        <v>0.27100000000000002</v>
      </c>
    </row>
    <row r="26" spans="1:24" s="86" customFormat="1">
      <c r="A26" s="25" t="s">
        <v>372</v>
      </c>
      <c r="B26" s="92">
        <v>0.114</v>
      </c>
      <c r="C26" s="93">
        <v>7.8E-2</v>
      </c>
      <c r="D26" s="93">
        <v>0.159</v>
      </c>
      <c r="E26" s="93">
        <v>0.14699999999999999</v>
      </c>
      <c r="F26" s="93">
        <v>0.126</v>
      </c>
      <c r="G26" s="93">
        <v>5.5E-2</v>
      </c>
      <c r="H26" s="93">
        <v>0.14499999999999999</v>
      </c>
      <c r="I26" s="93">
        <v>0.151</v>
      </c>
      <c r="J26" s="93">
        <v>0.16300000000000001</v>
      </c>
      <c r="K26" s="93">
        <v>8.1000000000000003E-2</v>
      </c>
      <c r="L26" s="93">
        <v>9.2999999999999999E-2</v>
      </c>
      <c r="N26" s="92">
        <v>0.11799999999999999</v>
      </c>
      <c r="O26" s="93">
        <v>0.08</v>
      </c>
      <c r="P26" s="93">
        <v>0.13300000000000001</v>
      </c>
      <c r="Q26" s="93">
        <v>0.154</v>
      </c>
      <c r="R26" s="93">
        <v>0.13400000000000001</v>
      </c>
      <c r="S26" s="93">
        <v>8.1000000000000003E-2</v>
      </c>
      <c r="T26" s="93">
        <v>0.13600000000000001</v>
      </c>
      <c r="U26" s="93">
        <v>0.123</v>
      </c>
      <c r="V26" s="93">
        <v>0.161</v>
      </c>
      <c r="W26" s="93">
        <v>7.4999999999999997E-2</v>
      </c>
      <c r="X26" s="93">
        <v>0.13</v>
      </c>
    </row>
    <row r="27" spans="1:24" s="86" customFormat="1">
      <c r="A27" s="25" t="s">
        <v>373</v>
      </c>
      <c r="B27" s="92">
        <v>4.0000000000000001E-3</v>
      </c>
      <c r="C27" s="93">
        <v>3.0000000000000001E-3</v>
      </c>
      <c r="D27" s="93">
        <v>0</v>
      </c>
      <c r="E27" s="93">
        <v>8.0000000000000002E-3</v>
      </c>
      <c r="F27" s="93">
        <v>0</v>
      </c>
      <c r="G27" s="93">
        <v>0</v>
      </c>
      <c r="H27" s="93">
        <v>4.0000000000000001E-3</v>
      </c>
      <c r="I27" s="93">
        <v>1.0999999999999999E-2</v>
      </c>
      <c r="J27" s="93">
        <v>0</v>
      </c>
      <c r="K27" s="93">
        <v>4.0000000000000001E-3</v>
      </c>
      <c r="L27" s="93">
        <v>7.0000000000000001E-3</v>
      </c>
      <c r="N27" s="92">
        <v>2.5999999999999999E-2</v>
      </c>
      <c r="O27" s="93">
        <v>2.3E-2</v>
      </c>
      <c r="P27" s="93">
        <v>2.5000000000000001E-2</v>
      </c>
      <c r="Q27" s="93">
        <v>4.0000000000000001E-3</v>
      </c>
      <c r="R27" s="93">
        <v>1.2999999999999999E-2</v>
      </c>
      <c r="S27" s="93">
        <v>3.5999999999999997E-2</v>
      </c>
      <c r="T27" s="93">
        <v>3.4000000000000002E-2</v>
      </c>
      <c r="U27" s="93">
        <v>5.2999999999999999E-2</v>
      </c>
      <c r="V27" s="93">
        <v>1.7999999999999999E-2</v>
      </c>
      <c r="W27" s="93">
        <v>4.0000000000000001E-3</v>
      </c>
      <c r="X27" s="93">
        <v>3.5999999999999997E-2</v>
      </c>
    </row>
    <row r="28" spans="1:24" s="90" customFormat="1">
      <c r="A28" s="36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1E-3</v>
      </c>
      <c r="C31" s="93">
        <v>0</v>
      </c>
      <c r="D31" s="93">
        <v>0</v>
      </c>
      <c r="E31" s="93">
        <v>0</v>
      </c>
      <c r="F31" s="93">
        <v>0</v>
      </c>
      <c r="G31" s="93">
        <v>4.0000000000000001E-3</v>
      </c>
      <c r="H31" s="93">
        <v>0</v>
      </c>
      <c r="I31" s="93">
        <v>0</v>
      </c>
      <c r="J31" s="93">
        <v>0</v>
      </c>
      <c r="K31" s="93">
        <v>4.0000000000000001E-3</v>
      </c>
      <c r="L31" s="93">
        <v>4.0000000000000001E-3</v>
      </c>
      <c r="N31" s="92">
        <v>1E-3</v>
      </c>
      <c r="O31" s="93">
        <v>0</v>
      </c>
      <c r="P31" s="93">
        <v>0</v>
      </c>
      <c r="Q31" s="93">
        <v>4.0000000000000001E-3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4.0000000000000001E-3</v>
      </c>
    </row>
    <row r="32" spans="1:24" s="90" customFormat="1">
      <c r="A32" s="25" t="s">
        <v>367</v>
      </c>
      <c r="B32" s="92">
        <v>2.3E-2</v>
      </c>
      <c r="C32" s="93">
        <v>4.3999999999999997E-2</v>
      </c>
      <c r="D32" s="93">
        <v>2.5000000000000001E-2</v>
      </c>
      <c r="E32" s="93">
        <v>2.4E-2</v>
      </c>
      <c r="F32" s="93">
        <v>1.4E-2</v>
      </c>
      <c r="G32" s="93">
        <v>2.1999999999999999E-2</v>
      </c>
      <c r="H32" s="93">
        <v>3.5000000000000003E-2</v>
      </c>
      <c r="I32" s="93">
        <v>1.9E-2</v>
      </c>
      <c r="J32" s="93">
        <v>0</v>
      </c>
      <c r="K32" s="93">
        <v>5.2999999999999999E-2</v>
      </c>
      <c r="L32" s="93">
        <v>1.0999999999999999E-2</v>
      </c>
      <c r="N32" s="92">
        <v>2.1000000000000001E-2</v>
      </c>
      <c r="O32" s="93">
        <v>3.7999999999999999E-2</v>
      </c>
      <c r="P32" s="93">
        <v>5.0000000000000001E-3</v>
      </c>
      <c r="Q32" s="93">
        <v>1.2999999999999999E-2</v>
      </c>
      <c r="R32" s="93">
        <v>2.5999999999999999E-2</v>
      </c>
      <c r="S32" s="93">
        <v>2.1000000000000001E-2</v>
      </c>
      <c r="T32" s="93">
        <v>1.2E-2</v>
      </c>
      <c r="U32" s="93">
        <v>1.4E-2</v>
      </c>
      <c r="V32" s="93">
        <v>1.4E-2</v>
      </c>
      <c r="W32" s="93">
        <v>4.9000000000000002E-2</v>
      </c>
      <c r="X32" s="93">
        <v>1.2999999999999999E-2</v>
      </c>
    </row>
    <row r="33" spans="1:25" s="90" customFormat="1">
      <c r="A33" s="25" t="s">
        <v>368</v>
      </c>
      <c r="B33" s="92">
        <v>6.3E-2</v>
      </c>
      <c r="C33" s="93">
        <v>8.1000000000000003E-2</v>
      </c>
      <c r="D33" s="93">
        <v>6.5000000000000002E-2</v>
      </c>
      <c r="E33" s="93">
        <v>0.06</v>
      </c>
      <c r="F33" s="93">
        <v>7.1999999999999995E-2</v>
      </c>
      <c r="G33" s="93">
        <v>5.0999999999999997E-2</v>
      </c>
      <c r="H33" s="93">
        <v>5.7000000000000002E-2</v>
      </c>
      <c r="I33" s="93">
        <v>6.3E-2</v>
      </c>
      <c r="J33" s="93">
        <v>5.0999999999999997E-2</v>
      </c>
      <c r="K33" s="93">
        <v>0.113</v>
      </c>
      <c r="L33" s="93">
        <v>3.7999999999999999E-2</v>
      </c>
      <c r="N33" s="92">
        <v>5.1999999999999998E-2</v>
      </c>
      <c r="O33" s="93">
        <v>6.2E-2</v>
      </c>
      <c r="P33" s="93">
        <v>5.0999999999999997E-2</v>
      </c>
      <c r="Q33" s="93">
        <v>5.7000000000000002E-2</v>
      </c>
      <c r="R33" s="93">
        <v>3.9E-2</v>
      </c>
      <c r="S33" s="93">
        <v>4.2000000000000003E-2</v>
      </c>
      <c r="T33" s="93">
        <v>4.1000000000000002E-2</v>
      </c>
      <c r="U33" s="93">
        <v>3.6999999999999998E-2</v>
      </c>
      <c r="V33" s="93">
        <v>2.7E-2</v>
      </c>
      <c r="W33" s="93">
        <v>9.2999999999999999E-2</v>
      </c>
      <c r="X33" s="93">
        <v>6.7000000000000004E-2</v>
      </c>
    </row>
    <row r="34" spans="1:25" s="90" customFormat="1">
      <c r="A34" s="25" t="s">
        <v>369</v>
      </c>
      <c r="B34" s="92">
        <v>0.14399999999999999</v>
      </c>
      <c r="C34" s="93">
        <v>0.153</v>
      </c>
      <c r="D34" s="93">
        <v>0.13800000000000001</v>
      </c>
      <c r="E34" s="93">
        <v>0.13300000000000001</v>
      </c>
      <c r="F34" s="93">
        <v>0.14099999999999999</v>
      </c>
      <c r="G34" s="93">
        <v>0.17499999999999999</v>
      </c>
      <c r="H34" s="93">
        <v>0.15</v>
      </c>
      <c r="I34" s="93">
        <v>0.127</v>
      </c>
      <c r="J34" s="93">
        <v>0.123</v>
      </c>
      <c r="K34" s="93">
        <v>0.17399999999999999</v>
      </c>
      <c r="L34" s="93">
        <v>0.13500000000000001</v>
      </c>
      <c r="N34" s="92">
        <v>0.158</v>
      </c>
      <c r="O34" s="93">
        <v>0.158</v>
      </c>
      <c r="P34" s="93">
        <v>0.17199999999999999</v>
      </c>
      <c r="Q34" s="93">
        <v>0.13700000000000001</v>
      </c>
      <c r="R34" s="93">
        <v>7.9000000000000001E-2</v>
      </c>
      <c r="S34" s="93">
        <v>0.159</v>
      </c>
      <c r="T34" s="93">
        <v>0.182</v>
      </c>
      <c r="U34" s="93">
        <v>0.18099999999999999</v>
      </c>
      <c r="V34" s="93">
        <v>0.13700000000000001</v>
      </c>
      <c r="W34" s="93">
        <v>0.20899999999999999</v>
      </c>
      <c r="X34" s="93">
        <v>0.17599999999999999</v>
      </c>
    </row>
    <row r="35" spans="1:25" s="90" customFormat="1">
      <c r="A35" s="25" t="s">
        <v>370</v>
      </c>
      <c r="B35" s="92">
        <v>0.318</v>
      </c>
      <c r="C35" s="93">
        <v>0.377</v>
      </c>
      <c r="D35" s="93">
        <v>0.29299999999999998</v>
      </c>
      <c r="E35" s="93">
        <v>0.24099999999999999</v>
      </c>
      <c r="F35" s="93">
        <v>0.28499999999999998</v>
      </c>
      <c r="G35" s="93">
        <v>0.29899999999999999</v>
      </c>
      <c r="H35" s="93">
        <v>0.32600000000000001</v>
      </c>
      <c r="I35" s="93">
        <v>0.31</v>
      </c>
      <c r="J35" s="93">
        <v>0.315</v>
      </c>
      <c r="K35" s="93">
        <v>0.308</v>
      </c>
      <c r="L35" s="93">
        <v>0.35299999999999998</v>
      </c>
      <c r="N35" s="92">
        <v>0.30599999999999999</v>
      </c>
      <c r="O35" s="93">
        <v>0.38</v>
      </c>
      <c r="P35" s="93">
        <v>0.313</v>
      </c>
      <c r="Q35" s="93">
        <v>0.313</v>
      </c>
      <c r="R35" s="93">
        <v>0.27100000000000002</v>
      </c>
      <c r="S35" s="93">
        <v>0.314</v>
      </c>
      <c r="T35" s="93">
        <v>0.26500000000000001</v>
      </c>
      <c r="U35" s="93">
        <v>0.25</v>
      </c>
      <c r="V35" s="93">
        <v>0.26900000000000002</v>
      </c>
      <c r="W35" s="93">
        <v>0.28899999999999998</v>
      </c>
      <c r="X35" s="93">
        <v>0.32400000000000001</v>
      </c>
    </row>
    <row r="36" spans="1:25" s="90" customFormat="1">
      <c r="A36" s="25" t="s">
        <v>371</v>
      </c>
      <c r="B36" s="92">
        <v>0.33600000000000002</v>
      </c>
      <c r="C36" s="93">
        <v>0.26800000000000002</v>
      </c>
      <c r="D36" s="93">
        <v>0.31900000000000001</v>
      </c>
      <c r="E36" s="93">
        <v>0.39400000000000002</v>
      </c>
      <c r="F36" s="93">
        <v>0.36099999999999999</v>
      </c>
      <c r="G36" s="93">
        <v>0.39400000000000002</v>
      </c>
      <c r="H36" s="93">
        <v>0.28599999999999998</v>
      </c>
      <c r="I36" s="93">
        <v>0.32800000000000001</v>
      </c>
      <c r="J36" s="93">
        <v>0.34799999999999998</v>
      </c>
      <c r="K36" s="93">
        <v>0.26700000000000002</v>
      </c>
      <c r="L36" s="93">
        <v>0.36499999999999999</v>
      </c>
      <c r="N36" s="92">
        <v>0.34</v>
      </c>
      <c r="O36" s="93">
        <v>0.28100000000000003</v>
      </c>
      <c r="P36" s="93">
        <v>0.32300000000000001</v>
      </c>
      <c r="Q36" s="93">
        <v>0.32200000000000001</v>
      </c>
      <c r="R36" s="93">
        <v>0.45</v>
      </c>
      <c r="S36" s="93">
        <v>0.38100000000000001</v>
      </c>
      <c r="T36" s="93">
        <v>0.35899999999999999</v>
      </c>
      <c r="U36" s="93">
        <v>0.38900000000000001</v>
      </c>
      <c r="V36" s="93">
        <v>0.38800000000000001</v>
      </c>
      <c r="W36" s="93">
        <v>0.28399999999999997</v>
      </c>
      <c r="X36" s="93">
        <v>0.28199999999999997</v>
      </c>
    </row>
    <row r="37" spans="1:25" s="90" customFormat="1">
      <c r="A37" s="25" t="s">
        <v>372</v>
      </c>
      <c r="B37" s="92">
        <v>0.115</v>
      </c>
      <c r="C37" s="93">
        <v>7.8E-2</v>
      </c>
      <c r="D37" s="93">
        <v>0.159</v>
      </c>
      <c r="E37" s="93">
        <v>0.14899999999999999</v>
      </c>
      <c r="F37" s="93">
        <v>0.126</v>
      </c>
      <c r="G37" s="93">
        <v>5.5E-2</v>
      </c>
      <c r="H37" s="93">
        <v>0.14499999999999999</v>
      </c>
      <c r="I37" s="93">
        <v>0.153</v>
      </c>
      <c r="J37" s="93">
        <v>0.16300000000000001</v>
      </c>
      <c r="K37" s="93">
        <v>8.1000000000000003E-2</v>
      </c>
      <c r="L37" s="93">
        <v>9.4E-2</v>
      </c>
      <c r="N37" s="92">
        <v>0.121</v>
      </c>
      <c r="O37" s="93">
        <v>8.2000000000000003E-2</v>
      </c>
      <c r="P37" s="93">
        <v>0.13600000000000001</v>
      </c>
      <c r="Q37" s="93">
        <v>0.154</v>
      </c>
      <c r="R37" s="93">
        <v>0.13500000000000001</v>
      </c>
      <c r="S37" s="93">
        <v>8.4000000000000005E-2</v>
      </c>
      <c r="T37" s="93">
        <v>0.14099999999999999</v>
      </c>
      <c r="U37" s="93">
        <v>0.13</v>
      </c>
      <c r="V37" s="93">
        <v>0.16400000000000001</v>
      </c>
      <c r="W37" s="93">
        <v>7.5999999999999998E-2</v>
      </c>
      <c r="X37" s="93">
        <v>0.13400000000000001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68" t="s">
        <v>374</v>
      </c>
      <c r="B41" s="92">
        <v>0.76800000000000002</v>
      </c>
      <c r="C41" s="93">
        <v>0.72299999999999998</v>
      </c>
      <c r="D41" s="93">
        <v>0.77200000000000002</v>
      </c>
      <c r="E41" s="93">
        <v>0.78300000000000003</v>
      </c>
      <c r="F41" s="93">
        <v>0.77300000000000002</v>
      </c>
      <c r="G41" s="93">
        <v>0.748</v>
      </c>
      <c r="H41" s="93">
        <v>0.75800000000000001</v>
      </c>
      <c r="I41" s="93">
        <v>0.79100000000000004</v>
      </c>
      <c r="J41" s="93">
        <v>0.82599999999999996</v>
      </c>
      <c r="K41" s="93">
        <v>0.65600000000000003</v>
      </c>
      <c r="L41" s="93">
        <v>0.81200000000000006</v>
      </c>
      <c r="N41" s="92">
        <v>0.76700000000000002</v>
      </c>
      <c r="O41" s="93">
        <v>0.74299999999999999</v>
      </c>
      <c r="P41" s="93">
        <v>0.77300000000000002</v>
      </c>
      <c r="Q41" s="93">
        <v>0.78900000000000003</v>
      </c>
      <c r="R41" s="93">
        <v>0.85599999999999998</v>
      </c>
      <c r="S41" s="93">
        <v>0.77800000000000002</v>
      </c>
      <c r="T41" s="93">
        <v>0.76500000000000001</v>
      </c>
      <c r="U41" s="93">
        <v>0.76900000000000002</v>
      </c>
      <c r="V41" s="93">
        <v>0.82199999999999995</v>
      </c>
      <c r="W41" s="93">
        <v>0.64900000000000002</v>
      </c>
      <c r="X41" s="93">
        <v>0.73899999999999999</v>
      </c>
    </row>
    <row r="42" spans="1:25" s="86" customFormat="1">
      <c r="A42" s="168" t="s">
        <v>375</v>
      </c>
      <c r="B42" s="109">
        <v>5.2</v>
      </c>
      <c r="C42" s="112">
        <v>5</v>
      </c>
      <c r="D42" s="112">
        <v>5.3</v>
      </c>
      <c r="E42" s="112">
        <v>5.4</v>
      </c>
      <c r="F42" s="112">
        <v>5.3</v>
      </c>
      <c r="G42" s="112">
        <v>5.0999999999999996</v>
      </c>
      <c r="H42" s="112">
        <v>5.2</v>
      </c>
      <c r="I42" s="112">
        <v>5.3</v>
      </c>
      <c r="J42" s="112">
        <v>5.4</v>
      </c>
      <c r="K42" s="112">
        <v>4.9000000000000004</v>
      </c>
      <c r="L42" s="112">
        <v>5.3</v>
      </c>
      <c r="N42" s="109">
        <v>5.3</v>
      </c>
      <c r="O42" s="112">
        <v>5.0999999999999996</v>
      </c>
      <c r="P42" s="112">
        <v>5.3</v>
      </c>
      <c r="Q42" s="112">
        <v>5.3</v>
      </c>
      <c r="R42" s="112">
        <v>5.5</v>
      </c>
      <c r="S42" s="112">
        <v>5.2</v>
      </c>
      <c r="T42" s="112">
        <v>5.3</v>
      </c>
      <c r="U42" s="112">
        <v>5.4</v>
      </c>
      <c r="V42" s="112">
        <v>5.5</v>
      </c>
      <c r="W42" s="112">
        <v>4.9000000000000004</v>
      </c>
      <c r="X42" s="112">
        <v>5.2</v>
      </c>
    </row>
    <row r="43" spans="1:25" s="86" customFormat="1">
      <c r="A43" s="168" t="s">
        <v>376</v>
      </c>
      <c r="B43" s="109">
        <v>5</v>
      </c>
      <c r="C43" s="112">
        <v>5</v>
      </c>
      <c r="D43" s="112">
        <v>5</v>
      </c>
      <c r="E43" s="112">
        <v>6</v>
      </c>
      <c r="F43" s="112">
        <v>5</v>
      </c>
      <c r="G43" s="112">
        <v>5</v>
      </c>
      <c r="H43" s="112">
        <v>5</v>
      </c>
      <c r="I43" s="112">
        <v>5</v>
      </c>
      <c r="J43" s="112">
        <v>6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5</v>
      </c>
      <c r="R43" s="112">
        <v>6</v>
      </c>
      <c r="S43" s="112">
        <v>5</v>
      </c>
      <c r="T43" s="112">
        <v>5.5</v>
      </c>
      <c r="U43" s="112">
        <v>6</v>
      </c>
      <c r="V43" s="112">
        <v>6</v>
      </c>
      <c r="W43" s="112">
        <v>5</v>
      </c>
      <c r="X43" s="112">
        <v>5</v>
      </c>
    </row>
    <row r="44" spans="1:25" s="86" customFormat="1">
      <c r="A44" s="168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5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5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5</v>
      </c>
      <c r="X44" s="113" t="str">
        <f t="shared" si="0"/>
        <v>Voto 5</v>
      </c>
    </row>
    <row r="45" spans="1:25" s="86" customFormat="1">
      <c r="A45" s="214" t="s">
        <v>378</v>
      </c>
      <c r="B45" s="215">
        <f t="shared" ref="B45:L45" si="1">100*((B24+B25+B26)-(B20+B21+B22))/(B20+B21+B22+B24+B25+B26)</f>
        <v>79.577464788732414</v>
      </c>
      <c r="C45" s="216">
        <f t="shared" si="1"/>
        <v>70.650887573964496</v>
      </c>
      <c r="D45" s="216">
        <f t="shared" si="1"/>
        <v>79.094076655052277</v>
      </c>
      <c r="E45" s="216">
        <f t="shared" si="1"/>
        <v>80.465116279069775</v>
      </c>
      <c r="F45" s="216">
        <f t="shared" si="1"/>
        <v>79.953379953379951</v>
      </c>
      <c r="G45" s="216">
        <f t="shared" si="1"/>
        <v>81.333333333333343</v>
      </c>
      <c r="H45" s="216">
        <f t="shared" si="1"/>
        <v>78.276269185360093</v>
      </c>
      <c r="I45" s="216">
        <f t="shared" si="1"/>
        <v>81.228273464658173</v>
      </c>
      <c r="J45" s="216">
        <f t="shared" si="1"/>
        <v>88.369441277080952</v>
      </c>
      <c r="K45" s="216">
        <f t="shared" si="1"/>
        <v>58.880778588807793</v>
      </c>
      <c r="L45" s="216">
        <f t="shared" si="1"/>
        <v>87.878787878787875</v>
      </c>
      <c r="M45" s="217"/>
      <c r="N45" s="215">
        <f t="shared" ref="N45:X45" si="2">100*((N24+N25+N26)-(N20+N21+N22))/(N20+N21+N22+N24+N25+N26)</f>
        <v>82.417582417582409</v>
      </c>
      <c r="O45" s="216">
        <f t="shared" si="2"/>
        <v>76.399026763990264</v>
      </c>
      <c r="P45" s="216">
        <f t="shared" si="2"/>
        <v>86.617100371747213</v>
      </c>
      <c r="Q45" s="216">
        <f t="shared" si="2"/>
        <v>82.770663562281726</v>
      </c>
      <c r="R45" s="216">
        <f t="shared" si="2"/>
        <v>85.714285714285708</v>
      </c>
      <c r="S45" s="216">
        <f t="shared" si="2"/>
        <v>85.18518518518519</v>
      </c>
      <c r="T45" s="216">
        <f t="shared" si="2"/>
        <v>87.088607594936718</v>
      </c>
      <c r="U45" s="216">
        <f t="shared" si="2"/>
        <v>87.628865979381445</v>
      </c>
      <c r="V45" s="216">
        <f t="shared" si="2"/>
        <v>90.554899645808746</v>
      </c>
      <c r="W45" s="216">
        <f t="shared" si="2"/>
        <v>63.959390862944161</v>
      </c>
      <c r="X45" s="216">
        <f t="shared" si="2"/>
        <v>79.596977329974806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19340</v>
      </c>
      <c r="C47" s="117">
        <f t="shared" ref="C47:X47" si="3">MAX(C9:C15)</f>
        <v>3288</v>
      </c>
      <c r="D47" s="117">
        <f t="shared" si="3"/>
        <v>1824</v>
      </c>
      <c r="E47" s="117">
        <f t="shared" si="3"/>
        <v>1652</v>
      </c>
      <c r="F47" s="117">
        <f t="shared" si="3"/>
        <v>1481</v>
      </c>
      <c r="G47" s="117">
        <f t="shared" si="3"/>
        <v>2888</v>
      </c>
      <c r="H47" s="117">
        <f t="shared" si="3"/>
        <v>533</v>
      </c>
      <c r="I47" s="117">
        <f t="shared" si="3"/>
        <v>2770</v>
      </c>
      <c r="J47" s="117">
        <f t="shared" si="3"/>
        <v>1741</v>
      </c>
      <c r="K47" s="117">
        <f t="shared" si="3"/>
        <v>1104</v>
      </c>
      <c r="L47" s="117">
        <f t="shared" si="3"/>
        <v>3219</v>
      </c>
      <c r="N47" s="117">
        <f t="shared" si="3"/>
        <v>5457</v>
      </c>
      <c r="O47" s="117">
        <f t="shared" si="3"/>
        <v>842</v>
      </c>
      <c r="P47" s="117">
        <f t="shared" si="3"/>
        <v>319</v>
      </c>
      <c r="Q47" s="117">
        <f t="shared" si="3"/>
        <v>607</v>
      </c>
      <c r="R47" s="117">
        <f t="shared" si="3"/>
        <v>546</v>
      </c>
      <c r="S47" s="117">
        <f t="shared" si="3"/>
        <v>779</v>
      </c>
      <c r="T47" s="117">
        <f t="shared" si="3"/>
        <v>196</v>
      </c>
      <c r="U47" s="117">
        <f t="shared" si="3"/>
        <v>735</v>
      </c>
      <c r="V47" s="117">
        <f t="shared" si="3"/>
        <v>617</v>
      </c>
      <c r="W47" s="117">
        <f t="shared" si="3"/>
        <v>351</v>
      </c>
      <c r="X47" s="117">
        <f t="shared" si="3"/>
        <v>792</v>
      </c>
    </row>
    <row r="48" spans="1:25" s="67" customFormat="1" ht="6.6" hidden="1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3:L3"/>
    <mergeCell ref="N3:X3"/>
    <mergeCell ref="O4:X4"/>
    <mergeCell ref="B30:L30"/>
    <mergeCell ref="N30:X30"/>
    <mergeCell ref="N8:X8"/>
    <mergeCell ref="B7:M7"/>
    <mergeCell ref="N7:X7"/>
    <mergeCell ref="B8:L8"/>
    <mergeCell ref="B40:L40"/>
    <mergeCell ref="N40:X40"/>
    <mergeCell ref="B19:L19"/>
    <mergeCell ref="N19:X19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4.710937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58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401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25" t="s">
        <v>366</v>
      </c>
      <c r="B8" s="73">
        <v>41</v>
      </c>
      <c r="C8" s="23">
        <v>8</v>
      </c>
      <c r="D8" s="23">
        <v>0</v>
      </c>
      <c r="E8" s="23">
        <v>25</v>
      </c>
      <c r="F8" s="23">
        <v>0</v>
      </c>
      <c r="G8" s="23">
        <v>9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3" s="86" customFormat="1">
      <c r="A9" s="25" t="s">
        <v>367</v>
      </c>
      <c r="B9" s="73">
        <v>1525</v>
      </c>
      <c r="C9" s="23">
        <v>444</v>
      </c>
      <c r="D9" s="23">
        <v>77</v>
      </c>
      <c r="E9" s="23">
        <v>134</v>
      </c>
      <c r="F9" s="23">
        <v>66</v>
      </c>
      <c r="G9" s="23">
        <v>151</v>
      </c>
      <c r="H9" s="23">
        <v>43</v>
      </c>
      <c r="I9" s="23">
        <v>80</v>
      </c>
      <c r="J9" s="23">
        <v>58</v>
      </c>
      <c r="K9" s="23">
        <v>243</v>
      </c>
      <c r="L9" s="23">
        <v>228</v>
      </c>
    </row>
    <row r="10" spans="1:13" s="86" customFormat="1">
      <c r="A10" s="25" t="s">
        <v>368</v>
      </c>
      <c r="B10" s="73">
        <v>3702</v>
      </c>
      <c r="C10" s="23">
        <v>789</v>
      </c>
      <c r="D10" s="23">
        <v>310</v>
      </c>
      <c r="E10" s="23">
        <v>302</v>
      </c>
      <c r="F10" s="23">
        <v>270</v>
      </c>
      <c r="G10" s="23">
        <v>372</v>
      </c>
      <c r="H10" s="23">
        <v>115</v>
      </c>
      <c r="I10" s="23">
        <v>471</v>
      </c>
      <c r="J10" s="23">
        <v>359</v>
      </c>
      <c r="K10" s="23">
        <v>272</v>
      </c>
      <c r="L10" s="23">
        <v>443</v>
      </c>
    </row>
    <row r="11" spans="1:13" s="86" customFormat="1">
      <c r="A11" s="25" t="s">
        <v>369</v>
      </c>
      <c r="B11" s="73">
        <v>10936</v>
      </c>
      <c r="C11" s="23">
        <v>1593</v>
      </c>
      <c r="D11" s="23">
        <v>1123</v>
      </c>
      <c r="E11" s="23">
        <v>824</v>
      </c>
      <c r="F11" s="23">
        <v>680</v>
      </c>
      <c r="G11" s="23">
        <v>1437</v>
      </c>
      <c r="H11" s="23">
        <v>347</v>
      </c>
      <c r="I11" s="23">
        <v>1672</v>
      </c>
      <c r="J11" s="23">
        <v>722</v>
      </c>
      <c r="K11" s="23">
        <v>890</v>
      </c>
      <c r="L11" s="23">
        <v>1647</v>
      </c>
    </row>
    <row r="12" spans="1:13" s="86" customFormat="1">
      <c r="A12" s="25" t="s">
        <v>370</v>
      </c>
      <c r="B12" s="73">
        <v>24239</v>
      </c>
      <c r="C12" s="23">
        <v>4128</v>
      </c>
      <c r="D12" s="23">
        <v>2077</v>
      </c>
      <c r="E12" s="23">
        <v>1661</v>
      </c>
      <c r="F12" s="23">
        <v>1696</v>
      </c>
      <c r="G12" s="23">
        <v>3330</v>
      </c>
      <c r="H12" s="23">
        <v>715</v>
      </c>
      <c r="I12" s="23">
        <v>2921</v>
      </c>
      <c r="J12" s="23">
        <v>2028</v>
      </c>
      <c r="K12" s="23">
        <v>1699</v>
      </c>
      <c r="L12" s="23">
        <v>3982</v>
      </c>
    </row>
    <row r="13" spans="1:13" s="86" customFormat="1">
      <c r="A13" s="25" t="s">
        <v>371</v>
      </c>
      <c r="B13" s="73">
        <v>25585</v>
      </c>
      <c r="C13" s="23">
        <v>3130</v>
      </c>
      <c r="D13" s="23">
        <v>2251</v>
      </c>
      <c r="E13" s="23">
        <v>2282</v>
      </c>
      <c r="F13" s="23">
        <v>1964</v>
      </c>
      <c r="G13" s="23">
        <v>3435</v>
      </c>
      <c r="H13" s="23">
        <v>654</v>
      </c>
      <c r="I13" s="23">
        <v>4107</v>
      </c>
      <c r="J13" s="23">
        <v>2609</v>
      </c>
      <c r="K13" s="23">
        <v>1242</v>
      </c>
      <c r="L13" s="23">
        <v>3911</v>
      </c>
    </row>
    <row r="14" spans="1:13" s="86" customFormat="1">
      <c r="A14" s="25" t="s">
        <v>372</v>
      </c>
      <c r="B14" s="73">
        <v>7924</v>
      </c>
      <c r="C14" s="23">
        <v>869</v>
      </c>
      <c r="D14" s="23">
        <v>891</v>
      </c>
      <c r="E14" s="23">
        <v>873</v>
      </c>
      <c r="F14" s="23">
        <v>648</v>
      </c>
      <c r="G14" s="23">
        <v>671</v>
      </c>
      <c r="H14" s="23">
        <v>309</v>
      </c>
      <c r="I14" s="23">
        <v>1217</v>
      </c>
      <c r="J14" s="23">
        <v>820</v>
      </c>
      <c r="K14" s="23">
        <v>475</v>
      </c>
      <c r="L14" s="23">
        <v>1151</v>
      </c>
    </row>
    <row r="15" spans="1:13" s="86" customFormat="1">
      <c r="A15" s="25" t="s">
        <v>373</v>
      </c>
      <c r="B15" s="73">
        <v>329</v>
      </c>
      <c r="C15" s="23">
        <v>58</v>
      </c>
      <c r="D15" s="23">
        <v>5</v>
      </c>
      <c r="E15" s="23">
        <v>25</v>
      </c>
      <c r="F15" s="23">
        <v>11</v>
      </c>
      <c r="G15" s="23">
        <v>43</v>
      </c>
      <c r="H15" s="23">
        <v>23</v>
      </c>
      <c r="I15" s="23">
        <v>58</v>
      </c>
      <c r="J15" s="23">
        <v>29</v>
      </c>
      <c r="K15" s="23">
        <v>5</v>
      </c>
      <c r="L15" s="23">
        <v>72</v>
      </c>
    </row>
    <row r="16" spans="1:13" s="90" customFormat="1">
      <c r="A16" s="36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167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167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25" t="s">
        <v>366</v>
      </c>
      <c r="B19" s="92">
        <v>1E-3</v>
      </c>
      <c r="C19" s="93">
        <v>1E-3</v>
      </c>
      <c r="D19" s="93">
        <v>0</v>
      </c>
      <c r="E19" s="93">
        <v>4.0000000000000001E-3</v>
      </c>
      <c r="F19" s="93">
        <v>0</v>
      </c>
      <c r="G19" s="93">
        <v>1E-3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</row>
    <row r="20" spans="1:12" s="86" customFormat="1">
      <c r="A20" s="25" t="s">
        <v>367</v>
      </c>
      <c r="B20" s="92">
        <v>2.1000000000000001E-2</v>
      </c>
      <c r="C20" s="93">
        <v>0.04</v>
      </c>
      <c r="D20" s="93">
        <v>1.0999999999999999E-2</v>
      </c>
      <c r="E20" s="93">
        <v>2.1999999999999999E-2</v>
      </c>
      <c r="F20" s="93">
        <v>1.2E-2</v>
      </c>
      <c r="G20" s="93">
        <v>1.6E-2</v>
      </c>
      <c r="H20" s="93">
        <v>0.02</v>
      </c>
      <c r="I20" s="93">
        <v>8.0000000000000002E-3</v>
      </c>
      <c r="J20" s="93">
        <v>8.9999999999999993E-3</v>
      </c>
      <c r="K20" s="93">
        <v>0.05</v>
      </c>
      <c r="L20" s="93">
        <v>0.02</v>
      </c>
    </row>
    <row r="21" spans="1:12" s="86" customFormat="1">
      <c r="A21" s="25" t="s">
        <v>368</v>
      </c>
      <c r="B21" s="92">
        <v>0.05</v>
      </c>
      <c r="C21" s="93">
        <v>7.1999999999999995E-2</v>
      </c>
      <c r="D21" s="93">
        <v>4.5999999999999999E-2</v>
      </c>
      <c r="E21" s="93">
        <v>4.9000000000000002E-2</v>
      </c>
      <c r="F21" s="93">
        <v>5.0999999999999997E-2</v>
      </c>
      <c r="G21" s="93">
        <v>3.9E-2</v>
      </c>
      <c r="H21" s="93">
        <v>5.1999999999999998E-2</v>
      </c>
      <c r="I21" s="93">
        <v>4.4999999999999998E-2</v>
      </c>
      <c r="J21" s="93">
        <v>5.3999999999999999E-2</v>
      </c>
      <c r="K21" s="93">
        <v>5.6000000000000001E-2</v>
      </c>
      <c r="L21" s="93">
        <v>3.9E-2</v>
      </c>
    </row>
    <row r="22" spans="1:12" s="86" customFormat="1">
      <c r="A22" s="25" t="s">
        <v>369</v>
      </c>
      <c r="B22" s="92">
        <v>0.14699999999999999</v>
      </c>
      <c r="C22" s="93">
        <v>0.14499999999999999</v>
      </c>
      <c r="D22" s="93">
        <v>0.16700000000000001</v>
      </c>
      <c r="E22" s="93">
        <v>0.13500000000000001</v>
      </c>
      <c r="F22" s="93">
        <v>0.127</v>
      </c>
      <c r="G22" s="93">
        <v>0.152</v>
      </c>
      <c r="H22" s="93">
        <v>0.157</v>
      </c>
      <c r="I22" s="93">
        <v>0.159</v>
      </c>
      <c r="J22" s="93">
        <v>0.109</v>
      </c>
      <c r="K22" s="93">
        <v>0.184</v>
      </c>
      <c r="L22" s="93">
        <v>0.14399999999999999</v>
      </c>
    </row>
    <row r="23" spans="1:12" s="86" customFormat="1">
      <c r="A23" s="25" t="s">
        <v>370</v>
      </c>
      <c r="B23" s="92">
        <v>0.32600000000000001</v>
      </c>
      <c r="C23" s="93">
        <v>0.375</v>
      </c>
      <c r="D23" s="93">
        <v>0.308</v>
      </c>
      <c r="E23" s="93">
        <v>0.27100000000000002</v>
      </c>
      <c r="F23" s="93">
        <v>0.318</v>
      </c>
      <c r="G23" s="93">
        <v>0.35299999999999998</v>
      </c>
      <c r="H23" s="93">
        <v>0.32400000000000001</v>
      </c>
      <c r="I23" s="93">
        <v>0.27800000000000002</v>
      </c>
      <c r="J23" s="93">
        <v>0.30599999999999999</v>
      </c>
      <c r="K23" s="93">
        <v>0.35199999999999998</v>
      </c>
      <c r="L23" s="93">
        <v>0.34799999999999998</v>
      </c>
    </row>
    <row r="24" spans="1:12" s="86" customFormat="1">
      <c r="A24" s="25" t="s">
        <v>371</v>
      </c>
      <c r="B24" s="92">
        <v>0.34399999999999997</v>
      </c>
      <c r="C24" s="93">
        <v>0.28399999999999997</v>
      </c>
      <c r="D24" s="93">
        <v>0.33400000000000002</v>
      </c>
      <c r="E24" s="93">
        <v>0.372</v>
      </c>
      <c r="F24" s="93">
        <v>0.36799999999999999</v>
      </c>
      <c r="G24" s="93">
        <v>0.36399999999999999</v>
      </c>
      <c r="H24" s="93">
        <v>0.29599999999999999</v>
      </c>
      <c r="I24" s="93">
        <v>0.39</v>
      </c>
      <c r="J24" s="93">
        <v>0.39400000000000002</v>
      </c>
      <c r="K24" s="93">
        <v>0.25700000000000001</v>
      </c>
      <c r="L24" s="93">
        <v>0.34200000000000003</v>
      </c>
    </row>
    <row r="25" spans="1:12" s="86" customFormat="1">
      <c r="A25" s="25" t="s">
        <v>372</v>
      </c>
      <c r="B25" s="92">
        <v>0.107</v>
      </c>
      <c r="C25" s="93">
        <v>7.9000000000000001E-2</v>
      </c>
      <c r="D25" s="93">
        <v>0.13200000000000001</v>
      </c>
      <c r="E25" s="93">
        <v>0.14299999999999999</v>
      </c>
      <c r="F25" s="93">
        <v>0.121</v>
      </c>
      <c r="G25" s="93">
        <v>7.0999999999999994E-2</v>
      </c>
      <c r="H25" s="93">
        <v>0.14000000000000001</v>
      </c>
      <c r="I25" s="93">
        <v>0.11600000000000001</v>
      </c>
      <c r="J25" s="93">
        <v>0.124</v>
      </c>
      <c r="K25" s="93">
        <v>9.8000000000000004E-2</v>
      </c>
      <c r="L25" s="93">
        <v>0.10100000000000001</v>
      </c>
    </row>
    <row r="26" spans="1:12" s="86" customFormat="1">
      <c r="A26" s="25" t="s">
        <v>373</v>
      </c>
      <c r="B26" s="92">
        <v>4.0000000000000001E-3</v>
      </c>
      <c r="C26" s="93">
        <v>5.0000000000000001E-3</v>
      </c>
      <c r="D26" s="93">
        <v>1E-3</v>
      </c>
      <c r="E26" s="93">
        <v>4.0000000000000001E-3</v>
      </c>
      <c r="F26" s="93">
        <v>2E-3</v>
      </c>
      <c r="G26" s="93">
        <v>5.0000000000000001E-3</v>
      </c>
      <c r="H26" s="93">
        <v>1.0999999999999999E-2</v>
      </c>
      <c r="I26" s="93">
        <v>5.0000000000000001E-3</v>
      </c>
      <c r="J26" s="93">
        <v>4.0000000000000001E-3</v>
      </c>
      <c r="K26" s="93">
        <v>1E-3</v>
      </c>
      <c r="L26" s="93">
        <v>6.0000000000000001E-3</v>
      </c>
    </row>
    <row r="27" spans="1:12" s="90" customFormat="1">
      <c r="A27" s="36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1E-3</v>
      </c>
      <c r="C30" s="93">
        <v>1E-3</v>
      </c>
      <c r="D30" s="93">
        <v>0</v>
      </c>
      <c r="E30" s="93">
        <v>4.0000000000000001E-3</v>
      </c>
      <c r="F30" s="93">
        <v>0</v>
      </c>
      <c r="G30" s="93">
        <v>1E-3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</row>
    <row r="31" spans="1:12" s="86" customFormat="1">
      <c r="A31" s="25" t="s">
        <v>367</v>
      </c>
      <c r="B31" s="92">
        <v>2.1000000000000001E-2</v>
      </c>
      <c r="C31" s="93">
        <v>4.1000000000000002E-2</v>
      </c>
      <c r="D31" s="93">
        <v>1.0999999999999999E-2</v>
      </c>
      <c r="E31" s="93">
        <v>2.1999999999999999E-2</v>
      </c>
      <c r="F31" s="93">
        <v>1.2E-2</v>
      </c>
      <c r="G31" s="93">
        <v>1.6E-2</v>
      </c>
      <c r="H31" s="93">
        <v>0.02</v>
      </c>
      <c r="I31" s="93">
        <v>8.0000000000000002E-3</v>
      </c>
      <c r="J31" s="93">
        <v>8.9999999999999993E-3</v>
      </c>
      <c r="K31" s="93">
        <v>0.05</v>
      </c>
      <c r="L31" s="93">
        <v>0.02</v>
      </c>
    </row>
    <row r="32" spans="1:12" s="86" customFormat="1">
      <c r="A32" s="25" t="s">
        <v>368</v>
      </c>
      <c r="B32" s="92">
        <v>0.05</v>
      </c>
      <c r="C32" s="93">
        <v>7.1999999999999995E-2</v>
      </c>
      <c r="D32" s="93">
        <v>4.5999999999999999E-2</v>
      </c>
      <c r="E32" s="93">
        <v>4.9000000000000002E-2</v>
      </c>
      <c r="F32" s="93">
        <v>5.0999999999999997E-2</v>
      </c>
      <c r="G32" s="93">
        <v>0.04</v>
      </c>
      <c r="H32" s="93">
        <v>5.2999999999999999E-2</v>
      </c>
      <c r="I32" s="93">
        <v>4.4999999999999998E-2</v>
      </c>
      <c r="J32" s="93">
        <v>5.3999999999999999E-2</v>
      </c>
      <c r="K32" s="93">
        <v>5.6000000000000001E-2</v>
      </c>
      <c r="L32" s="93">
        <v>3.9E-2</v>
      </c>
    </row>
    <row r="33" spans="1:35" s="86" customFormat="1">
      <c r="A33" s="25" t="s">
        <v>369</v>
      </c>
      <c r="B33" s="92">
        <v>0.14799999999999999</v>
      </c>
      <c r="C33" s="93">
        <v>0.14499999999999999</v>
      </c>
      <c r="D33" s="93">
        <v>0.16700000000000001</v>
      </c>
      <c r="E33" s="93">
        <v>0.13500000000000001</v>
      </c>
      <c r="F33" s="93">
        <v>0.128</v>
      </c>
      <c r="G33" s="93">
        <v>0.153</v>
      </c>
      <c r="H33" s="93">
        <v>0.159</v>
      </c>
      <c r="I33" s="93">
        <v>0.16</v>
      </c>
      <c r="J33" s="93">
        <v>0.109</v>
      </c>
      <c r="K33" s="93">
        <v>0.185</v>
      </c>
      <c r="L33" s="93">
        <v>0.14499999999999999</v>
      </c>
    </row>
    <row r="34" spans="1:35" s="86" customFormat="1">
      <c r="A34" s="25" t="s">
        <v>370</v>
      </c>
      <c r="B34" s="92">
        <v>0.32800000000000001</v>
      </c>
      <c r="C34" s="93">
        <v>0.377</v>
      </c>
      <c r="D34" s="93">
        <v>0.309</v>
      </c>
      <c r="E34" s="93">
        <v>0.27200000000000002</v>
      </c>
      <c r="F34" s="93">
        <v>0.31900000000000001</v>
      </c>
      <c r="G34" s="93">
        <v>0.35399999999999998</v>
      </c>
      <c r="H34" s="93">
        <v>0.32700000000000001</v>
      </c>
      <c r="I34" s="93">
        <v>0.27900000000000003</v>
      </c>
      <c r="J34" s="93">
        <v>0.307</v>
      </c>
      <c r="K34" s="93">
        <v>0.35199999999999998</v>
      </c>
      <c r="L34" s="93">
        <v>0.35099999999999998</v>
      </c>
    </row>
    <row r="35" spans="1:35" s="86" customFormat="1">
      <c r="A35" s="25" t="s">
        <v>371</v>
      </c>
      <c r="B35" s="92">
        <v>0.34599999999999997</v>
      </c>
      <c r="C35" s="93">
        <v>0.28599999999999998</v>
      </c>
      <c r="D35" s="93">
        <v>0.33400000000000002</v>
      </c>
      <c r="E35" s="93">
        <v>0.374</v>
      </c>
      <c r="F35" s="93">
        <v>0.36899999999999999</v>
      </c>
      <c r="G35" s="93">
        <v>0.36499999999999999</v>
      </c>
      <c r="H35" s="93">
        <v>0.3</v>
      </c>
      <c r="I35" s="93">
        <v>0.39200000000000002</v>
      </c>
      <c r="J35" s="93">
        <v>0.39600000000000002</v>
      </c>
      <c r="K35" s="93">
        <v>0.25800000000000001</v>
      </c>
      <c r="L35" s="93">
        <v>0.34399999999999997</v>
      </c>
    </row>
    <row r="36" spans="1:35" s="86" customFormat="1">
      <c r="A36" s="25" t="s">
        <v>372</v>
      </c>
      <c r="B36" s="92">
        <v>0.107</v>
      </c>
      <c r="C36" s="93">
        <v>7.9000000000000001E-2</v>
      </c>
      <c r="D36" s="93">
        <v>0.13200000000000001</v>
      </c>
      <c r="E36" s="93">
        <v>0.14299999999999999</v>
      </c>
      <c r="F36" s="93">
        <v>0.122</v>
      </c>
      <c r="G36" s="93">
        <v>7.0999999999999994E-2</v>
      </c>
      <c r="H36" s="93">
        <v>0.14199999999999999</v>
      </c>
      <c r="I36" s="93">
        <v>0.11600000000000001</v>
      </c>
      <c r="J36" s="93">
        <v>0.124</v>
      </c>
      <c r="K36" s="93">
        <v>9.9000000000000005E-2</v>
      </c>
      <c r="L36" s="93">
        <v>0.10100000000000001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68" t="s">
        <v>374</v>
      </c>
      <c r="B40" s="92">
        <v>0.78100000000000003</v>
      </c>
      <c r="C40" s="93">
        <v>0.74099999999999999</v>
      </c>
      <c r="D40" s="93">
        <v>0.77600000000000002</v>
      </c>
      <c r="E40" s="93">
        <v>0.78900000000000003</v>
      </c>
      <c r="F40" s="93">
        <v>0.80900000000000005</v>
      </c>
      <c r="G40" s="93">
        <v>0.79100000000000004</v>
      </c>
      <c r="H40" s="93">
        <v>0.76900000000000002</v>
      </c>
      <c r="I40" s="93">
        <v>0.78800000000000003</v>
      </c>
      <c r="J40" s="93">
        <v>0.82699999999999996</v>
      </c>
      <c r="K40" s="93">
        <v>0.70899999999999996</v>
      </c>
      <c r="L40" s="93">
        <v>0.79600000000000004</v>
      </c>
    </row>
    <row r="41" spans="1:35" s="86" customFormat="1">
      <c r="A41" s="168" t="s">
        <v>375</v>
      </c>
      <c r="B41" s="109">
        <v>5.2</v>
      </c>
      <c r="C41" s="112">
        <v>5</v>
      </c>
      <c r="D41" s="112">
        <v>5.3</v>
      </c>
      <c r="E41" s="112">
        <v>5.3</v>
      </c>
      <c r="F41" s="112">
        <v>5.3</v>
      </c>
      <c r="G41" s="112">
        <v>5.2</v>
      </c>
      <c r="H41" s="112">
        <v>5.3</v>
      </c>
      <c r="I41" s="112">
        <v>5.4</v>
      </c>
      <c r="J41" s="112">
        <v>5.4</v>
      </c>
      <c r="K41" s="112">
        <v>5</v>
      </c>
      <c r="L41" s="112">
        <v>5.3</v>
      </c>
    </row>
    <row r="42" spans="1:35" s="86" customFormat="1">
      <c r="A42" s="168" t="s">
        <v>376</v>
      </c>
      <c r="B42" s="109">
        <v>5</v>
      </c>
      <c r="C42" s="112">
        <v>5</v>
      </c>
      <c r="D42" s="112">
        <v>5</v>
      </c>
      <c r="E42" s="112">
        <v>6</v>
      </c>
      <c r="F42" s="112">
        <v>5</v>
      </c>
      <c r="G42" s="112">
        <v>5</v>
      </c>
      <c r="H42" s="112">
        <v>5</v>
      </c>
      <c r="I42" s="112">
        <v>6</v>
      </c>
      <c r="J42" s="112">
        <v>6</v>
      </c>
      <c r="K42" s="112">
        <v>5</v>
      </c>
      <c r="L42" s="112">
        <v>5</v>
      </c>
    </row>
    <row r="43" spans="1:35" s="86" customFormat="1">
      <c r="A43" s="168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5</v>
      </c>
      <c r="L43" s="113" t="str">
        <f t="shared" si="0"/>
        <v>Voto 5</v>
      </c>
    </row>
    <row r="44" spans="1:35" s="86" customFormat="1">
      <c r="A44" s="168" t="s">
        <v>378</v>
      </c>
      <c r="B44" s="109">
        <f t="shared" ref="B44:L44" si="1">100*((B23+B24+B25)-(B19+B20+B21))/(B19+B20+B21+B23+B24+B25)</f>
        <v>83.038869257950509</v>
      </c>
      <c r="C44" s="112">
        <f t="shared" si="1"/>
        <v>73.443008225616921</v>
      </c>
      <c r="D44" s="112">
        <f t="shared" si="1"/>
        <v>86.281588447653419</v>
      </c>
      <c r="E44" s="112">
        <f t="shared" si="1"/>
        <v>82.578397212543564</v>
      </c>
      <c r="F44" s="112">
        <f t="shared" si="1"/>
        <v>85.517241379310349</v>
      </c>
      <c r="G44" s="112">
        <f t="shared" si="1"/>
        <v>86.72985781990522</v>
      </c>
      <c r="H44" s="112">
        <f t="shared" si="1"/>
        <v>82.692307692307708</v>
      </c>
      <c r="I44" s="112">
        <f t="shared" si="1"/>
        <v>87.335722819593769</v>
      </c>
      <c r="J44" s="112">
        <f t="shared" si="1"/>
        <v>85.794813979706873</v>
      </c>
      <c r="K44" s="112">
        <f t="shared" si="1"/>
        <v>73.923739237392368</v>
      </c>
      <c r="L44" s="112">
        <f t="shared" si="1"/>
        <v>86.117647058823536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25585</v>
      </c>
      <c r="C46" s="117">
        <f t="shared" ref="C46:L46" si="2">MAX(C8:C14)</f>
        <v>4128</v>
      </c>
      <c r="D46" s="117">
        <f t="shared" si="2"/>
        <v>2251</v>
      </c>
      <c r="E46" s="117">
        <f t="shared" si="2"/>
        <v>2282</v>
      </c>
      <c r="F46" s="117">
        <f t="shared" si="2"/>
        <v>1964</v>
      </c>
      <c r="G46" s="117">
        <f t="shared" si="2"/>
        <v>3435</v>
      </c>
      <c r="H46" s="117">
        <f t="shared" si="2"/>
        <v>715</v>
      </c>
      <c r="I46" s="117">
        <f t="shared" si="2"/>
        <v>4107</v>
      </c>
      <c r="J46" s="117">
        <f t="shared" si="2"/>
        <v>2609</v>
      </c>
      <c r="K46" s="117">
        <f t="shared" si="2"/>
        <v>1699</v>
      </c>
      <c r="L46" s="117">
        <f t="shared" si="2"/>
        <v>3982</v>
      </c>
    </row>
    <row r="47" spans="1:35" s="67" customFormat="1" ht="6.6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/>
  </sheetViews>
  <sheetFormatPr defaultColWidth="8.7109375" defaultRowHeight="12"/>
  <cols>
    <col min="1" max="1" width="24.28515625" style="20" customWidth="1"/>
    <col min="2" max="2" width="11.2851562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59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49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49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170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170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170"/>
      <c r="B8" s="248" t="s">
        <v>401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401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25" t="s">
        <v>366</v>
      </c>
      <c r="B9" s="73">
        <v>17</v>
      </c>
      <c r="C9" s="23">
        <v>0</v>
      </c>
      <c r="D9" s="23">
        <v>0</v>
      </c>
      <c r="E9" s="23">
        <v>17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N9" s="73">
        <v>24</v>
      </c>
      <c r="O9" s="23">
        <v>8</v>
      </c>
      <c r="P9" s="23">
        <v>0</v>
      </c>
      <c r="Q9" s="23">
        <v>8</v>
      </c>
      <c r="R9" s="23">
        <v>0</v>
      </c>
      <c r="S9" s="23">
        <v>9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</row>
    <row r="10" spans="1:24" s="86" customFormat="1">
      <c r="A10" s="25" t="s">
        <v>367</v>
      </c>
      <c r="B10" s="73">
        <v>1192</v>
      </c>
      <c r="C10" s="23">
        <v>353</v>
      </c>
      <c r="D10" s="23">
        <v>62</v>
      </c>
      <c r="E10" s="23">
        <v>101</v>
      </c>
      <c r="F10" s="23">
        <v>44</v>
      </c>
      <c r="G10" s="23">
        <v>134</v>
      </c>
      <c r="H10" s="23">
        <v>43</v>
      </c>
      <c r="I10" s="23">
        <v>63</v>
      </c>
      <c r="J10" s="23">
        <v>36</v>
      </c>
      <c r="K10" s="23">
        <v>189</v>
      </c>
      <c r="L10" s="23">
        <v>166</v>
      </c>
      <c r="N10" s="73">
        <v>333</v>
      </c>
      <c r="O10" s="23">
        <v>91</v>
      </c>
      <c r="P10" s="23">
        <v>15</v>
      </c>
      <c r="Q10" s="23">
        <v>33</v>
      </c>
      <c r="R10" s="23">
        <v>21</v>
      </c>
      <c r="S10" s="23">
        <v>17</v>
      </c>
      <c r="T10" s="23">
        <v>0</v>
      </c>
      <c r="U10" s="23">
        <v>18</v>
      </c>
      <c r="V10" s="23">
        <v>22</v>
      </c>
      <c r="W10" s="23">
        <v>54</v>
      </c>
      <c r="X10" s="23">
        <v>62</v>
      </c>
    </row>
    <row r="11" spans="1:24" s="86" customFormat="1">
      <c r="A11" s="25" t="s">
        <v>368</v>
      </c>
      <c r="B11" s="73">
        <v>2931</v>
      </c>
      <c r="C11" s="23">
        <v>652</v>
      </c>
      <c r="D11" s="23">
        <v>290</v>
      </c>
      <c r="E11" s="23">
        <v>169</v>
      </c>
      <c r="F11" s="23">
        <v>222</v>
      </c>
      <c r="G11" s="23">
        <v>321</v>
      </c>
      <c r="H11" s="23">
        <v>86</v>
      </c>
      <c r="I11" s="23">
        <v>409</v>
      </c>
      <c r="J11" s="23">
        <v>308</v>
      </c>
      <c r="K11" s="23">
        <v>174</v>
      </c>
      <c r="L11" s="23">
        <v>299</v>
      </c>
      <c r="N11" s="73">
        <v>771</v>
      </c>
      <c r="O11" s="23">
        <v>137</v>
      </c>
      <c r="P11" s="23">
        <v>20</v>
      </c>
      <c r="Q11" s="23">
        <v>133</v>
      </c>
      <c r="R11" s="23">
        <v>48</v>
      </c>
      <c r="S11" s="23">
        <v>51</v>
      </c>
      <c r="T11" s="23">
        <v>29</v>
      </c>
      <c r="U11" s="23">
        <v>61</v>
      </c>
      <c r="V11" s="23">
        <v>51</v>
      </c>
      <c r="W11" s="23">
        <v>97</v>
      </c>
      <c r="X11" s="23">
        <v>144</v>
      </c>
    </row>
    <row r="12" spans="1:24" s="86" customFormat="1">
      <c r="A12" s="25" t="s">
        <v>369</v>
      </c>
      <c r="B12" s="73">
        <v>8423</v>
      </c>
      <c r="C12" s="23">
        <v>1168</v>
      </c>
      <c r="D12" s="23">
        <v>954</v>
      </c>
      <c r="E12" s="23">
        <v>691</v>
      </c>
      <c r="F12" s="23">
        <v>563</v>
      </c>
      <c r="G12" s="23">
        <v>1069</v>
      </c>
      <c r="H12" s="23">
        <v>266</v>
      </c>
      <c r="I12" s="23">
        <v>1322</v>
      </c>
      <c r="J12" s="23">
        <v>526</v>
      </c>
      <c r="K12" s="23">
        <v>668</v>
      </c>
      <c r="L12" s="23">
        <v>1195</v>
      </c>
      <c r="N12" s="73">
        <v>2513</v>
      </c>
      <c r="O12" s="23">
        <v>425</v>
      </c>
      <c r="P12" s="23">
        <v>169</v>
      </c>
      <c r="Q12" s="23">
        <v>133</v>
      </c>
      <c r="R12" s="23">
        <v>117</v>
      </c>
      <c r="S12" s="23">
        <v>368</v>
      </c>
      <c r="T12" s="23">
        <v>80</v>
      </c>
      <c r="U12" s="23">
        <v>350</v>
      </c>
      <c r="V12" s="23">
        <v>196</v>
      </c>
      <c r="W12" s="23">
        <v>222</v>
      </c>
      <c r="X12" s="23">
        <v>452</v>
      </c>
    </row>
    <row r="13" spans="1:24" s="86" customFormat="1">
      <c r="A13" s="25" t="s">
        <v>370</v>
      </c>
      <c r="B13" s="73">
        <v>19235</v>
      </c>
      <c r="C13" s="23">
        <v>3369</v>
      </c>
      <c r="D13" s="23">
        <v>1783</v>
      </c>
      <c r="E13" s="23">
        <v>1113</v>
      </c>
      <c r="F13" s="23">
        <v>1303</v>
      </c>
      <c r="G13" s="23">
        <v>2620</v>
      </c>
      <c r="H13" s="23">
        <v>525</v>
      </c>
      <c r="I13" s="23">
        <v>2361</v>
      </c>
      <c r="J13" s="23">
        <v>1614</v>
      </c>
      <c r="K13" s="23">
        <v>1293</v>
      </c>
      <c r="L13" s="23">
        <v>3252</v>
      </c>
      <c r="N13" s="73">
        <v>5004</v>
      </c>
      <c r="O13" s="23">
        <v>759</v>
      </c>
      <c r="P13" s="23">
        <v>294</v>
      </c>
      <c r="Q13" s="23">
        <v>549</v>
      </c>
      <c r="R13" s="23">
        <v>392</v>
      </c>
      <c r="S13" s="23">
        <v>710</v>
      </c>
      <c r="T13" s="23">
        <v>190</v>
      </c>
      <c r="U13" s="23">
        <v>560</v>
      </c>
      <c r="V13" s="23">
        <v>414</v>
      </c>
      <c r="W13" s="23">
        <v>406</v>
      </c>
      <c r="X13" s="23">
        <v>730</v>
      </c>
    </row>
    <row r="14" spans="1:24" s="86" customFormat="1">
      <c r="A14" s="25" t="s">
        <v>371</v>
      </c>
      <c r="B14" s="73">
        <v>19735</v>
      </c>
      <c r="C14" s="23">
        <v>2500</v>
      </c>
      <c r="D14" s="23">
        <v>1887</v>
      </c>
      <c r="E14" s="23">
        <v>1501</v>
      </c>
      <c r="F14" s="23">
        <v>1481</v>
      </c>
      <c r="G14" s="23">
        <v>2674</v>
      </c>
      <c r="H14" s="23">
        <v>468</v>
      </c>
      <c r="I14" s="23">
        <v>3337</v>
      </c>
      <c r="J14" s="23">
        <v>1868</v>
      </c>
      <c r="K14" s="23">
        <v>901</v>
      </c>
      <c r="L14" s="23">
        <v>3120</v>
      </c>
      <c r="N14" s="73">
        <v>5849</v>
      </c>
      <c r="O14" s="23">
        <v>630</v>
      </c>
      <c r="P14" s="23">
        <v>364</v>
      </c>
      <c r="Q14" s="23">
        <v>781</v>
      </c>
      <c r="R14" s="23">
        <v>482</v>
      </c>
      <c r="S14" s="23">
        <v>762</v>
      </c>
      <c r="T14" s="23">
        <v>187</v>
      </c>
      <c r="U14" s="23">
        <v>770</v>
      </c>
      <c r="V14" s="23">
        <v>741</v>
      </c>
      <c r="W14" s="23">
        <v>341</v>
      </c>
      <c r="X14" s="23">
        <v>792</v>
      </c>
    </row>
    <row r="15" spans="1:24" s="86" customFormat="1">
      <c r="A15" s="25" t="s">
        <v>372</v>
      </c>
      <c r="B15" s="73">
        <v>6192</v>
      </c>
      <c r="C15" s="23">
        <v>679</v>
      </c>
      <c r="D15" s="23">
        <v>746</v>
      </c>
      <c r="E15" s="23">
        <v>624</v>
      </c>
      <c r="F15" s="23">
        <v>489</v>
      </c>
      <c r="G15" s="23">
        <v>508</v>
      </c>
      <c r="H15" s="23">
        <v>245</v>
      </c>
      <c r="I15" s="23">
        <v>1007</v>
      </c>
      <c r="J15" s="23">
        <v>653</v>
      </c>
      <c r="K15" s="23">
        <v>378</v>
      </c>
      <c r="L15" s="23">
        <v>863</v>
      </c>
      <c r="N15" s="73">
        <v>1732</v>
      </c>
      <c r="O15" s="23">
        <v>190</v>
      </c>
      <c r="P15" s="23">
        <v>145</v>
      </c>
      <c r="Q15" s="23">
        <v>249</v>
      </c>
      <c r="R15" s="23">
        <v>159</v>
      </c>
      <c r="S15" s="23">
        <v>163</v>
      </c>
      <c r="T15" s="23">
        <v>64</v>
      </c>
      <c r="U15" s="23">
        <v>210</v>
      </c>
      <c r="V15" s="23">
        <v>167</v>
      </c>
      <c r="W15" s="23">
        <v>97</v>
      </c>
      <c r="X15" s="23">
        <v>288</v>
      </c>
    </row>
    <row r="16" spans="1:24" s="86" customFormat="1">
      <c r="A16" s="25" t="s">
        <v>373</v>
      </c>
      <c r="B16" s="73">
        <v>83</v>
      </c>
      <c r="C16" s="23">
        <v>27</v>
      </c>
      <c r="D16" s="23">
        <v>0</v>
      </c>
      <c r="E16" s="23">
        <v>17</v>
      </c>
      <c r="F16" s="23">
        <v>0</v>
      </c>
      <c r="G16" s="23">
        <v>0</v>
      </c>
      <c r="H16" s="23">
        <v>7</v>
      </c>
      <c r="I16" s="23">
        <v>31</v>
      </c>
      <c r="J16" s="23">
        <v>0</v>
      </c>
      <c r="K16" s="23">
        <v>0</v>
      </c>
      <c r="L16" s="23">
        <v>0</v>
      </c>
      <c r="N16" s="73">
        <v>246</v>
      </c>
      <c r="O16" s="23">
        <v>30</v>
      </c>
      <c r="P16" s="23">
        <v>5</v>
      </c>
      <c r="Q16" s="23">
        <v>8</v>
      </c>
      <c r="R16" s="23">
        <v>11</v>
      </c>
      <c r="S16" s="23">
        <v>43</v>
      </c>
      <c r="T16" s="23">
        <v>16</v>
      </c>
      <c r="U16" s="23">
        <v>26</v>
      </c>
      <c r="V16" s="23">
        <v>29</v>
      </c>
      <c r="W16" s="23">
        <v>5</v>
      </c>
      <c r="X16" s="23">
        <v>72</v>
      </c>
    </row>
    <row r="17" spans="1:24" s="90" customFormat="1">
      <c r="A17" s="36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67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67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25" t="s">
        <v>366</v>
      </c>
      <c r="B20" s="92">
        <v>0</v>
      </c>
      <c r="C20" s="93">
        <v>0</v>
      </c>
      <c r="D20" s="93">
        <v>0</v>
      </c>
      <c r="E20" s="93">
        <v>4.0000000000000001E-3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N20" s="92">
        <v>1E-3</v>
      </c>
      <c r="O20" s="93">
        <v>3.0000000000000001E-3</v>
      </c>
      <c r="P20" s="93">
        <v>0</v>
      </c>
      <c r="Q20" s="93">
        <v>4.0000000000000001E-3</v>
      </c>
      <c r="R20" s="93">
        <v>0</v>
      </c>
      <c r="S20" s="93">
        <v>4.0000000000000001E-3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</row>
    <row r="21" spans="1:24" s="86" customFormat="1">
      <c r="A21" s="25" t="s">
        <v>367</v>
      </c>
      <c r="B21" s="92">
        <v>2.1000000000000001E-2</v>
      </c>
      <c r="C21" s="93">
        <v>0.04</v>
      </c>
      <c r="D21" s="93">
        <v>1.0999999999999999E-2</v>
      </c>
      <c r="E21" s="93">
        <v>2.4E-2</v>
      </c>
      <c r="F21" s="93">
        <v>1.0999999999999999E-2</v>
      </c>
      <c r="G21" s="93">
        <v>1.7999999999999999E-2</v>
      </c>
      <c r="H21" s="93">
        <v>2.5999999999999999E-2</v>
      </c>
      <c r="I21" s="93">
        <v>7.0000000000000001E-3</v>
      </c>
      <c r="J21" s="93">
        <v>7.0000000000000001E-3</v>
      </c>
      <c r="K21" s="93">
        <v>5.1999999999999998E-2</v>
      </c>
      <c r="L21" s="93">
        <v>1.9E-2</v>
      </c>
      <c r="N21" s="92">
        <v>0.02</v>
      </c>
      <c r="O21" s="93">
        <v>0.04</v>
      </c>
      <c r="P21" s="93">
        <v>1.4999999999999999E-2</v>
      </c>
      <c r="Q21" s="93">
        <v>1.7999999999999999E-2</v>
      </c>
      <c r="R21" s="93">
        <v>1.7000000000000001E-2</v>
      </c>
      <c r="S21" s="93">
        <v>8.0000000000000002E-3</v>
      </c>
      <c r="T21" s="93">
        <v>0</v>
      </c>
      <c r="U21" s="93">
        <v>8.9999999999999993E-3</v>
      </c>
      <c r="V21" s="93">
        <v>1.2999999999999999E-2</v>
      </c>
      <c r="W21" s="93">
        <v>4.3999999999999997E-2</v>
      </c>
      <c r="X21" s="93">
        <v>2.4E-2</v>
      </c>
    </row>
    <row r="22" spans="1:24" s="86" customFormat="1">
      <c r="A22" s="25" t="s">
        <v>368</v>
      </c>
      <c r="B22" s="92">
        <v>5.0999999999999997E-2</v>
      </c>
      <c r="C22" s="93">
        <v>7.4999999999999997E-2</v>
      </c>
      <c r="D22" s="93">
        <v>5.0999999999999997E-2</v>
      </c>
      <c r="E22" s="93">
        <v>0.04</v>
      </c>
      <c r="F22" s="93">
        <v>5.3999999999999999E-2</v>
      </c>
      <c r="G22" s="93">
        <v>4.3999999999999997E-2</v>
      </c>
      <c r="H22" s="93">
        <v>5.2999999999999999E-2</v>
      </c>
      <c r="I22" s="93">
        <v>4.8000000000000001E-2</v>
      </c>
      <c r="J22" s="93">
        <v>6.2E-2</v>
      </c>
      <c r="K22" s="93">
        <v>4.8000000000000001E-2</v>
      </c>
      <c r="L22" s="93">
        <v>3.4000000000000002E-2</v>
      </c>
      <c r="N22" s="92">
        <v>4.7E-2</v>
      </c>
      <c r="O22" s="93">
        <v>0.06</v>
      </c>
      <c r="P22" s="93">
        <v>0.02</v>
      </c>
      <c r="Q22" s="93">
        <v>7.0000000000000007E-2</v>
      </c>
      <c r="R22" s="93">
        <v>3.9E-2</v>
      </c>
      <c r="S22" s="93">
        <v>2.4E-2</v>
      </c>
      <c r="T22" s="93">
        <v>5.0999999999999997E-2</v>
      </c>
      <c r="U22" s="93">
        <v>3.1E-2</v>
      </c>
      <c r="V22" s="93">
        <v>3.1E-2</v>
      </c>
      <c r="W22" s="93">
        <v>0.08</v>
      </c>
      <c r="X22" s="93">
        <v>5.7000000000000002E-2</v>
      </c>
    </row>
    <row r="23" spans="1:24" s="86" customFormat="1">
      <c r="A23" s="25" t="s">
        <v>369</v>
      </c>
      <c r="B23" s="92">
        <v>0.14599999999999999</v>
      </c>
      <c r="C23" s="93">
        <v>0.13400000000000001</v>
      </c>
      <c r="D23" s="93">
        <v>0.16700000000000001</v>
      </c>
      <c r="E23" s="93">
        <v>0.16300000000000001</v>
      </c>
      <c r="F23" s="93">
        <v>0.13700000000000001</v>
      </c>
      <c r="G23" s="93">
        <v>0.14599999999999999</v>
      </c>
      <c r="H23" s="93">
        <v>0.16200000000000001</v>
      </c>
      <c r="I23" s="93">
        <v>0.155</v>
      </c>
      <c r="J23" s="93">
        <v>0.105</v>
      </c>
      <c r="K23" s="93">
        <v>0.185</v>
      </c>
      <c r="L23" s="93">
        <v>0.13400000000000001</v>
      </c>
      <c r="N23" s="92">
        <v>0.153</v>
      </c>
      <c r="O23" s="93">
        <v>0.187</v>
      </c>
      <c r="P23" s="93">
        <v>0.16700000000000001</v>
      </c>
      <c r="Q23" s="93">
        <v>7.0000000000000007E-2</v>
      </c>
      <c r="R23" s="93">
        <v>9.5000000000000001E-2</v>
      </c>
      <c r="S23" s="93">
        <v>0.17299999999999999</v>
      </c>
      <c r="T23" s="93">
        <v>0.14199999999999999</v>
      </c>
      <c r="U23" s="93">
        <v>0.17499999999999999</v>
      </c>
      <c r="V23" s="93">
        <v>0.121</v>
      </c>
      <c r="W23" s="93">
        <v>0.18099999999999999</v>
      </c>
      <c r="X23" s="93">
        <v>0.17799999999999999</v>
      </c>
    </row>
    <row r="24" spans="1:24" s="86" customFormat="1">
      <c r="A24" s="25" t="s">
        <v>370</v>
      </c>
      <c r="B24" s="92">
        <v>0.33300000000000002</v>
      </c>
      <c r="C24" s="93">
        <v>0.38500000000000001</v>
      </c>
      <c r="D24" s="93">
        <v>0.312</v>
      </c>
      <c r="E24" s="93">
        <v>0.26300000000000001</v>
      </c>
      <c r="F24" s="93">
        <v>0.318</v>
      </c>
      <c r="G24" s="93">
        <v>0.35799999999999998</v>
      </c>
      <c r="H24" s="93">
        <v>0.32</v>
      </c>
      <c r="I24" s="93">
        <v>0.27700000000000002</v>
      </c>
      <c r="J24" s="93">
        <v>0.32200000000000001</v>
      </c>
      <c r="K24" s="93">
        <v>0.35899999999999999</v>
      </c>
      <c r="L24" s="93">
        <v>0.36599999999999999</v>
      </c>
      <c r="N24" s="92">
        <v>0.30399999999999999</v>
      </c>
      <c r="O24" s="93">
        <v>0.33400000000000002</v>
      </c>
      <c r="P24" s="93">
        <v>0.29099999999999998</v>
      </c>
      <c r="Q24" s="93">
        <v>0.28899999999999998</v>
      </c>
      <c r="R24" s="93">
        <v>0.31900000000000001</v>
      </c>
      <c r="S24" s="93">
        <v>0.33500000000000002</v>
      </c>
      <c r="T24" s="93">
        <v>0.33500000000000002</v>
      </c>
      <c r="U24" s="93">
        <v>0.28100000000000003</v>
      </c>
      <c r="V24" s="93">
        <v>0.25600000000000001</v>
      </c>
      <c r="W24" s="93">
        <v>0.33200000000000002</v>
      </c>
      <c r="X24" s="93">
        <v>0.28699999999999998</v>
      </c>
    </row>
    <row r="25" spans="1:24" s="86" customFormat="1">
      <c r="A25" s="25" t="s">
        <v>371</v>
      </c>
      <c r="B25" s="92">
        <v>0.34100000000000003</v>
      </c>
      <c r="C25" s="93">
        <v>0.28599999999999998</v>
      </c>
      <c r="D25" s="93">
        <v>0.33</v>
      </c>
      <c r="E25" s="93">
        <v>0.35499999999999998</v>
      </c>
      <c r="F25" s="93">
        <v>0.36099999999999999</v>
      </c>
      <c r="G25" s="93">
        <v>0.36499999999999999</v>
      </c>
      <c r="H25" s="93">
        <v>0.28499999999999998</v>
      </c>
      <c r="I25" s="93">
        <v>0.39100000000000001</v>
      </c>
      <c r="J25" s="93">
        <v>0.373</v>
      </c>
      <c r="K25" s="93">
        <v>0.25</v>
      </c>
      <c r="L25" s="93">
        <v>0.35099999999999998</v>
      </c>
      <c r="N25" s="92">
        <v>0.35499999999999998</v>
      </c>
      <c r="O25" s="93">
        <v>0.27800000000000002</v>
      </c>
      <c r="P25" s="93">
        <v>0.36</v>
      </c>
      <c r="Q25" s="93">
        <v>0.41199999999999998</v>
      </c>
      <c r="R25" s="93">
        <v>0.39200000000000002</v>
      </c>
      <c r="S25" s="93">
        <v>0.35899999999999999</v>
      </c>
      <c r="T25" s="93">
        <v>0.33</v>
      </c>
      <c r="U25" s="93">
        <v>0.38600000000000001</v>
      </c>
      <c r="V25" s="93">
        <v>0.45700000000000002</v>
      </c>
      <c r="W25" s="93">
        <v>0.27900000000000003</v>
      </c>
      <c r="X25" s="93">
        <v>0.312</v>
      </c>
    </row>
    <row r="26" spans="1:24" s="86" customFormat="1">
      <c r="A26" s="25" t="s">
        <v>372</v>
      </c>
      <c r="B26" s="92">
        <v>0.107</v>
      </c>
      <c r="C26" s="93">
        <v>7.8E-2</v>
      </c>
      <c r="D26" s="93">
        <v>0.13</v>
      </c>
      <c r="E26" s="93">
        <v>0.14699999999999999</v>
      </c>
      <c r="F26" s="93">
        <v>0.11899999999999999</v>
      </c>
      <c r="G26" s="93">
        <v>6.9000000000000006E-2</v>
      </c>
      <c r="H26" s="93">
        <v>0.14899999999999999</v>
      </c>
      <c r="I26" s="93">
        <v>0.11799999999999999</v>
      </c>
      <c r="J26" s="93">
        <v>0.13</v>
      </c>
      <c r="K26" s="93">
        <v>0.105</v>
      </c>
      <c r="L26" s="93">
        <v>9.7000000000000003E-2</v>
      </c>
      <c r="N26" s="92">
        <v>0.105</v>
      </c>
      <c r="O26" s="93">
        <v>8.4000000000000005E-2</v>
      </c>
      <c r="P26" s="93">
        <v>0.14299999999999999</v>
      </c>
      <c r="Q26" s="93">
        <v>0.13200000000000001</v>
      </c>
      <c r="R26" s="93">
        <v>0.129</v>
      </c>
      <c r="S26" s="93">
        <v>7.6999999999999999E-2</v>
      </c>
      <c r="T26" s="93">
        <v>0.114</v>
      </c>
      <c r="U26" s="93">
        <v>0.105</v>
      </c>
      <c r="V26" s="93">
        <v>0.10299999999999999</v>
      </c>
      <c r="W26" s="93">
        <v>0.08</v>
      </c>
      <c r="X26" s="93">
        <v>0.113</v>
      </c>
    </row>
    <row r="27" spans="1:24" s="86" customFormat="1">
      <c r="A27" s="25" t="s">
        <v>373</v>
      </c>
      <c r="B27" s="92">
        <v>1E-3</v>
      </c>
      <c r="C27" s="93">
        <v>3.0000000000000001E-3</v>
      </c>
      <c r="D27" s="93">
        <v>0</v>
      </c>
      <c r="E27" s="93">
        <v>4.0000000000000001E-3</v>
      </c>
      <c r="F27" s="93">
        <v>0</v>
      </c>
      <c r="G27" s="93">
        <v>0</v>
      </c>
      <c r="H27" s="93">
        <v>4.0000000000000001E-3</v>
      </c>
      <c r="I27" s="93">
        <v>4.0000000000000001E-3</v>
      </c>
      <c r="J27" s="93">
        <v>0</v>
      </c>
      <c r="K27" s="93">
        <v>0</v>
      </c>
      <c r="L27" s="93">
        <v>0</v>
      </c>
      <c r="N27" s="92">
        <v>1.4999999999999999E-2</v>
      </c>
      <c r="O27" s="93">
        <v>1.2999999999999999E-2</v>
      </c>
      <c r="P27" s="93">
        <v>5.0000000000000001E-3</v>
      </c>
      <c r="Q27" s="93">
        <v>4.0000000000000001E-3</v>
      </c>
      <c r="R27" s="93">
        <v>8.9999999999999993E-3</v>
      </c>
      <c r="S27" s="93">
        <v>0.02</v>
      </c>
      <c r="T27" s="93">
        <v>2.8000000000000001E-2</v>
      </c>
      <c r="U27" s="93">
        <v>1.2999999999999999E-2</v>
      </c>
      <c r="V27" s="93">
        <v>1.7999999999999999E-2</v>
      </c>
      <c r="W27" s="93">
        <v>4.0000000000000001E-3</v>
      </c>
      <c r="X27" s="93">
        <v>2.8000000000000001E-2</v>
      </c>
    </row>
    <row r="28" spans="1:24" s="90" customFormat="1">
      <c r="A28" s="36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170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0</v>
      </c>
      <c r="C31" s="93">
        <v>0</v>
      </c>
      <c r="D31" s="93">
        <v>0</v>
      </c>
      <c r="E31" s="93">
        <v>4.0000000000000001E-3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N31" s="92">
        <v>2E-3</v>
      </c>
      <c r="O31" s="93">
        <v>3.0000000000000001E-3</v>
      </c>
      <c r="P31" s="93">
        <v>0</v>
      </c>
      <c r="Q31" s="93">
        <v>4.0000000000000001E-3</v>
      </c>
      <c r="R31" s="93">
        <v>0</v>
      </c>
      <c r="S31" s="93">
        <v>4.0000000000000001E-3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</row>
    <row r="32" spans="1:24" s="90" customFormat="1">
      <c r="A32" s="25" t="s">
        <v>367</v>
      </c>
      <c r="B32" s="92">
        <v>2.1000000000000001E-2</v>
      </c>
      <c r="C32" s="93">
        <v>0.04</v>
      </c>
      <c r="D32" s="93">
        <v>1.0999999999999999E-2</v>
      </c>
      <c r="E32" s="93">
        <v>2.4E-2</v>
      </c>
      <c r="F32" s="93">
        <v>1.0999999999999999E-2</v>
      </c>
      <c r="G32" s="93">
        <v>1.7999999999999999E-2</v>
      </c>
      <c r="H32" s="93">
        <v>2.5999999999999999E-2</v>
      </c>
      <c r="I32" s="93">
        <v>7.0000000000000001E-3</v>
      </c>
      <c r="J32" s="93">
        <v>7.0000000000000001E-3</v>
      </c>
      <c r="K32" s="93">
        <v>5.1999999999999998E-2</v>
      </c>
      <c r="L32" s="93">
        <v>1.9E-2</v>
      </c>
      <c r="N32" s="92">
        <v>2.1000000000000001E-2</v>
      </c>
      <c r="O32" s="93">
        <v>4.1000000000000002E-2</v>
      </c>
      <c r="P32" s="93">
        <v>1.4999999999999999E-2</v>
      </c>
      <c r="Q32" s="93">
        <v>1.7999999999999999E-2</v>
      </c>
      <c r="R32" s="93">
        <v>1.7000000000000001E-2</v>
      </c>
      <c r="S32" s="93">
        <v>8.0000000000000002E-3</v>
      </c>
      <c r="T32" s="93">
        <v>0</v>
      </c>
      <c r="U32" s="93">
        <v>8.9999999999999993E-3</v>
      </c>
      <c r="V32" s="93">
        <v>1.4E-2</v>
      </c>
      <c r="W32" s="93">
        <v>4.3999999999999997E-2</v>
      </c>
      <c r="X32" s="93">
        <v>2.5000000000000001E-2</v>
      </c>
    </row>
    <row r="33" spans="1:25" s="90" customFormat="1">
      <c r="A33" s="25" t="s">
        <v>368</v>
      </c>
      <c r="B33" s="92">
        <v>5.0999999999999997E-2</v>
      </c>
      <c r="C33" s="93">
        <v>7.4999999999999997E-2</v>
      </c>
      <c r="D33" s="93">
        <v>5.0999999999999997E-2</v>
      </c>
      <c r="E33" s="93">
        <v>0.04</v>
      </c>
      <c r="F33" s="93">
        <v>5.3999999999999999E-2</v>
      </c>
      <c r="G33" s="93">
        <v>4.3999999999999997E-2</v>
      </c>
      <c r="H33" s="93">
        <v>5.2999999999999999E-2</v>
      </c>
      <c r="I33" s="93">
        <v>4.8000000000000001E-2</v>
      </c>
      <c r="J33" s="93">
        <v>6.2E-2</v>
      </c>
      <c r="K33" s="93">
        <v>4.8000000000000001E-2</v>
      </c>
      <c r="L33" s="93">
        <v>3.4000000000000002E-2</v>
      </c>
      <c r="N33" s="92">
        <v>4.8000000000000001E-2</v>
      </c>
      <c r="O33" s="93">
        <v>6.0999999999999999E-2</v>
      </c>
      <c r="P33" s="93">
        <v>0.02</v>
      </c>
      <c r="Q33" s="93">
        <v>7.0000000000000007E-2</v>
      </c>
      <c r="R33" s="93">
        <v>3.9E-2</v>
      </c>
      <c r="S33" s="93">
        <v>2.5000000000000001E-2</v>
      </c>
      <c r="T33" s="93">
        <v>5.2999999999999999E-2</v>
      </c>
      <c r="U33" s="93">
        <v>3.1E-2</v>
      </c>
      <c r="V33" s="93">
        <v>3.2000000000000001E-2</v>
      </c>
      <c r="W33" s="93">
        <v>0.08</v>
      </c>
      <c r="X33" s="93">
        <v>5.8000000000000003E-2</v>
      </c>
    </row>
    <row r="34" spans="1:25" s="90" customFormat="1">
      <c r="A34" s="25" t="s">
        <v>369</v>
      </c>
      <c r="B34" s="92">
        <v>0.14599999999999999</v>
      </c>
      <c r="C34" s="93">
        <v>0.13400000000000001</v>
      </c>
      <c r="D34" s="93">
        <v>0.16700000000000001</v>
      </c>
      <c r="E34" s="93">
        <v>0.16400000000000001</v>
      </c>
      <c r="F34" s="93">
        <v>0.13700000000000001</v>
      </c>
      <c r="G34" s="93">
        <v>0.14599999999999999</v>
      </c>
      <c r="H34" s="93">
        <v>0.16300000000000001</v>
      </c>
      <c r="I34" s="93">
        <v>0.156</v>
      </c>
      <c r="J34" s="93">
        <v>0.105</v>
      </c>
      <c r="K34" s="93">
        <v>0.185</v>
      </c>
      <c r="L34" s="93">
        <v>0.13400000000000001</v>
      </c>
      <c r="N34" s="92">
        <v>0.155</v>
      </c>
      <c r="O34" s="93">
        <v>0.19</v>
      </c>
      <c r="P34" s="93">
        <v>0.16800000000000001</v>
      </c>
      <c r="Q34" s="93">
        <v>7.0000000000000007E-2</v>
      </c>
      <c r="R34" s="93">
        <v>9.6000000000000002E-2</v>
      </c>
      <c r="S34" s="93">
        <v>0.17699999999999999</v>
      </c>
      <c r="T34" s="93">
        <v>0.14599999999999999</v>
      </c>
      <c r="U34" s="93">
        <v>0.17799999999999999</v>
      </c>
      <c r="V34" s="93">
        <v>0.123</v>
      </c>
      <c r="W34" s="93">
        <v>0.182</v>
      </c>
      <c r="X34" s="93">
        <v>0.183</v>
      </c>
    </row>
    <row r="35" spans="1:25" s="90" customFormat="1">
      <c r="A35" s="25" t="s">
        <v>370</v>
      </c>
      <c r="B35" s="92">
        <v>0.33300000000000002</v>
      </c>
      <c r="C35" s="93">
        <v>0.38600000000000001</v>
      </c>
      <c r="D35" s="93">
        <v>0.312</v>
      </c>
      <c r="E35" s="93">
        <v>0.26400000000000001</v>
      </c>
      <c r="F35" s="93">
        <v>0.318</v>
      </c>
      <c r="G35" s="93">
        <v>0.35799999999999998</v>
      </c>
      <c r="H35" s="93">
        <v>0.32200000000000001</v>
      </c>
      <c r="I35" s="93">
        <v>0.27800000000000002</v>
      </c>
      <c r="J35" s="93">
        <v>0.32200000000000001</v>
      </c>
      <c r="K35" s="93">
        <v>0.35899999999999999</v>
      </c>
      <c r="L35" s="93">
        <v>0.36599999999999999</v>
      </c>
      <c r="N35" s="92">
        <v>0.308</v>
      </c>
      <c r="O35" s="93">
        <v>0.33900000000000002</v>
      </c>
      <c r="P35" s="93">
        <v>0.29199999999999998</v>
      </c>
      <c r="Q35" s="93">
        <v>0.29099999999999998</v>
      </c>
      <c r="R35" s="93">
        <v>0.32200000000000001</v>
      </c>
      <c r="S35" s="93">
        <v>0.34200000000000003</v>
      </c>
      <c r="T35" s="93">
        <v>0.34499999999999997</v>
      </c>
      <c r="U35" s="93">
        <v>0.28399999999999997</v>
      </c>
      <c r="V35" s="93">
        <v>0.26</v>
      </c>
      <c r="W35" s="93">
        <v>0.33300000000000002</v>
      </c>
      <c r="X35" s="93">
        <v>0.29599999999999999</v>
      </c>
    </row>
    <row r="36" spans="1:25" s="90" customFormat="1">
      <c r="A36" s="25" t="s">
        <v>371</v>
      </c>
      <c r="B36" s="92">
        <v>0.34200000000000003</v>
      </c>
      <c r="C36" s="93">
        <v>0.28699999999999998</v>
      </c>
      <c r="D36" s="93">
        <v>0.33</v>
      </c>
      <c r="E36" s="93">
        <v>0.35599999999999998</v>
      </c>
      <c r="F36" s="93">
        <v>0.36099999999999999</v>
      </c>
      <c r="G36" s="93">
        <v>0.36499999999999999</v>
      </c>
      <c r="H36" s="93">
        <v>0.28599999999999998</v>
      </c>
      <c r="I36" s="93">
        <v>0.39300000000000002</v>
      </c>
      <c r="J36" s="93">
        <v>0.373</v>
      </c>
      <c r="K36" s="93">
        <v>0.25</v>
      </c>
      <c r="L36" s="93">
        <v>0.35099999999999998</v>
      </c>
      <c r="N36" s="92">
        <v>0.36</v>
      </c>
      <c r="O36" s="93">
        <v>0.28100000000000003</v>
      </c>
      <c r="P36" s="93">
        <v>0.36099999999999999</v>
      </c>
      <c r="Q36" s="93">
        <v>0.41399999999999998</v>
      </c>
      <c r="R36" s="93">
        <v>0.39600000000000002</v>
      </c>
      <c r="S36" s="93">
        <v>0.36599999999999999</v>
      </c>
      <c r="T36" s="93">
        <v>0.33900000000000002</v>
      </c>
      <c r="U36" s="93">
        <v>0.39100000000000001</v>
      </c>
      <c r="V36" s="93">
        <v>0.46600000000000003</v>
      </c>
      <c r="W36" s="93">
        <v>0.28000000000000003</v>
      </c>
      <c r="X36" s="93">
        <v>0.32100000000000001</v>
      </c>
    </row>
    <row r="37" spans="1:25" s="90" customFormat="1">
      <c r="A37" s="25" t="s">
        <v>372</v>
      </c>
      <c r="B37" s="92">
        <v>0.107</v>
      </c>
      <c r="C37" s="93">
        <v>7.8E-2</v>
      </c>
      <c r="D37" s="93">
        <v>0.13</v>
      </c>
      <c r="E37" s="93">
        <v>0.14799999999999999</v>
      </c>
      <c r="F37" s="93">
        <v>0.11899999999999999</v>
      </c>
      <c r="G37" s="93">
        <v>6.9000000000000006E-2</v>
      </c>
      <c r="H37" s="93">
        <v>0.15</v>
      </c>
      <c r="I37" s="93">
        <v>0.11899999999999999</v>
      </c>
      <c r="J37" s="93">
        <v>0.13</v>
      </c>
      <c r="K37" s="93">
        <v>0.105</v>
      </c>
      <c r="L37" s="93">
        <v>9.7000000000000003E-2</v>
      </c>
      <c r="N37" s="92">
        <v>0.107</v>
      </c>
      <c r="O37" s="93">
        <v>8.5000000000000006E-2</v>
      </c>
      <c r="P37" s="93">
        <v>0.14399999999999999</v>
      </c>
      <c r="Q37" s="93">
        <v>0.13200000000000001</v>
      </c>
      <c r="R37" s="93">
        <v>0.13</v>
      </c>
      <c r="S37" s="93">
        <v>7.8E-2</v>
      </c>
      <c r="T37" s="93">
        <v>0.11700000000000001</v>
      </c>
      <c r="U37" s="93">
        <v>0.107</v>
      </c>
      <c r="V37" s="93">
        <v>0.105</v>
      </c>
      <c r="W37" s="93">
        <v>0.08</v>
      </c>
      <c r="X37" s="93">
        <v>0.11700000000000001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68" t="s">
        <v>374</v>
      </c>
      <c r="B41" s="92">
        <v>0.78200000000000003</v>
      </c>
      <c r="C41" s="93">
        <v>0.751</v>
      </c>
      <c r="D41" s="93">
        <v>0.77200000000000002</v>
      </c>
      <c r="E41" s="93">
        <v>0.76800000000000002</v>
      </c>
      <c r="F41" s="93">
        <v>0.79800000000000004</v>
      </c>
      <c r="G41" s="93">
        <v>0.79200000000000004</v>
      </c>
      <c r="H41" s="93">
        <v>0.75800000000000001</v>
      </c>
      <c r="I41" s="93">
        <v>0.78900000000000003</v>
      </c>
      <c r="J41" s="93">
        <v>0.82599999999999996</v>
      </c>
      <c r="K41" s="93">
        <v>0.71399999999999997</v>
      </c>
      <c r="L41" s="93">
        <v>0.81299999999999994</v>
      </c>
      <c r="N41" s="92">
        <v>0.77600000000000002</v>
      </c>
      <c r="O41" s="93">
        <v>0.70499999999999996</v>
      </c>
      <c r="P41" s="93">
        <v>0.79700000000000004</v>
      </c>
      <c r="Q41" s="93">
        <v>0.83699999999999997</v>
      </c>
      <c r="R41" s="93">
        <v>0.84799999999999998</v>
      </c>
      <c r="S41" s="93">
        <v>0.78600000000000003</v>
      </c>
      <c r="T41" s="93">
        <v>0.80100000000000005</v>
      </c>
      <c r="U41" s="93">
        <v>0.78200000000000003</v>
      </c>
      <c r="V41" s="93">
        <v>0.83099999999999996</v>
      </c>
      <c r="W41" s="93">
        <v>0.69299999999999995</v>
      </c>
      <c r="X41" s="93">
        <v>0.73299999999999998</v>
      </c>
    </row>
    <row r="42" spans="1:25" s="86" customFormat="1">
      <c r="A42" s="168" t="s">
        <v>375</v>
      </c>
      <c r="B42" s="109">
        <v>5.2</v>
      </c>
      <c r="C42" s="112">
        <v>5</v>
      </c>
      <c r="D42" s="112">
        <v>5.3</v>
      </c>
      <c r="E42" s="112">
        <v>5.3</v>
      </c>
      <c r="F42" s="112">
        <v>5.3</v>
      </c>
      <c r="G42" s="112">
        <v>5.2</v>
      </c>
      <c r="H42" s="112">
        <v>5.2</v>
      </c>
      <c r="I42" s="112">
        <v>5.4</v>
      </c>
      <c r="J42" s="112">
        <v>5.4</v>
      </c>
      <c r="K42" s="112">
        <v>5</v>
      </c>
      <c r="L42" s="112">
        <v>5.3</v>
      </c>
      <c r="N42" s="109">
        <v>5.3</v>
      </c>
      <c r="O42" s="112">
        <v>5</v>
      </c>
      <c r="P42" s="112">
        <v>5.4</v>
      </c>
      <c r="Q42" s="112">
        <v>5.4</v>
      </c>
      <c r="R42" s="112">
        <v>5.4</v>
      </c>
      <c r="S42" s="112">
        <v>5.3</v>
      </c>
      <c r="T42" s="112">
        <v>5.3</v>
      </c>
      <c r="U42" s="112">
        <v>5.3</v>
      </c>
      <c r="V42" s="112">
        <v>5.4</v>
      </c>
      <c r="W42" s="112">
        <v>5</v>
      </c>
      <c r="X42" s="112">
        <v>5.2</v>
      </c>
    </row>
    <row r="43" spans="1:25" s="86" customFormat="1">
      <c r="A43" s="168" t="s">
        <v>376</v>
      </c>
      <c r="B43" s="109">
        <v>5</v>
      </c>
      <c r="C43" s="112">
        <v>5</v>
      </c>
      <c r="D43" s="112">
        <v>5</v>
      </c>
      <c r="E43" s="112">
        <v>6</v>
      </c>
      <c r="F43" s="112">
        <v>5</v>
      </c>
      <c r="G43" s="112">
        <v>5</v>
      </c>
      <c r="H43" s="112">
        <v>5</v>
      </c>
      <c r="I43" s="112">
        <v>6</v>
      </c>
      <c r="J43" s="112">
        <v>6</v>
      </c>
      <c r="K43" s="112">
        <v>5</v>
      </c>
      <c r="L43" s="112">
        <v>5</v>
      </c>
      <c r="N43" s="109">
        <v>5</v>
      </c>
      <c r="O43" s="112">
        <v>5</v>
      </c>
      <c r="P43" s="112">
        <v>6</v>
      </c>
      <c r="Q43" s="112">
        <v>6</v>
      </c>
      <c r="R43" s="112">
        <v>6</v>
      </c>
      <c r="S43" s="112">
        <v>5</v>
      </c>
      <c r="T43" s="112">
        <v>5</v>
      </c>
      <c r="U43" s="112">
        <v>5</v>
      </c>
      <c r="V43" s="112">
        <v>6</v>
      </c>
      <c r="W43" s="112">
        <v>5</v>
      </c>
      <c r="X43" s="112">
        <v>5</v>
      </c>
    </row>
    <row r="44" spans="1:25" s="86" customFormat="1">
      <c r="A44" s="168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5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5</v>
      </c>
      <c r="L44" s="113" t="str">
        <f t="shared" si="0"/>
        <v>Voto 5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5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5</v>
      </c>
      <c r="X44" s="113" t="str">
        <f t="shared" si="0"/>
        <v>Voto 6</v>
      </c>
    </row>
    <row r="45" spans="1:25" s="86" customFormat="1">
      <c r="A45" s="168" t="s">
        <v>378</v>
      </c>
      <c r="B45" s="109">
        <f t="shared" ref="B45:L45" si="1">100*((B24+B25+B26)-(B20+B21+B22))/(B20+B21+B22+B24+B25+B26)</f>
        <v>83.118405627198129</v>
      </c>
      <c r="C45" s="112">
        <f t="shared" si="1"/>
        <v>73.379629629629633</v>
      </c>
      <c r="D45" s="112">
        <f t="shared" si="1"/>
        <v>85.13189448441247</v>
      </c>
      <c r="E45" s="112">
        <f t="shared" si="1"/>
        <v>83.673469387755105</v>
      </c>
      <c r="F45" s="112">
        <f t="shared" si="1"/>
        <v>84.936268829663973</v>
      </c>
      <c r="G45" s="112">
        <f t="shared" si="1"/>
        <v>85.480093676815002</v>
      </c>
      <c r="H45" s="112">
        <f t="shared" si="1"/>
        <v>81.032412965186083</v>
      </c>
      <c r="I45" s="112">
        <f t="shared" si="1"/>
        <v>86.920332936979776</v>
      </c>
      <c r="J45" s="112">
        <f t="shared" si="1"/>
        <v>84.563758389261736</v>
      </c>
      <c r="K45" s="112">
        <f t="shared" si="1"/>
        <v>75.429975429975428</v>
      </c>
      <c r="L45" s="112">
        <f t="shared" si="1"/>
        <v>87.773933102652819</v>
      </c>
      <c r="N45" s="109">
        <f t="shared" ref="N45:X45" si="2">100*((N24+N25+N26)-(N20+N21+N22))/(N20+N21+N22+N24+N25+N26)</f>
        <v>83.653846153846146</v>
      </c>
      <c r="O45" s="112">
        <f t="shared" si="2"/>
        <v>74.217772215269093</v>
      </c>
      <c r="P45" s="112">
        <f t="shared" si="2"/>
        <v>91.55609167671895</v>
      </c>
      <c r="Q45" s="112">
        <f t="shared" si="2"/>
        <v>80.108108108108112</v>
      </c>
      <c r="R45" s="112">
        <f t="shared" si="2"/>
        <v>87.5</v>
      </c>
      <c r="S45" s="112">
        <f t="shared" si="2"/>
        <v>91.078066914498137</v>
      </c>
      <c r="T45" s="112">
        <f t="shared" si="2"/>
        <v>87.710843373493972</v>
      </c>
      <c r="U45" s="112">
        <f t="shared" si="2"/>
        <v>90.14778325123153</v>
      </c>
      <c r="V45" s="112">
        <f t="shared" si="2"/>
        <v>89.767441860465127</v>
      </c>
      <c r="W45" s="112">
        <f t="shared" si="2"/>
        <v>69.570552147239255</v>
      </c>
      <c r="X45" s="112">
        <f t="shared" si="2"/>
        <v>79.571248423707445</v>
      </c>
    </row>
    <row r="46" spans="1:25" s="86" customFormat="1" ht="48" hidden="1">
      <c r="A46" s="170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170"/>
      <c r="B47" s="117">
        <f>MAX(B9:B15)</f>
        <v>19735</v>
      </c>
      <c r="C47" s="117">
        <f t="shared" ref="C47:X47" si="3">MAX(C9:C15)</f>
        <v>3369</v>
      </c>
      <c r="D47" s="117">
        <f t="shared" si="3"/>
        <v>1887</v>
      </c>
      <c r="E47" s="117">
        <f t="shared" si="3"/>
        <v>1501</v>
      </c>
      <c r="F47" s="117">
        <f t="shared" si="3"/>
        <v>1481</v>
      </c>
      <c r="G47" s="117">
        <f t="shared" si="3"/>
        <v>2674</v>
      </c>
      <c r="H47" s="117">
        <f t="shared" si="3"/>
        <v>525</v>
      </c>
      <c r="I47" s="117">
        <f t="shared" si="3"/>
        <v>3337</v>
      </c>
      <c r="J47" s="117">
        <f t="shared" si="3"/>
        <v>1868</v>
      </c>
      <c r="K47" s="117">
        <f t="shared" si="3"/>
        <v>1293</v>
      </c>
      <c r="L47" s="117">
        <f t="shared" si="3"/>
        <v>3252</v>
      </c>
      <c r="N47" s="117">
        <f t="shared" si="3"/>
        <v>5849</v>
      </c>
      <c r="O47" s="117">
        <f t="shared" si="3"/>
        <v>759</v>
      </c>
      <c r="P47" s="117">
        <f t="shared" si="3"/>
        <v>364</v>
      </c>
      <c r="Q47" s="117">
        <f t="shared" si="3"/>
        <v>781</v>
      </c>
      <c r="R47" s="117">
        <f t="shared" si="3"/>
        <v>482</v>
      </c>
      <c r="S47" s="117">
        <f t="shared" si="3"/>
        <v>762</v>
      </c>
      <c r="T47" s="117">
        <f t="shared" si="3"/>
        <v>190</v>
      </c>
      <c r="U47" s="117">
        <f t="shared" si="3"/>
        <v>770</v>
      </c>
      <c r="V47" s="117">
        <f t="shared" si="3"/>
        <v>741</v>
      </c>
      <c r="W47" s="117">
        <f t="shared" si="3"/>
        <v>406</v>
      </c>
      <c r="X47" s="117">
        <f t="shared" si="3"/>
        <v>792</v>
      </c>
    </row>
    <row r="48" spans="1:25" s="67" customFormat="1">
      <c r="A48" s="183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172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73" t="s">
        <v>379</v>
      </c>
      <c r="B50" s="9"/>
      <c r="H50" s="9"/>
      <c r="N50" s="9"/>
      <c r="T50" s="9"/>
    </row>
    <row r="51" spans="1:35">
      <c r="A51" s="173" t="s">
        <v>380</v>
      </c>
      <c r="B51" s="9"/>
      <c r="H51" s="9"/>
      <c r="N51" s="9"/>
      <c r="T51" s="9"/>
    </row>
    <row r="52" spans="1:35">
      <c r="A52" s="173" t="s">
        <v>381</v>
      </c>
    </row>
    <row r="53" spans="1:35">
      <c r="A53" s="173" t="s">
        <v>382</v>
      </c>
    </row>
  </sheetData>
  <sheetProtection selectLockedCells="1" selectUnlockedCells="1"/>
  <mergeCells count="17">
    <mergeCell ref="B3:L3"/>
    <mergeCell ref="N3:X3"/>
    <mergeCell ref="O4:X4"/>
    <mergeCell ref="B30:L30"/>
    <mergeCell ref="N30:X30"/>
    <mergeCell ref="N8:X8"/>
    <mergeCell ref="B7:M7"/>
    <mergeCell ref="N7:X7"/>
    <mergeCell ref="B8:L8"/>
    <mergeCell ref="B40:L40"/>
    <mergeCell ref="N40:X40"/>
    <mergeCell ref="B19:L19"/>
    <mergeCell ref="N19:X19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100" zoomScaleSheetLayoutView="70" workbookViewId="0">
      <selection activeCell="A2" sqref="A2"/>
    </sheetView>
  </sheetViews>
  <sheetFormatPr defaultColWidth="8.7109375" defaultRowHeight="12"/>
  <cols>
    <col min="1" max="1" width="39.7109375" style="5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10" t="s">
        <v>60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1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62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63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167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167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167"/>
      <c r="B7" s="248" t="s">
        <v>402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25" t="s">
        <v>366</v>
      </c>
      <c r="B8" s="73">
        <v>75</v>
      </c>
      <c r="C8" s="23">
        <v>54</v>
      </c>
      <c r="D8" s="23">
        <v>21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3" s="86" customFormat="1">
      <c r="A9" s="25" t="s">
        <v>367</v>
      </c>
      <c r="B9" s="73">
        <v>1346</v>
      </c>
      <c r="C9" s="23">
        <v>343</v>
      </c>
      <c r="D9" s="23">
        <v>15</v>
      </c>
      <c r="E9" s="23">
        <v>67</v>
      </c>
      <c r="F9" s="23">
        <v>101</v>
      </c>
      <c r="G9" s="23">
        <v>178</v>
      </c>
      <c r="H9" s="23">
        <v>46</v>
      </c>
      <c r="I9" s="23">
        <v>143</v>
      </c>
      <c r="J9" s="23">
        <v>69</v>
      </c>
      <c r="K9" s="23">
        <v>134</v>
      </c>
      <c r="L9" s="23">
        <v>251</v>
      </c>
    </row>
    <row r="10" spans="1:13" s="86" customFormat="1">
      <c r="A10" s="25" t="s">
        <v>368</v>
      </c>
      <c r="B10" s="73">
        <v>4999</v>
      </c>
      <c r="C10" s="23">
        <v>820</v>
      </c>
      <c r="D10" s="23">
        <v>496</v>
      </c>
      <c r="E10" s="23">
        <v>479</v>
      </c>
      <c r="F10" s="23">
        <v>279</v>
      </c>
      <c r="G10" s="23">
        <v>752</v>
      </c>
      <c r="H10" s="23">
        <v>125</v>
      </c>
      <c r="I10" s="23">
        <v>714</v>
      </c>
      <c r="J10" s="23">
        <v>443</v>
      </c>
      <c r="K10" s="23">
        <v>441</v>
      </c>
      <c r="L10" s="23">
        <v>451</v>
      </c>
    </row>
    <row r="11" spans="1:13" s="86" customFormat="1">
      <c r="A11" s="25" t="s">
        <v>369</v>
      </c>
      <c r="B11" s="73">
        <v>13551</v>
      </c>
      <c r="C11" s="23">
        <v>2014</v>
      </c>
      <c r="D11" s="23">
        <v>1345</v>
      </c>
      <c r="E11" s="23">
        <v>1109</v>
      </c>
      <c r="F11" s="23">
        <v>1132</v>
      </c>
      <c r="G11" s="23">
        <v>1907</v>
      </c>
      <c r="H11" s="23">
        <v>342</v>
      </c>
      <c r="I11" s="23">
        <v>1760</v>
      </c>
      <c r="J11" s="23">
        <v>1081</v>
      </c>
      <c r="K11" s="23">
        <v>966</v>
      </c>
      <c r="L11" s="23">
        <v>1897</v>
      </c>
    </row>
    <row r="12" spans="1:13" s="86" customFormat="1">
      <c r="A12" s="25" t="s">
        <v>370</v>
      </c>
      <c r="B12" s="73">
        <v>20674</v>
      </c>
      <c r="C12" s="23">
        <v>3424</v>
      </c>
      <c r="D12" s="23">
        <v>1777</v>
      </c>
      <c r="E12" s="23">
        <v>1351</v>
      </c>
      <c r="F12" s="23">
        <v>1405</v>
      </c>
      <c r="G12" s="23">
        <v>2489</v>
      </c>
      <c r="H12" s="23">
        <v>673</v>
      </c>
      <c r="I12" s="23">
        <v>2900</v>
      </c>
      <c r="J12" s="23">
        <v>1869</v>
      </c>
      <c r="K12" s="23">
        <v>1292</v>
      </c>
      <c r="L12" s="23">
        <v>3495</v>
      </c>
    </row>
    <row r="13" spans="1:13" s="86" customFormat="1">
      <c r="A13" s="25" t="s">
        <v>371</v>
      </c>
      <c r="B13" s="73">
        <v>24325</v>
      </c>
      <c r="C13" s="23">
        <v>3317</v>
      </c>
      <c r="D13" s="23">
        <v>2273</v>
      </c>
      <c r="E13" s="23">
        <v>2123</v>
      </c>
      <c r="F13" s="23">
        <v>1801</v>
      </c>
      <c r="G13" s="23">
        <v>3160</v>
      </c>
      <c r="H13" s="23">
        <v>655</v>
      </c>
      <c r="I13" s="23">
        <v>3353</v>
      </c>
      <c r="J13" s="23">
        <v>2326</v>
      </c>
      <c r="K13" s="23">
        <v>1518</v>
      </c>
      <c r="L13" s="23">
        <v>3799</v>
      </c>
    </row>
    <row r="14" spans="1:13" s="86" customFormat="1">
      <c r="A14" s="25" t="s">
        <v>372</v>
      </c>
      <c r="B14" s="73">
        <v>8983</v>
      </c>
      <c r="C14" s="23">
        <v>996</v>
      </c>
      <c r="D14" s="23">
        <v>798</v>
      </c>
      <c r="E14" s="23">
        <v>974</v>
      </c>
      <c r="F14" s="23">
        <v>605</v>
      </c>
      <c r="G14" s="23">
        <v>911</v>
      </c>
      <c r="H14" s="23">
        <v>343</v>
      </c>
      <c r="I14" s="23">
        <v>1599</v>
      </c>
      <c r="J14" s="23">
        <v>816</v>
      </c>
      <c r="K14" s="23">
        <v>470</v>
      </c>
      <c r="L14" s="23">
        <v>1470</v>
      </c>
    </row>
    <row r="15" spans="1:13" s="86" customFormat="1">
      <c r="A15" s="25" t="s">
        <v>373</v>
      </c>
      <c r="B15" s="73">
        <v>327</v>
      </c>
      <c r="C15" s="23">
        <v>50</v>
      </c>
      <c r="D15" s="23">
        <v>10</v>
      </c>
      <c r="E15" s="23">
        <v>25</v>
      </c>
      <c r="F15" s="23">
        <v>11</v>
      </c>
      <c r="G15" s="23">
        <v>51</v>
      </c>
      <c r="H15" s="23">
        <v>23</v>
      </c>
      <c r="I15" s="23">
        <v>58</v>
      </c>
      <c r="J15" s="23">
        <v>22</v>
      </c>
      <c r="K15" s="23">
        <v>5</v>
      </c>
      <c r="L15" s="23">
        <v>72</v>
      </c>
    </row>
    <row r="16" spans="1:13" s="90" customFormat="1">
      <c r="A16" s="36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5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5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25" t="s">
        <v>366</v>
      </c>
      <c r="B19" s="92">
        <v>1E-3</v>
      </c>
      <c r="C19" s="93">
        <v>5.0000000000000001E-3</v>
      </c>
      <c r="D19" s="93">
        <v>3.0000000000000001E-3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</row>
    <row r="20" spans="1:12" s="86" customFormat="1">
      <c r="A20" s="25" t="s">
        <v>367</v>
      </c>
      <c r="B20" s="92">
        <v>1.7999999999999999E-2</v>
      </c>
      <c r="C20" s="93">
        <v>3.1E-2</v>
      </c>
      <c r="D20" s="93">
        <v>2E-3</v>
      </c>
      <c r="E20" s="93">
        <v>1.0999999999999999E-2</v>
      </c>
      <c r="F20" s="93">
        <v>1.9E-2</v>
      </c>
      <c r="G20" s="93">
        <v>1.9E-2</v>
      </c>
      <c r="H20" s="93">
        <v>2.1000000000000001E-2</v>
      </c>
      <c r="I20" s="93">
        <v>1.4E-2</v>
      </c>
      <c r="J20" s="93">
        <v>0.01</v>
      </c>
      <c r="K20" s="93">
        <v>2.8000000000000001E-2</v>
      </c>
      <c r="L20" s="93">
        <v>2.1999999999999999E-2</v>
      </c>
    </row>
    <row r="21" spans="1:12" s="86" customFormat="1">
      <c r="A21" s="25" t="s">
        <v>368</v>
      </c>
      <c r="B21" s="92">
        <v>6.7000000000000004E-2</v>
      </c>
      <c r="C21" s="93">
        <v>7.3999999999999996E-2</v>
      </c>
      <c r="D21" s="93">
        <v>7.3999999999999996E-2</v>
      </c>
      <c r="E21" s="93">
        <v>7.8E-2</v>
      </c>
      <c r="F21" s="93">
        <v>5.1999999999999998E-2</v>
      </c>
      <c r="G21" s="93">
        <v>0.08</v>
      </c>
      <c r="H21" s="93">
        <v>5.7000000000000002E-2</v>
      </c>
      <c r="I21" s="93">
        <v>6.8000000000000005E-2</v>
      </c>
      <c r="J21" s="93">
        <v>6.7000000000000004E-2</v>
      </c>
      <c r="K21" s="93">
        <v>9.0999999999999998E-2</v>
      </c>
      <c r="L21" s="93">
        <v>3.9E-2</v>
      </c>
    </row>
    <row r="22" spans="1:12" s="86" customFormat="1">
      <c r="A22" s="25" t="s">
        <v>369</v>
      </c>
      <c r="B22" s="92">
        <v>0.182</v>
      </c>
      <c r="C22" s="93">
        <v>0.183</v>
      </c>
      <c r="D22" s="93">
        <v>0.2</v>
      </c>
      <c r="E22" s="93">
        <v>0.18099999999999999</v>
      </c>
      <c r="F22" s="93">
        <v>0.21199999999999999</v>
      </c>
      <c r="G22" s="93">
        <v>0.20200000000000001</v>
      </c>
      <c r="H22" s="93">
        <v>0.155</v>
      </c>
      <c r="I22" s="93">
        <v>0.16700000000000001</v>
      </c>
      <c r="J22" s="93">
        <v>0.16300000000000001</v>
      </c>
      <c r="K22" s="93">
        <v>0.2</v>
      </c>
      <c r="L22" s="93">
        <v>0.16600000000000001</v>
      </c>
    </row>
    <row r="23" spans="1:12" s="86" customFormat="1">
      <c r="A23" s="25" t="s">
        <v>370</v>
      </c>
      <c r="B23" s="92">
        <v>0.27800000000000002</v>
      </c>
      <c r="C23" s="93">
        <v>0.311</v>
      </c>
      <c r="D23" s="93">
        <v>0.26400000000000001</v>
      </c>
      <c r="E23" s="93">
        <v>0.22</v>
      </c>
      <c r="F23" s="93">
        <v>0.26300000000000001</v>
      </c>
      <c r="G23" s="93">
        <v>0.26300000000000001</v>
      </c>
      <c r="H23" s="93">
        <v>0.30499999999999999</v>
      </c>
      <c r="I23" s="93">
        <v>0.27600000000000002</v>
      </c>
      <c r="J23" s="93">
        <v>0.28199999999999997</v>
      </c>
      <c r="K23" s="93">
        <v>0.26800000000000002</v>
      </c>
      <c r="L23" s="93">
        <v>0.30599999999999999</v>
      </c>
    </row>
    <row r="24" spans="1:12" s="86" customFormat="1">
      <c r="A24" s="25" t="s">
        <v>371</v>
      </c>
      <c r="B24" s="92">
        <v>0.32700000000000001</v>
      </c>
      <c r="C24" s="93">
        <v>0.30099999999999999</v>
      </c>
      <c r="D24" s="93">
        <v>0.33800000000000002</v>
      </c>
      <c r="E24" s="93">
        <v>0.34699999999999998</v>
      </c>
      <c r="F24" s="93">
        <v>0.33800000000000002</v>
      </c>
      <c r="G24" s="93">
        <v>0.33500000000000002</v>
      </c>
      <c r="H24" s="93">
        <v>0.29699999999999999</v>
      </c>
      <c r="I24" s="93">
        <v>0.31900000000000001</v>
      </c>
      <c r="J24" s="93">
        <v>0.35099999999999998</v>
      </c>
      <c r="K24" s="93">
        <v>0.314</v>
      </c>
      <c r="L24" s="93">
        <v>0.33200000000000002</v>
      </c>
    </row>
    <row r="25" spans="1:12" s="86" customFormat="1">
      <c r="A25" s="36" t="s">
        <v>372</v>
      </c>
      <c r="B25" s="92">
        <v>0.121</v>
      </c>
      <c r="C25" s="93">
        <v>0.09</v>
      </c>
      <c r="D25" s="93">
        <v>0.11899999999999999</v>
      </c>
      <c r="E25" s="93">
        <v>0.159</v>
      </c>
      <c r="F25" s="93">
        <v>0.114</v>
      </c>
      <c r="G25" s="93">
        <v>9.6000000000000002E-2</v>
      </c>
      <c r="H25" s="93">
        <v>0.156</v>
      </c>
      <c r="I25" s="93">
        <v>0.152</v>
      </c>
      <c r="J25" s="93">
        <v>0.123</v>
      </c>
      <c r="K25" s="93">
        <v>9.7000000000000003E-2</v>
      </c>
      <c r="L25" s="93">
        <v>0.129</v>
      </c>
    </row>
    <row r="26" spans="1:12" s="86" customFormat="1">
      <c r="A26" s="25" t="s">
        <v>373</v>
      </c>
      <c r="B26" s="92">
        <v>4.0000000000000001E-3</v>
      </c>
      <c r="C26" s="93">
        <v>5.0000000000000001E-3</v>
      </c>
      <c r="D26" s="93">
        <v>1E-3</v>
      </c>
      <c r="E26" s="93">
        <v>4.0000000000000001E-3</v>
      </c>
      <c r="F26" s="93">
        <v>2E-3</v>
      </c>
      <c r="G26" s="93">
        <v>5.0000000000000001E-3</v>
      </c>
      <c r="H26" s="93">
        <v>1.0999999999999999E-2</v>
      </c>
      <c r="I26" s="93">
        <v>5.0000000000000001E-3</v>
      </c>
      <c r="J26" s="93">
        <v>3.0000000000000001E-3</v>
      </c>
      <c r="K26" s="93">
        <v>1E-3</v>
      </c>
      <c r="L26" s="93">
        <v>6.0000000000000001E-3</v>
      </c>
    </row>
    <row r="27" spans="1:12" s="90" customFormat="1">
      <c r="A27" s="25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167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1E-3</v>
      </c>
      <c r="C30" s="93">
        <v>5.0000000000000001E-3</v>
      </c>
      <c r="D30" s="93">
        <v>3.0000000000000001E-3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</row>
    <row r="31" spans="1:12" s="86" customFormat="1">
      <c r="A31" s="25" t="s">
        <v>367</v>
      </c>
      <c r="B31" s="92">
        <v>1.7999999999999999E-2</v>
      </c>
      <c r="C31" s="93">
        <v>3.1E-2</v>
      </c>
      <c r="D31" s="93">
        <v>2E-3</v>
      </c>
      <c r="E31" s="93">
        <v>1.0999999999999999E-2</v>
      </c>
      <c r="F31" s="93">
        <v>1.9E-2</v>
      </c>
      <c r="G31" s="93">
        <v>1.9E-2</v>
      </c>
      <c r="H31" s="93">
        <v>2.1000000000000001E-2</v>
      </c>
      <c r="I31" s="93">
        <v>1.4E-2</v>
      </c>
      <c r="J31" s="93">
        <v>0.01</v>
      </c>
      <c r="K31" s="93">
        <v>2.8000000000000001E-2</v>
      </c>
      <c r="L31" s="93">
        <v>2.1999999999999999E-2</v>
      </c>
    </row>
    <row r="32" spans="1:12" s="86" customFormat="1">
      <c r="A32" s="25" t="s">
        <v>368</v>
      </c>
      <c r="B32" s="92">
        <v>6.8000000000000005E-2</v>
      </c>
      <c r="C32" s="93">
        <v>7.4999999999999997E-2</v>
      </c>
      <c r="D32" s="93">
        <v>7.3999999999999996E-2</v>
      </c>
      <c r="E32" s="93">
        <v>7.8E-2</v>
      </c>
      <c r="F32" s="93">
        <v>5.1999999999999998E-2</v>
      </c>
      <c r="G32" s="93">
        <v>0.08</v>
      </c>
      <c r="H32" s="93">
        <v>5.7000000000000002E-2</v>
      </c>
      <c r="I32" s="93">
        <v>6.8000000000000005E-2</v>
      </c>
      <c r="J32" s="93">
        <v>6.7000000000000004E-2</v>
      </c>
      <c r="K32" s="93">
        <v>9.0999999999999998E-2</v>
      </c>
      <c r="L32" s="93">
        <v>0.04</v>
      </c>
    </row>
    <row r="33" spans="1:35" s="86" customFormat="1">
      <c r="A33" s="25" t="s">
        <v>369</v>
      </c>
      <c r="B33" s="92">
        <v>0.183</v>
      </c>
      <c r="C33" s="93">
        <v>0.184</v>
      </c>
      <c r="D33" s="93">
        <v>0.2</v>
      </c>
      <c r="E33" s="93">
        <v>0.182</v>
      </c>
      <c r="F33" s="93">
        <v>0.21299999999999999</v>
      </c>
      <c r="G33" s="93">
        <v>0.20300000000000001</v>
      </c>
      <c r="H33" s="93">
        <v>0.157</v>
      </c>
      <c r="I33" s="93">
        <v>0.16800000000000001</v>
      </c>
      <c r="J33" s="93">
        <v>0.16400000000000001</v>
      </c>
      <c r="K33" s="93">
        <v>0.2</v>
      </c>
      <c r="L33" s="93">
        <v>0.16700000000000001</v>
      </c>
    </row>
    <row r="34" spans="1:35" s="86" customFormat="1">
      <c r="A34" s="25" t="s">
        <v>370</v>
      </c>
      <c r="B34" s="92">
        <v>0.28000000000000003</v>
      </c>
      <c r="C34" s="93">
        <v>0.312</v>
      </c>
      <c r="D34" s="93">
        <v>0.26400000000000001</v>
      </c>
      <c r="E34" s="93">
        <v>0.221</v>
      </c>
      <c r="F34" s="93">
        <v>0.26400000000000001</v>
      </c>
      <c r="G34" s="93">
        <v>0.26500000000000001</v>
      </c>
      <c r="H34" s="93">
        <v>0.308</v>
      </c>
      <c r="I34" s="93">
        <v>0.27700000000000002</v>
      </c>
      <c r="J34" s="93">
        <v>0.28299999999999997</v>
      </c>
      <c r="K34" s="93">
        <v>0.26800000000000002</v>
      </c>
      <c r="L34" s="93">
        <v>0.308</v>
      </c>
    </row>
    <row r="35" spans="1:35" s="86" customFormat="1">
      <c r="A35" s="25" t="s">
        <v>371</v>
      </c>
      <c r="B35" s="92">
        <v>0.32900000000000001</v>
      </c>
      <c r="C35" s="93">
        <v>0.30199999999999999</v>
      </c>
      <c r="D35" s="93">
        <v>0.33800000000000002</v>
      </c>
      <c r="E35" s="93">
        <v>0.34799999999999998</v>
      </c>
      <c r="F35" s="93">
        <v>0.33800000000000002</v>
      </c>
      <c r="G35" s="93">
        <v>0.33600000000000002</v>
      </c>
      <c r="H35" s="93">
        <v>0.3</v>
      </c>
      <c r="I35" s="93">
        <v>0.32</v>
      </c>
      <c r="J35" s="93">
        <v>0.35199999999999998</v>
      </c>
      <c r="K35" s="93">
        <v>0.315</v>
      </c>
      <c r="L35" s="93">
        <v>0.33400000000000002</v>
      </c>
    </row>
    <row r="36" spans="1:35" s="86" customFormat="1">
      <c r="A36" s="25" t="s">
        <v>372</v>
      </c>
      <c r="B36" s="92">
        <v>0.121</v>
      </c>
      <c r="C36" s="93">
        <v>9.0999999999999998E-2</v>
      </c>
      <c r="D36" s="93">
        <v>0.11899999999999999</v>
      </c>
      <c r="E36" s="93">
        <v>0.16</v>
      </c>
      <c r="F36" s="93">
        <v>0.114</v>
      </c>
      <c r="G36" s="93">
        <v>9.7000000000000003E-2</v>
      </c>
      <c r="H36" s="93">
        <v>0.157</v>
      </c>
      <c r="I36" s="93">
        <v>0.153</v>
      </c>
      <c r="J36" s="93">
        <v>0.124</v>
      </c>
      <c r="K36" s="93">
        <v>9.7000000000000003E-2</v>
      </c>
      <c r="L36" s="93">
        <v>0.129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68" t="s">
        <v>374</v>
      </c>
      <c r="B40" s="92">
        <v>0.73</v>
      </c>
      <c r="C40" s="93">
        <v>0.70499999999999996</v>
      </c>
      <c r="D40" s="93">
        <v>0.72099999999999997</v>
      </c>
      <c r="E40" s="93">
        <v>0.72899999999999998</v>
      </c>
      <c r="F40" s="93">
        <v>0.71599999999999997</v>
      </c>
      <c r="G40" s="93">
        <v>0.69799999999999995</v>
      </c>
      <c r="H40" s="93">
        <v>0.76500000000000001</v>
      </c>
      <c r="I40" s="93">
        <v>0.75</v>
      </c>
      <c r="J40" s="93">
        <v>0.75900000000000001</v>
      </c>
      <c r="K40" s="93">
        <v>0.68</v>
      </c>
      <c r="L40" s="93">
        <v>0.77100000000000002</v>
      </c>
    </row>
    <row r="41" spans="1:35" s="86" customFormat="1">
      <c r="A41" s="168" t="s">
        <v>375</v>
      </c>
      <c r="B41" s="109">
        <v>5.2</v>
      </c>
      <c r="C41" s="112">
        <v>5</v>
      </c>
      <c r="D41" s="112">
        <v>5.2</v>
      </c>
      <c r="E41" s="112">
        <v>5.3</v>
      </c>
      <c r="F41" s="112">
        <v>5.2</v>
      </c>
      <c r="G41" s="112">
        <v>5.0999999999999996</v>
      </c>
      <c r="H41" s="112">
        <v>5.3</v>
      </c>
      <c r="I41" s="112">
        <v>5.3</v>
      </c>
      <c r="J41" s="112">
        <v>5.3</v>
      </c>
      <c r="K41" s="112">
        <v>5</v>
      </c>
      <c r="L41" s="112">
        <v>5.3</v>
      </c>
    </row>
    <row r="42" spans="1:35" s="86" customFormat="1">
      <c r="A42" s="168" t="s">
        <v>376</v>
      </c>
      <c r="B42" s="109">
        <v>5</v>
      </c>
      <c r="C42" s="112">
        <v>5</v>
      </c>
      <c r="D42" s="112">
        <v>5</v>
      </c>
      <c r="E42" s="112">
        <v>6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68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68" t="s">
        <v>378</v>
      </c>
      <c r="B44" s="109">
        <f t="shared" ref="B44:L44" si="1">100*((B23+B24+B25)-(B19+B20+B21))/(B19+B20+B21+B23+B24+B25)</f>
        <v>78.817733990147772</v>
      </c>
      <c r="C44" s="112">
        <f t="shared" si="1"/>
        <v>72.906403940886705</v>
      </c>
      <c r="D44" s="112">
        <f t="shared" si="1"/>
        <v>80.250000000000014</v>
      </c>
      <c r="E44" s="112">
        <f t="shared" si="1"/>
        <v>78.159509202453989</v>
      </c>
      <c r="F44" s="112">
        <f t="shared" si="1"/>
        <v>81.933842239185751</v>
      </c>
      <c r="G44" s="112">
        <f t="shared" si="1"/>
        <v>75.031525851197983</v>
      </c>
      <c r="H44" s="112">
        <f t="shared" si="1"/>
        <v>81.339712918660297</v>
      </c>
      <c r="I44" s="112">
        <f t="shared" si="1"/>
        <v>80.217129071170078</v>
      </c>
      <c r="J44" s="112">
        <f t="shared" si="1"/>
        <v>81.512605042016816</v>
      </c>
      <c r="K44" s="112">
        <f t="shared" si="1"/>
        <v>70.175438596491233</v>
      </c>
      <c r="L44" s="112">
        <f t="shared" si="1"/>
        <v>85.265700483091777</v>
      </c>
    </row>
    <row r="45" spans="1:35" s="86" customFormat="1" ht="45.6" hidden="1" customHeight="1">
      <c r="A45" s="167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t="12" hidden="1" customHeight="1">
      <c r="A46" s="167"/>
      <c r="B46" s="117">
        <f>MAX(B8:B14)</f>
        <v>24325</v>
      </c>
      <c r="C46" s="117">
        <f t="shared" ref="C46:L46" si="2">MAX(C8:C14)</f>
        <v>3424</v>
      </c>
      <c r="D46" s="117">
        <f t="shared" si="2"/>
        <v>2273</v>
      </c>
      <c r="E46" s="117">
        <f t="shared" si="2"/>
        <v>2123</v>
      </c>
      <c r="F46" s="117">
        <f t="shared" si="2"/>
        <v>1801</v>
      </c>
      <c r="G46" s="117">
        <f t="shared" si="2"/>
        <v>3160</v>
      </c>
      <c r="H46" s="117">
        <f t="shared" si="2"/>
        <v>673</v>
      </c>
      <c r="I46" s="117">
        <f t="shared" si="2"/>
        <v>3353</v>
      </c>
      <c r="J46" s="117">
        <f t="shared" si="2"/>
        <v>2326</v>
      </c>
      <c r="K46" s="117">
        <f t="shared" si="2"/>
        <v>1518</v>
      </c>
      <c r="L46" s="117">
        <f t="shared" si="2"/>
        <v>3799</v>
      </c>
    </row>
    <row r="47" spans="1:35" s="67" customFormat="1">
      <c r="A47" s="178"/>
      <c r="B47" s="179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39.710937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61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402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402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25" t="s">
        <v>366</v>
      </c>
      <c r="B9" s="73">
        <v>75</v>
      </c>
      <c r="C9" s="23">
        <v>54</v>
      </c>
      <c r="D9" s="23">
        <v>21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N9" s="7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</row>
    <row r="10" spans="1:24" s="86" customFormat="1">
      <c r="A10" s="25" t="s">
        <v>367</v>
      </c>
      <c r="B10" s="73">
        <v>1047</v>
      </c>
      <c r="C10" s="23">
        <v>245</v>
      </c>
      <c r="D10" s="23">
        <v>0</v>
      </c>
      <c r="E10" s="23">
        <v>51</v>
      </c>
      <c r="F10" s="23">
        <v>74</v>
      </c>
      <c r="G10" s="23">
        <v>160</v>
      </c>
      <c r="H10" s="23">
        <v>36</v>
      </c>
      <c r="I10" s="23">
        <v>126</v>
      </c>
      <c r="J10" s="23">
        <v>54</v>
      </c>
      <c r="K10" s="23">
        <v>102</v>
      </c>
      <c r="L10" s="23">
        <v>199</v>
      </c>
      <c r="N10" s="73">
        <v>299</v>
      </c>
      <c r="O10" s="23">
        <v>99</v>
      </c>
      <c r="P10" s="23">
        <v>15</v>
      </c>
      <c r="Q10" s="23">
        <v>17</v>
      </c>
      <c r="R10" s="23">
        <v>27</v>
      </c>
      <c r="S10" s="23">
        <v>17</v>
      </c>
      <c r="T10" s="23">
        <v>10</v>
      </c>
      <c r="U10" s="23">
        <v>18</v>
      </c>
      <c r="V10" s="23">
        <v>15</v>
      </c>
      <c r="W10" s="23">
        <v>32</v>
      </c>
      <c r="X10" s="23">
        <v>51</v>
      </c>
    </row>
    <row r="11" spans="1:24" s="86" customFormat="1">
      <c r="A11" s="25" t="s">
        <v>368</v>
      </c>
      <c r="B11" s="73">
        <v>4076</v>
      </c>
      <c r="C11" s="23">
        <v>706</v>
      </c>
      <c r="D11" s="23">
        <v>456</v>
      </c>
      <c r="E11" s="23">
        <v>337</v>
      </c>
      <c r="F11" s="23">
        <v>237</v>
      </c>
      <c r="G11" s="23">
        <v>615</v>
      </c>
      <c r="H11" s="23">
        <v>86</v>
      </c>
      <c r="I11" s="23">
        <v>661</v>
      </c>
      <c r="J11" s="23">
        <v>363</v>
      </c>
      <c r="K11" s="23">
        <v>349</v>
      </c>
      <c r="L11" s="23">
        <v>265</v>
      </c>
      <c r="N11" s="73">
        <v>922</v>
      </c>
      <c r="O11" s="23">
        <v>114</v>
      </c>
      <c r="P11" s="23">
        <v>40</v>
      </c>
      <c r="Q11" s="23">
        <v>141</v>
      </c>
      <c r="R11" s="23">
        <v>42</v>
      </c>
      <c r="S11" s="23">
        <v>137</v>
      </c>
      <c r="T11" s="23">
        <v>39</v>
      </c>
      <c r="U11" s="23">
        <v>53</v>
      </c>
      <c r="V11" s="23">
        <v>80</v>
      </c>
      <c r="W11" s="23">
        <v>92</v>
      </c>
      <c r="X11" s="23">
        <v>185</v>
      </c>
    </row>
    <row r="12" spans="1:24" s="86" customFormat="1">
      <c r="A12" s="25" t="s">
        <v>369</v>
      </c>
      <c r="B12" s="73">
        <v>10358</v>
      </c>
      <c r="C12" s="23">
        <v>1467</v>
      </c>
      <c r="D12" s="23">
        <v>1140</v>
      </c>
      <c r="E12" s="23">
        <v>809</v>
      </c>
      <c r="F12" s="23">
        <v>904</v>
      </c>
      <c r="G12" s="23">
        <v>1471</v>
      </c>
      <c r="H12" s="23">
        <v>252</v>
      </c>
      <c r="I12" s="23">
        <v>1322</v>
      </c>
      <c r="J12" s="23">
        <v>798</v>
      </c>
      <c r="K12" s="23">
        <v>668</v>
      </c>
      <c r="L12" s="23">
        <v>1527</v>
      </c>
      <c r="N12" s="73">
        <v>3193</v>
      </c>
      <c r="O12" s="23">
        <v>546</v>
      </c>
      <c r="P12" s="23">
        <v>204</v>
      </c>
      <c r="Q12" s="23">
        <v>299</v>
      </c>
      <c r="R12" s="23">
        <v>228</v>
      </c>
      <c r="S12" s="23">
        <v>436</v>
      </c>
      <c r="T12" s="23">
        <v>90</v>
      </c>
      <c r="U12" s="23">
        <v>438</v>
      </c>
      <c r="V12" s="23">
        <v>283</v>
      </c>
      <c r="W12" s="23">
        <v>297</v>
      </c>
      <c r="X12" s="23">
        <v>370</v>
      </c>
    </row>
    <row r="13" spans="1:24" s="86" customFormat="1">
      <c r="A13" s="25" t="s">
        <v>370</v>
      </c>
      <c r="B13" s="73">
        <v>16099</v>
      </c>
      <c r="C13" s="23">
        <v>2771</v>
      </c>
      <c r="D13" s="23">
        <v>1493</v>
      </c>
      <c r="E13" s="23">
        <v>894</v>
      </c>
      <c r="F13" s="23">
        <v>1007</v>
      </c>
      <c r="G13" s="23">
        <v>1898</v>
      </c>
      <c r="H13" s="23">
        <v>489</v>
      </c>
      <c r="I13" s="23">
        <v>2392</v>
      </c>
      <c r="J13" s="23">
        <v>1469</v>
      </c>
      <c r="K13" s="23">
        <v>930</v>
      </c>
      <c r="L13" s="23">
        <v>2754</v>
      </c>
      <c r="N13" s="73">
        <v>4575</v>
      </c>
      <c r="O13" s="23">
        <v>653</v>
      </c>
      <c r="P13" s="23">
        <v>284</v>
      </c>
      <c r="Q13" s="23">
        <v>457</v>
      </c>
      <c r="R13" s="23">
        <v>398</v>
      </c>
      <c r="S13" s="23">
        <v>590</v>
      </c>
      <c r="T13" s="23">
        <v>183</v>
      </c>
      <c r="U13" s="23">
        <v>508</v>
      </c>
      <c r="V13" s="23">
        <v>400</v>
      </c>
      <c r="W13" s="23">
        <v>362</v>
      </c>
      <c r="X13" s="23">
        <v>740</v>
      </c>
    </row>
    <row r="14" spans="1:24" s="86" customFormat="1">
      <c r="A14" s="25" t="s">
        <v>371</v>
      </c>
      <c r="B14" s="73">
        <v>18940</v>
      </c>
      <c r="C14" s="23">
        <v>2717</v>
      </c>
      <c r="D14" s="23">
        <v>1949</v>
      </c>
      <c r="E14" s="23">
        <v>1450</v>
      </c>
      <c r="F14" s="23">
        <v>1392</v>
      </c>
      <c r="G14" s="23">
        <v>2433</v>
      </c>
      <c r="H14" s="23">
        <v>504</v>
      </c>
      <c r="I14" s="23">
        <v>2644</v>
      </c>
      <c r="J14" s="23">
        <v>1687</v>
      </c>
      <c r="K14" s="23">
        <v>1177</v>
      </c>
      <c r="L14" s="23">
        <v>2987</v>
      </c>
      <c r="N14" s="73">
        <v>5385</v>
      </c>
      <c r="O14" s="23">
        <v>600</v>
      </c>
      <c r="P14" s="23">
        <v>324</v>
      </c>
      <c r="Q14" s="23">
        <v>673</v>
      </c>
      <c r="R14" s="23">
        <v>408</v>
      </c>
      <c r="S14" s="23">
        <v>727</v>
      </c>
      <c r="T14" s="23">
        <v>151</v>
      </c>
      <c r="U14" s="23">
        <v>709</v>
      </c>
      <c r="V14" s="23">
        <v>639</v>
      </c>
      <c r="W14" s="23">
        <v>341</v>
      </c>
      <c r="X14" s="23">
        <v>812</v>
      </c>
    </row>
    <row r="15" spans="1:24" s="86" customFormat="1">
      <c r="A15" s="25" t="s">
        <v>372</v>
      </c>
      <c r="B15" s="73">
        <v>7130</v>
      </c>
      <c r="C15" s="23">
        <v>761</v>
      </c>
      <c r="D15" s="23">
        <v>663</v>
      </c>
      <c r="E15" s="23">
        <v>674</v>
      </c>
      <c r="F15" s="23">
        <v>489</v>
      </c>
      <c r="G15" s="23">
        <v>749</v>
      </c>
      <c r="H15" s="23">
        <v>266</v>
      </c>
      <c r="I15" s="23">
        <v>1354</v>
      </c>
      <c r="J15" s="23">
        <v>635</v>
      </c>
      <c r="K15" s="23">
        <v>378</v>
      </c>
      <c r="L15" s="23">
        <v>1162</v>
      </c>
      <c r="N15" s="73">
        <v>1853</v>
      </c>
      <c r="O15" s="23">
        <v>235</v>
      </c>
      <c r="P15" s="23">
        <v>135</v>
      </c>
      <c r="Q15" s="23">
        <v>299</v>
      </c>
      <c r="R15" s="23">
        <v>117</v>
      </c>
      <c r="S15" s="23">
        <v>163</v>
      </c>
      <c r="T15" s="23">
        <v>77</v>
      </c>
      <c r="U15" s="23">
        <v>245</v>
      </c>
      <c r="V15" s="23">
        <v>182</v>
      </c>
      <c r="W15" s="23">
        <v>92</v>
      </c>
      <c r="X15" s="23">
        <v>309</v>
      </c>
    </row>
    <row r="16" spans="1:24" s="86" customFormat="1">
      <c r="A16" s="25" t="s">
        <v>373</v>
      </c>
      <c r="B16" s="73">
        <v>83</v>
      </c>
      <c r="C16" s="23">
        <v>27</v>
      </c>
      <c r="D16" s="23">
        <v>0</v>
      </c>
      <c r="E16" s="23">
        <v>17</v>
      </c>
      <c r="F16" s="23">
        <v>0</v>
      </c>
      <c r="G16" s="23">
        <v>0</v>
      </c>
      <c r="H16" s="23">
        <v>7</v>
      </c>
      <c r="I16" s="23">
        <v>31</v>
      </c>
      <c r="J16" s="23">
        <v>0</v>
      </c>
      <c r="K16" s="23">
        <v>0</v>
      </c>
      <c r="L16" s="23">
        <v>0</v>
      </c>
      <c r="N16" s="73">
        <v>245</v>
      </c>
      <c r="O16" s="23">
        <v>23</v>
      </c>
      <c r="P16" s="23">
        <v>10</v>
      </c>
      <c r="Q16" s="23">
        <v>8</v>
      </c>
      <c r="R16" s="23">
        <v>11</v>
      </c>
      <c r="S16" s="23">
        <v>51</v>
      </c>
      <c r="T16" s="23">
        <v>16</v>
      </c>
      <c r="U16" s="23">
        <v>26</v>
      </c>
      <c r="V16" s="23">
        <v>22</v>
      </c>
      <c r="W16" s="23">
        <v>5</v>
      </c>
      <c r="X16" s="23">
        <v>72</v>
      </c>
    </row>
    <row r="17" spans="1:24" s="90" customFormat="1">
      <c r="A17" s="36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5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5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25" t="s">
        <v>366</v>
      </c>
      <c r="B20" s="92">
        <v>1E-3</v>
      </c>
      <c r="C20" s="93">
        <v>6.0000000000000001E-3</v>
      </c>
      <c r="D20" s="93">
        <v>4.0000000000000001E-3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N20" s="92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</row>
    <row r="21" spans="1:24" s="86" customFormat="1">
      <c r="A21" s="25" t="s">
        <v>367</v>
      </c>
      <c r="B21" s="92">
        <v>1.7999999999999999E-2</v>
      </c>
      <c r="C21" s="93">
        <v>2.8000000000000001E-2</v>
      </c>
      <c r="D21" s="93">
        <v>0</v>
      </c>
      <c r="E21" s="93">
        <v>1.2E-2</v>
      </c>
      <c r="F21" s="93">
        <v>1.7999999999999999E-2</v>
      </c>
      <c r="G21" s="93">
        <v>2.1999999999999999E-2</v>
      </c>
      <c r="H21" s="93">
        <v>2.1999999999999999E-2</v>
      </c>
      <c r="I21" s="93">
        <v>1.4999999999999999E-2</v>
      </c>
      <c r="J21" s="93">
        <v>1.0999999999999999E-2</v>
      </c>
      <c r="K21" s="93">
        <v>2.8000000000000001E-2</v>
      </c>
      <c r="L21" s="93">
        <v>2.1999999999999999E-2</v>
      </c>
      <c r="N21" s="92">
        <v>1.7999999999999999E-2</v>
      </c>
      <c r="O21" s="93">
        <v>4.2999999999999997E-2</v>
      </c>
      <c r="P21" s="93">
        <v>1.4999999999999999E-2</v>
      </c>
      <c r="Q21" s="93">
        <v>8.9999999999999993E-3</v>
      </c>
      <c r="R21" s="93">
        <v>2.1999999999999999E-2</v>
      </c>
      <c r="S21" s="93">
        <v>8.0000000000000002E-3</v>
      </c>
      <c r="T21" s="93">
        <v>1.7000000000000001E-2</v>
      </c>
      <c r="U21" s="93">
        <v>8.9999999999999993E-3</v>
      </c>
      <c r="V21" s="93">
        <v>8.9999999999999993E-3</v>
      </c>
      <c r="W21" s="93">
        <v>2.7E-2</v>
      </c>
      <c r="X21" s="93">
        <v>0.02</v>
      </c>
    </row>
    <row r="22" spans="1:24" s="86" customFormat="1">
      <c r="A22" s="25" t="s">
        <v>368</v>
      </c>
      <c r="B22" s="92">
        <v>7.0999999999999994E-2</v>
      </c>
      <c r="C22" s="93">
        <v>8.1000000000000003E-2</v>
      </c>
      <c r="D22" s="93">
        <v>0.08</v>
      </c>
      <c r="E22" s="93">
        <v>0.08</v>
      </c>
      <c r="F22" s="93">
        <v>5.8000000000000003E-2</v>
      </c>
      <c r="G22" s="93">
        <v>8.4000000000000005E-2</v>
      </c>
      <c r="H22" s="93">
        <v>5.2999999999999999E-2</v>
      </c>
      <c r="I22" s="93">
        <v>7.6999999999999999E-2</v>
      </c>
      <c r="J22" s="93">
        <v>7.1999999999999995E-2</v>
      </c>
      <c r="K22" s="93">
        <v>9.7000000000000003E-2</v>
      </c>
      <c r="L22" s="93">
        <v>0.03</v>
      </c>
      <c r="N22" s="92">
        <v>5.6000000000000001E-2</v>
      </c>
      <c r="O22" s="93">
        <v>0.05</v>
      </c>
      <c r="P22" s="93">
        <v>3.9E-2</v>
      </c>
      <c r="Q22" s="93">
        <v>7.4999999999999997E-2</v>
      </c>
      <c r="R22" s="93">
        <v>3.4000000000000002E-2</v>
      </c>
      <c r="S22" s="93">
        <v>6.5000000000000002E-2</v>
      </c>
      <c r="T22" s="93">
        <v>6.8000000000000005E-2</v>
      </c>
      <c r="U22" s="93">
        <v>2.5999999999999999E-2</v>
      </c>
      <c r="V22" s="93">
        <v>4.9000000000000002E-2</v>
      </c>
      <c r="W22" s="93">
        <v>7.4999999999999997E-2</v>
      </c>
      <c r="X22" s="93">
        <v>7.2999999999999995E-2</v>
      </c>
    </row>
    <row r="23" spans="1:24" s="86" customFormat="1">
      <c r="A23" s="25" t="s">
        <v>369</v>
      </c>
      <c r="B23" s="92">
        <v>0.17899999999999999</v>
      </c>
      <c r="C23" s="93">
        <v>0.16800000000000001</v>
      </c>
      <c r="D23" s="93">
        <v>0.19900000000000001</v>
      </c>
      <c r="E23" s="93">
        <v>0.191</v>
      </c>
      <c r="F23" s="93">
        <v>0.22</v>
      </c>
      <c r="G23" s="93">
        <v>0.20100000000000001</v>
      </c>
      <c r="H23" s="93">
        <v>0.154</v>
      </c>
      <c r="I23" s="93">
        <v>0.155</v>
      </c>
      <c r="J23" s="93">
        <v>0.159</v>
      </c>
      <c r="K23" s="93">
        <v>0.185</v>
      </c>
      <c r="L23" s="93">
        <v>0.17199999999999999</v>
      </c>
      <c r="N23" s="92">
        <v>0.19400000000000001</v>
      </c>
      <c r="O23" s="93">
        <v>0.24099999999999999</v>
      </c>
      <c r="P23" s="93">
        <v>0.20200000000000001</v>
      </c>
      <c r="Q23" s="93">
        <v>0.158</v>
      </c>
      <c r="R23" s="93">
        <v>0.185</v>
      </c>
      <c r="S23" s="93">
        <v>0.20599999999999999</v>
      </c>
      <c r="T23" s="93">
        <v>0.159</v>
      </c>
      <c r="U23" s="93">
        <v>0.219</v>
      </c>
      <c r="V23" s="93">
        <v>0.17499999999999999</v>
      </c>
      <c r="W23" s="93">
        <v>0.24299999999999999</v>
      </c>
      <c r="X23" s="93">
        <v>0.14599999999999999</v>
      </c>
    </row>
    <row r="24" spans="1:24" s="86" customFormat="1">
      <c r="A24" s="25" t="s">
        <v>370</v>
      </c>
      <c r="B24" s="92">
        <v>0.27800000000000002</v>
      </c>
      <c r="C24" s="93">
        <v>0.317</v>
      </c>
      <c r="D24" s="93">
        <v>0.26100000000000001</v>
      </c>
      <c r="E24" s="93">
        <v>0.21099999999999999</v>
      </c>
      <c r="F24" s="93">
        <v>0.245</v>
      </c>
      <c r="G24" s="93">
        <v>0.25900000000000001</v>
      </c>
      <c r="H24" s="93">
        <v>0.29799999999999999</v>
      </c>
      <c r="I24" s="93">
        <v>0.28000000000000003</v>
      </c>
      <c r="J24" s="93">
        <v>0.29299999999999998</v>
      </c>
      <c r="K24" s="93">
        <v>0.25800000000000001</v>
      </c>
      <c r="L24" s="93">
        <v>0.31</v>
      </c>
      <c r="N24" s="92">
        <v>0.27800000000000002</v>
      </c>
      <c r="O24" s="93">
        <v>0.28799999999999998</v>
      </c>
      <c r="P24" s="93">
        <v>0.28100000000000003</v>
      </c>
      <c r="Q24" s="93">
        <v>0.24099999999999999</v>
      </c>
      <c r="R24" s="93">
        <v>0.32300000000000001</v>
      </c>
      <c r="S24" s="93">
        <v>0.27800000000000002</v>
      </c>
      <c r="T24" s="93">
        <v>0.32400000000000001</v>
      </c>
      <c r="U24" s="93">
        <v>0.254</v>
      </c>
      <c r="V24" s="93">
        <v>0.247</v>
      </c>
      <c r="W24" s="93">
        <v>0.29599999999999999</v>
      </c>
      <c r="X24" s="93">
        <v>0.29099999999999998</v>
      </c>
    </row>
    <row r="25" spans="1:24" s="86" customFormat="1">
      <c r="A25" s="25" t="s">
        <v>371</v>
      </c>
      <c r="B25" s="92">
        <v>0.32800000000000001</v>
      </c>
      <c r="C25" s="93">
        <v>0.311</v>
      </c>
      <c r="D25" s="93">
        <v>0.34100000000000003</v>
      </c>
      <c r="E25" s="93">
        <v>0.34300000000000003</v>
      </c>
      <c r="F25" s="93">
        <v>0.33900000000000002</v>
      </c>
      <c r="G25" s="93">
        <v>0.33200000000000002</v>
      </c>
      <c r="H25" s="93">
        <v>0.307</v>
      </c>
      <c r="I25" s="93">
        <v>0.31</v>
      </c>
      <c r="J25" s="93">
        <v>0.33700000000000002</v>
      </c>
      <c r="K25" s="93">
        <v>0.32700000000000001</v>
      </c>
      <c r="L25" s="93">
        <v>0.33600000000000002</v>
      </c>
      <c r="N25" s="92">
        <v>0.32700000000000001</v>
      </c>
      <c r="O25" s="93">
        <v>0.26400000000000001</v>
      </c>
      <c r="P25" s="93">
        <v>0.32</v>
      </c>
      <c r="Q25" s="93">
        <v>0.35499999999999998</v>
      </c>
      <c r="R25" s="93">
        <v>0.33200000000000002</v>
      </c>
      <c r="S25" s="93">
        <v>0.34300000000000003</v>
      </c>
      <c r="T25" s="93">
        <v>0.26700000000000002</v>
      </c>
      <c r="U25" s="93">
        <v>0.35499999999999998</v>
      </c>
      <c r="V25" s="93">
        <v>0.39500000000000002</v>
      </c>
      <c r="W25" s="93">
        <v>0.27900000000000003</v>
      </c>
      <c r="X25" s="93">
        <v>0.32</v>
      </c>
    </row>
    <row r="26" spans="1:24" s="86" customFormat="1">
      <c r="A26" s="36" t="s">
        <v>372</v>
      </c>
      <c r="B26" s="92">
        <v>0.123</v>
      </c>
      <c r="C26" s="93">
        <v>8.6999999999999994E-2</v>
      </c>
      <c r="D26" s="93">
        <v>0.11600000000000001</v>
      </c>
      <c r="E26" s="93">
        <v>0.159</v>
      </c>
      <c r="F26" s="93">
        <v>0.11899999999999999</v>
      </c>
      <c r="G26" s="93">
        <v>0.10199999999999999</v>
      </c>
      <c r="H26" s="93">
        <v>0.16200000000000001</v>
      </c>
      <c r="I26" s="93">
        <v>0.159</v>
      </c>
      <c r="J26" s="93">
        <v>0.127</v>
      </c>
      <c r="K26" s="93">
        <v>0.105</v>
      </c>
      <c r="L26" s="93">
        <v>0.13100000000000001</v>
      </c>
      <c r="N26" s="92">
        <v>0.112</v>
      </c>
      <c r="O26" s="93">
        <v>0.104</v>
      </c>
      <c r="P26" s="93">
        <v>0.13300000000000001</v>
      </c>
      <c r="Q26" s="93">
        <v>0.158</v>
      </c>
      <c r="R26" s="93">
        <v>9.5000000000000001E-2</v>
      </c>
      <c r="S26" s="93">
        <v>7.6999999999999999E-2</v>
      </c>
      <c r="T26" s="93">
        <v>0.13600000000000001</v>
      </c>
      <c r="U26" s="93">
        <v>0.123</v>
      </c>
      <c r="V26" s="93">
        <v>0.112</v>
      </c>
      <c r="W26" s="93">
        <v>7.4999999999999997E-2</v>
      </c>
      <c r="X26" s="93">
        <v>0.121</v>
      </c>
    </row>
    <row r="27" spans="1:24" s="86" customFormat="1">
      <c r="A27" s="25" t="s">
        <v>373</v>
      </c>
      <c r="B27" s="92">
        <v>1E-3</v>
      </c>
      <c r="C27" s="93">
        <v>3.0000000000000001E-3</v>
      </c>
      <c r="D27" s="93">
        <v>0</v>
      </c>
      <c r="E27" s="93">
        <v>4.0000000000000001E-3</v>
      </c>
      <c r="F27" s="93">
        <v>0</v>
      </c>
      <c r="G27" s="93">
        <v>0</v>
      </c>
      <c r="H27" s="93">
        <v>4.0000000000000001E-3</v>
      </c>
      <c r="I27" s="93">
        <v>4.0000000000000001E-3</v>
      </c>
      <c r="J27" s="93">
        <v>0</v>
      </c>
      <c r="K27" s="93">
        <v>0</v>
      </c>
      <c r="L27" s="93">
        <v>0</v>
      </c>
      <c r="N27" s="92">
        <v>1.4999999999999999E-2</v>
      </c>
      <c r="O27" s="93">
        <v>0.01</v>
      </c>
      <c r="P27" s="93">
        <v>0.01</v>
      </c>
      <c r="Q27" s="93">
        <v>4.0000000000000001E-3</v>
      </c>
      <c r="R27" s="93">
        <v>8.9999999999999993E-3</v>
      </c>
      <c r="S27" s="93">
        <v>2.4E-2</v>
      </c>
      <c r="T27" s="93">
        <v>2.8000000000000001E-2</v>
      </c>
      <c r="U27" s="93">
        <v>1.2999999999999999E-2</v>
      </c>
      <c r="V27" s="93">
        <v>1.2999999999999999E-2</v>
      </c>
      <c r="W27" s="93">
        <v>4.0000000000000001E-3</v>
      </c>
      <c r="X27" s="93">
        <v>2.8000000000000001E-2</v>
      </c>
    </row>
    <row r="28" spans="1:24" s="90" customFormat="1">
      <c r="A28" s="25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1E-3</v>
      </c>
      <c r="C31" s="93">
        <v>6.0000000000000001E-3</v>
      </c>
      <c r="D31" s="93">
        <v>4.0000000000000001E-3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N31" s="92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</row>
    <row r="32" spans="1:24" s="90" customFormat="1">
      <c r="A32" s="25" t="s">
        <v>367</v>
      </c>
      <c r="B32" s="92">
        <v>1.7999999999999999E-2</v>
      </c>
      <c r="C32" s="93">
        <v>2.8000000000000001E-2</v>
      </c>
      <c r="D32" s="93">
        <v>0</v>
      </c>
      <c r="E32" s="93">
        <v>1.2E-2</v>
      </c>
      <c r="F32" s="93">
        <v>1.7999999999999999E-2</v>
      </c>
      <c r="G32" s="93">
        <v>2.1999999999999999E-2</v>
      </c>
      <c r="H32" s="93">
        <v>2.1999999999999999E-2</v>
      </c>
      <c r="I32" s="93">
        <v>1.4999999999999999E-2</v>
      </c>
      <c r="J32" s="93">
        <v>1.0999999999999999E-2</v>
      </c>
      <c r="K32" s="93">
        <v>2.8000000000000001E-2</v>
      </c>
      <c r="L32" s="93">
        <v>2.1999999999999999E-2</v>
      </c>
      <c r="N32" s="92">
        <v>1.7999999999999999E-2</v>
      </c>
      <c r="O32" s="93">
        <v>4.3999999999999997E-2</v>
      </c>
      <c r="P32" s="93">
        <v>1.4999999999999999E-2</v>
      </c>
      <c r="Q32" s="93">
        <v>8.9999999999999993E-3</v>
      </c>
      <c r="R32" s="93">
        <v>2.1999999999999999E-2</v>
      </c>
      <c r="S32" s="93">
        <v>8.0000000000000002E-3</v>
      </c>
      <c r="T32" s="93">
        <v>1.7999999999999999E-2</v>
      </c>
      <c r="U32" s="93">
        <v>8.9999999999999993E-3</v>
      </c>
      <c r="V32" s="93">
        <v>8.9999999999999993E-3</v>
      </c>
      <c r="W32" s="93">
        <v>2.7E-2</v>
      </c>
      <c r="X32" s="93">
        <v>2.1000000000000001E-2</v>
      </c>
    </row>
    <row r="33" spans="1:25" s="90" customFormat="1">
      <c r="A33" s="25" t="s">
        <v>368</v>
      </c>
      <c r="B33" s="92">
        <v>7.0999999999999994E-2</v>
      </c>
      <c r="C33" s="93">
        <v>8.1000000000000003E-2</v>
      </c>
      <c r="D33" s="93">
        <v>0.08</v>
      </c>
      <c r="E33" s="93">
        <v>0.08</v>
      </c>
      <c r="F33" s="93">
        <v>5.8000000000000003E-2</v>
      </c>
      <c r="G33" s="93">
        <v>8.4000000000000005E-2</v>
      </c>
      <c r="H33" s="93">
        <v>5.2999999999999999E-2</v>
      </c>
      <c r="I33" s="93">
        <v>7.8E-2</v>
      </c>
      <c r="J33" s="93">
        <v>7.1999999999999995E-2</v>
      </c>
      <c r="K33" s="93">
        <v>9.7000000000000003E-2</v>
      </c>
      <c r="L33" s="93">
        <v>0.03</v>
      </c>
      <c r="N33" s="92">
        <v>5.7000000000000002E-2</v>
      </c>
      <c r="O33" s="93">
        <v>5.0999999999999997E-2</v>
      </c>
      <c r="P33" s="93">
        <v>0.04</v>
      </c>
      <c r="Q33" s="93">
        <v>7.4999999999999997E-2</v>
      </c>
      <c r="R33" s="93">
        <v>3.5000000000000003E-2</v>
      </c>
      <c r="S33" s="93">
        <v>6.6000000000000003E-2</v>
      </c>
      <c r="T33" s="93">
        <v>7.0000000000000007E-2</v>
      </c>
      <c r="U33" s="93">
        <v>2.7E-2</v>
      </c>
      <c r="V33" s="93">
        <v>0.05</v>
      </c>
      <c r="W33" s="93">
        <v>7.5999999999999998E-2</v>
      </c>
      <c r="X33" s="93">
        <v>7.4999999999999997E-2</v>
      </c>
    </row>
    <row r="34" spans="1:25" s="90" customFormat="1">
      <c r="A34" s="25" t="s">
        <v>369</v>
      </c>
      <c r="B34" s="92">
        <v>0.17899999999999999</v>
      </c>
      <c r="C34" s="93">
        <v>0.16800000000000001</v>
      </c>
      <c r="D34" s="93">
        <v>0.19900000000000001</v>
      </c>
      <c r="E34" s="93">
        <v>0.192</v>
      </c>
      <c r="F34" s="93">
        <v>0.22</v>
      </c>
      <c r="G34" s="93">
        <v>0.20100000000000001</v>
      </c>
      <c r="H34" s="93">
        <v>0.154</v>
      </c>
      <c r="I34" s="93">
        <v>0.156</v>
      </c>
      <c r="J34" s="93">
        <v>0.159</v>
      </c>
      <c r="K34" s="93">
        <v>0.185</v>
      </c>
      <c r="L34" s="93">
        <v>0.17199999999999999</v>
      </c>
      <c r="N34" s="92">
        <v>0.19700000000000001</v>
      </c>
      <c r="O34" s="93">
        <v>0.24299999999999999</v>
      </c>
      <c r="P34" s="93">
        <v>0.20399999999999999</v>
      </c>
      <c r="Q34" s="93">
        <v>0.159</v>
      </c>
      <c r="R34" s="93">
        <v>0.187</v>
      </c>
      <c r="S34" s="93">
        <v>0.21099999999999999</v>
      </c>
      <c r="T34" s="93">
        <v>0.16400000000000001</v>
      </c>
      <c r="U34" s="93">
        <v>0.222</v>
      </c>
      <c r="V34" s="93">
        <v>0.17699999999999999</v>
      </c>
      <c r="W34" s="93">
        <v>0.24399999999999999</v>
      </c>
      <c r="X34" s="93">
        <v>0.15</v>
      </c>
    </row>
    <row r="35" spans="1:25" s="90" customFormat="1">
      <c r="A35" s="25" t="s">
        <v>370</v>
      </c>
      <c r="B35" s="92">
        <v>0.27900000000000003</v>
      </c>
      <c r="C35" s="93">
        <v>0.318</v>
      </c>
      <c r="D35" s="93">
        <v>0.26100000000000001</v>
      </c>
      <c r="E35" s="93">
        <v>0.21199999999999999</v>
      </c>
      <c r="F35" s="93">
        <v>0.245</v>
      </c>
      <c r="G35" s="93">
        <v>0.25900000000000001</v>
      </c>
      <c r="H35" s="93">
        <v>0.3</v>
      </c>
      <c r="I35" s="93">
        <v>0.28100000000000003</v>
      </c>
      <c r="J35" s="93">
        <v>0.29299999999999998</v>
      </c>
      <c r="K35" s="93">
        <v>0.25800000000000001</v>
      </c>
      <c r="L35" s="93">
        <v>0.31</v>
      </c>
      <c r="N35" s="92">
        <v>0.28199999999999997</v>
      </c>
      <c r="O35" s="93">
        <v>0.29099999999999998</v>
      </c>
      <c r="P35" s="93">
        <v>0.28399999999999997</v>
      </c>
      <c r="Q35" s="93">
        <v>0.24199999999999999</v>
      </c>
      <c r="R35" s="93">
        <v>0.32600000000000001</v>
      </c>
      <c r="S35" s="93">
        <v>0.28499999999999998</v>
      </c>
      <c r="T35" s="93">
        <v>0.33300000000000002</v>
      </c>
      <c r="U35" s="93">
        <v>0.25800000000000001</v>
      </c>
      <c r="V35" s="93">
        <v>0.25</v>
      </c>
      <c r="W35" s="93">
        <v>0.29799999999999999</v>
      </c>
      <c r="X35" s="93">
        <v>0.3</v>
      </c>
    </row>
    <row r="36" spans="1:25" s="90" customFormat="1">
      <c r="A36" s="25" t="s">
        <v>371</v>
      </c>
      <c r="B36" s="92">
        <v>0.32800000000000001</v>
      </c>
      <c r="C36" s="93">
        <v>0.312</v>
      </c>
      <c r="D36" s="93">
        <v>0.34100000000000003</v>
      </c>
      <c r="E36" s="93">
        <v>0.34399999999999997</v>
      </c>
      <c r="F36" s="93">
        <v>0.33900000000000002</v>
      </c>
      <c r="G36" s="93">
        <v>0.33200000000000002</v>
      </c>
      <c r="H36" s="93">
        <v>0.308</v>
      </c>
      <c r="I36" s="93">
        <v>0.311</v>
      </c>
      <c r="J36" s="93">
        <v>0.33700000000000002</v>
      </c>
      <c r="K36" s="93">
        <v>0.32700000000000001</v>
      </c>
      <c r="L36" s="93">
        <v>0.33600000000000002</v>
      </c>
      <c r="N36" s="92">
        <v>0.33200000000000002</v>
      </c>
      <c r="O36" s="93">
        <v>0.26700000000000002</v>
      </c>
      <c r="P36" s="93">
        <v>0.32300000000000001</v>
      </c>
      <c r="Q36" s="93">
        <v>0.35699999999999998</v>
      </c>
      <c r="R36" s="93">
        <v>0.33500000000000002</v>
      </c>
      <c r="S36" s="93">
        <v>0.35099999999999998</v>
      </c>
      <c r="T36" s="93">
        <v>0.27500000000000002</v>
      </c>
      <c r="U36" s="93">
        <v>0.36</v>
      </c>
      <c r="V36" s="93">
        <v>0.4</v>
      </c>
      <c r="W36" s="93">
        <v>0.28000000000000003</v>
      </c>
      <c r="X36" s="93">
        <v>0.32900000000000001</v>
      </c>
    </row>
    <row r="37" spans="1:25" s="90" customFormat="1">
      <c r="A37" s="25" t="s">
        <v>372</v>
      </c>
      <c r="B37" s="92">
        <v>0.124</v>
      </c>
      <c r="C37" s="93">
        <v>8.6999999999999994E-2</v>
      </c>
      <c r="D37" s="93">
        <v>0.11600000000000001</v>
      </c>
      <c r="E37" s="93">
        <v>0.16</v>
      </c>
      <c r="F37" s="93">
        <v>0.11899999999999999</v>
      </c>
      <c r="G37" s="93">
        <v>0.10199999999999999</v>
      </c>
      <c r="H37" s="93">
        <v>0.16300000000000001</v>
      </c>
      <c r="I37" s="93">
        <v>0.159</v>
      </c>
      <c r="J37" s="93">
        <v>0.127</v>
      </c>
      <c r="K37" s="93">
        <v>0.105</v>
      </c>
      <c r="L37" s="93">
        <v>0.13100000000000001</v>
      </c>
      <c r="N37" s="92">
        <v>0.114</v>
      </c>
      <c r="O37" s="93">
        <v>0.105</v>
      </c>
      <c r="P37" s="93">
        <v>0.13400000000000001</v>
      </c>
      <c r="Q37" s="93">
        <v>0.159</v>
      </c>
      <c r="R37" s="93">
        <v>9.6000000000000002E-2</v>
      </c>
      <c r="S37" s="93">
        <v>7.9000000000000001E-2</v>
      </c>
      <c r="T37" s="93">
        <v>0.14000000000000001</v>
      </c>
      <c r="U37" s="93">
        <v>0.124</v>
      </c>
      <c r="V37" s="93">
        <v>0.114</v>
      </c>
      <c r="W37" s="93">
        <v>7.5999999999999998E-2</v>
      </c>
      <c r="X37" s="93">
        <v>0.125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68" t="s">
        <v>374</v>
      </c>
      <c r="B41" s="92">
        <v>0.73099999999999998</v>
      </c>
      <c r="C41" s="93">
        <v>0.71699999999999997</v>
      </c>
      <c r="D41" s="93">
        <v>0.71699999999999997</v>
      </c>
      <c r="E41" s="93">
        <v>0.71599999999999997</v>
      </c>
      <c r="F41" s="93">
        <v>0.70399999999999996</v>
      </c>
      <c r="G41" s="93">
        <v>0.69299999999999995</v>
      </c>
      <c r="H41" s="93">
        <v>0.77100000000000002</v>
      </c>
      <c r="I41" s="93">
        <v>0.752</v>
      </c>
      <c r="J41" s="93">
        <v>0.75700000000000001</v>
      </c>
      <c r="K41" s="93">
        <v>0.69</v>
      </c>
      <c r="L41" s="93">
        <v>0.77600000000000002</v>
      </c>
      <c r="N41" s="92">
        <v>0.72799999999999998</v>
      </c>
      <c r="O41" s="93">
        <v>0.66200000000000003</v>
      </c>
      <c r="P41" s="93">
        <v>0.74099999999999999</v>
      </c>
      <c r="Q41" s="93">
        <v>0.75800000000000001</v>
      </c>
      <c r="R41" s="93">
        <v>0.75700000000000001</v>
      </c>
      <c r="S41" s="93">
        <v>0.71499999999999997</v>
      </c>
      <c r="T41" s="93">
        <v>0.749</v>
      </c>
      <c r="U41" s="93">
        <v>0.74199999999999999</v>
      </c>
      <c r="V41" s="93">
        <v>0.76400000000000001</v>
      </c>
      <c r="W41" s="93">
        <v>0.65300000000000002</v>
      </c>
      <c r="X41" s="93">
        <v>0.754</v>
      </c>
    </row>
    <row r="42" spans="1:25" s="86" customFormat="1">
      <c r="A42" s="168" t="s">
        <v>375</v>
      </c>
      <c r="B42" s="109">
        <v>5.2</v>
      </c>
      <c r="C42" s="112">
        <v>5</v>
      </c>
      <c r="D42" s="112">
        <v>5.2</v>
      </c>
      <c r="E42" s="112">
        <v>5.3</v>
      </c>
      <c r="F42" s="112">
        <v>5.2</v>
      </c>
      <c r="G42" s="112">
        <v>5.0999999999999996</v>
      </c>
      <c r="H42" s="112">
        <v>5.3</v>
      </c>
      <c r="I42" s="112">
        <v>5.3</v>
      </c>
      <c r="J42" s="112">
        <v>5.3</v>
      </c>
      <c r="K42" s="112">
        <v>5.0999999999999996</v>
      </c>
      <c r="L42" s="112">
        <v>5.3</v>
      </c>
      <c r="N42" s="109">
        <v>5.2</v>
      </c>
      <c r="O42" s="112">
        <v>5</v>
      </c>
      <c r="P42" s="112">
        <v>5.3</v>
      </c>
      <c r="Q42" s="112">
        <v>5.3</v>
      </c>
      <c r="R42" s="112">
        <v>5.2</v>
      </c>
      <c r="S42" s="112">
        <v>5.0999999999999996</v>
      </c>
      <c r="T42" s="112">
        <v>5.2</v>
      </c>
      <c r="U42" s="112">
        <v>5.3</v>
      </c>
      <c r="V42" s="112">
        <v>5.3</v>
      </c>
      <c r="W42" s="112">
        <v>5</v>
      </c>
      <c r="X42" s="112">
        <v>5.2</v>
      </c>
    </row>
    <row r="43" spans="1:25" s="86" customFormat="1">
      <c r="A43" s="168" t="s">
        <v>376</v>
      </c>
      <c r="B43" s="109">
        <v>5</v>
      </c>
      <c r="C43" s="112">
        <v>5</v>
      </c>
      <c r="D43" s="112">
        <v>5</v>
      </c>
      <c r="E43" s="112">
        <v>6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6</v>
      </c>
      <c r="R43" s="112">
        <v>5</v>
      </c>
      <c r="S43" s="112">
        <v>5</v>
      </c>
      <c r="T43" s="112">
        <v>5</v>
      </c>
      <c r="U43" s="112">
        <v>5</v>
      </c>
      <c r="V43" s="112">
        <v>6</v>
      </c>
      <c r="W43" s="112">
        <v>5</v>
      </c>
      <c r="X43" s="112">
        <v>5</v>
      </c>
    </row>
    <row r="44" spans="1:25" s="86" customFormat="1">
      <c r="A44" s="168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5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6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5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5</v>
      </c>
      <c r="X44" s="113" t="str">
        <f t="shared" si="0"/>
        <v>Voto 6</v>
      </c>
    </row>
    <row r="45" spans="1:25" s="86" customFormat="1">
      <c r="A45" s="168" t="s">
        <v>378</v>
      </c>
      <c r="B45" s="109">
        <f t="shared" ref="B45:L45" si="1">100*((B24+B25+B26)-(B20+B21+B22))/(B20+B21+B22+B24+B25+B26)</f>
        <v>78.021978021978043</v>
      </c>
      <c r="C45" s="112">
        <f t="shared" si="1"/>
        <v>72.289156626506028</v>
      </c>
      <c r="D45" s="112">
        <f t="shared" si="1"/>
        <v>79.05236907730675</v>
      </c>
      <c r="E45" s="112">
        <f t="shared" si="1"/>
        <v>77.142857142857153</v>
      </c>
      <c r="F45" s="112">
        <f t="shared" si="1"/>
        <v>80.487804878048792</v>
      </c>
      <c r="G45" s="112">
        <f t="shared" si="1"/>
        <v>73.4668335419274</v>
      </c>
      <c r="H45" s="112">
        <f t="shared" si="1"/>
        <v>82.185273159144899</v>
      </c>
      <c r="I45" s="112">
        <f t="shared" si="1"/>
        <v>78.121284185493479</v>
      </c>
      <c r="J45" s="112">
        <f t="shared" si="1"/>
        <v>80.238095238095241</v>
      </c>
      <c r="K45" s="112">
        <f t="shared" si="1"/>
        <v>69.325153374233125</v>
      </c>
      <c r="L45" s="112">
        <f t="shared" si="1"/>
        <v>87.454764776839568</v>
      </c>
      <c r="N45" s="109">
        <f t="shared" ref="N45:X45" si="2">100*((N24+N25+N26)-(N20+N21+N22))/(N20+N21+N22+N24+N25+N26)</f>
        <v>81.289506953223764</v>
      </c>
      <c r="O45" s="112">
        <f t="shared" si="2"/>
        <v>75.166889185580786</v>
      </c>
      <c r="P45" s="112">
        <f t="shared" si="2"/>
        <v>86.294416243654823</v>
      </c>
      <c r="Q45" s="112">
        <f t="shared" si="2"/>
        <v>79.95226730310263</v>
      </c>
      <c r="R45" s="112">
        <f t="shared" si="2"/>
        <v>86.104218362282865</v>
      </c>
      <c r="S45" s="112">
        <f t="shared" si="2"/>
        <v>81.063553826199737</v>
      </c>
      <c r="T45" s="112">
        <f t="shared" si="2"/>
        <v>79.064039408866989</v>
      </c>
      <c r="U45" s="112">
        <f t="shared" si="2"/>
        <v>90.873533246414596</v>
      </c>
      <c r="V45" s="112">
        <f t="shared" si="2"/>
        <v>85.714285714285708</v>
      </c>
      <c r="W45" s="112">
        <f t="shared" si="2"/>
        <v>72.872340425531902</v>
      </c>
      <c r="X45" s="112">
        <f t="shared" si="2"/>
        <v>77.454545454545453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18940</v>
      </c>
      <c r="C47" s="117">
        <f t="shared" ref="C47:X47" si="3">MAX(C9:C15)</f>
        <v>2771</v>
      </c>
      <c r="D47" s="117">
        <f t="shared" si="3"/>
        <v>1949</v>
      </c>
      <c r="E47" s="117">
        <f t="shared" si="3"/>
        <v>1450</v>
      </c>
      <c r="F47" s="117">
        <f t="shared" si="3"/>
        <v>1392</v>
      </c>
      <c r="G47" s="117">
        <f t="shared" si="3"/>
        <v>2433</v>
      </c>
      <c r="H47" s="117">
        <f t="shared" si="3"/>
        <v>504</v>
      </c>
      <c r="I47" s="117">
        <f t="shared" si="3"/>
        <v>2644</v>
      </c>
      <c r="J47" s="117">
        <f t="shared" si="3"/>
        <v>1687</v>
      </c>
      <c r="K47" s="117">
        <f t="shared" si="3"/>
        <v>1177</v>
      </c>
      <c r="L47" s="117">
        <f t="shared" si="3"/>
        <v>2987</v>
      </c>
      <c r="N47" s="117">
        <f t="shared" si="3"/>
        <v>5385</v>
      </c>
      <c r="O47" s="117">
        <f t="shared" si="3"/>
        <v>653</v>
      </c>
      <c r="P47" s="117">
        <f t="shared" si="3"/>
        <v>324</v>
      </c>
      <c r="Q47" s="117">
        <f t="shared" si="3"/>
        <v>673</v>
      </c>
      <c r="R47" s="117">
        <f t="shared" si="3"/>
        <v>408</v>
      </c>
      <c r="S47" s="117">
        <f t="shared" si="3"/>
        <v>727</v>
      </c>
      <c r="T47" s="117">
        <f t="shared" si="3"/>
        <v>183</v>
      </c>
      <c r="U47" s="117">
        <f t="shared" si="3"/>
        <v>709</v>
      </c>
      <c r="V47" s="117">
        <f t="shared" si="3"/>
        <v>639</v>
      </c>
      <c r="W47" s="117">
        <f t="shared" si="3"/>
        <v>362</v>
      </c>
      <c r="X47" s="117">
        <f t="shared" si="3"/>
        <v>812</v>
      </c>
    </row>
    <row r="48" spans="1:25" s="67" customFormat="1" ht="6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3:L3"/>
    <mergeCell ref="N3:X3"/>
    <mergeCell ref="O4:X4"/>
    <mergeCell ref="B30:L30"/>
    <mergeCell ref="N30:X30"/>
    <mergeCell ref="N8:X8"/>
    <mergeCell ref="B7:M7"/>
    <mergeCell ref="N7:X7"/>
    <mergeCell ref="B8:L8"/>
    <mergeCell ref="B40:L40"/>
    <mergeCell ref="N40:X40"/>
    <mergeCell ref="B19:L19"/>
    <mergeCell ref="N19:X19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Normal="85" zoomScaleSheetLayoutView="70" workbookViewId="0"/>
  </sheetViews>
  <sheetFormatPr defaultColWidth="8.7109375" defaultRowHeight="12"/>
  <cols>
    <col min="1" max="1" width="23.42578125" style="20" customWidth="1"/>
    <col min="2" max="2" width="7.7109375" style="67" customWidth="1"/>
    <col min="3" max="4" width="7.28515625" style="9" customWidth="1"/>
    <col min="5" max="5" width="8.7109375" style="9" customWidth="1"/>
    <col min="6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2" s="70" customFormat="1" ht="12.75">
      <c r="A1" s="83" t="s">
        <v>70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70" customFormat="1" ht="12.75">
      <c r="A2" s="83"/>
      <c r="B2" s="59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84"/>
      <c r="B3" s="85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4.65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</row>
    <row r="5" spans="1:12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</row>
    <row r="6" spans="1:12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86" customFormat="1">
      <c r="A7" s="21"/>
      <c r="B7" s="261" t="s">
        <v>395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</row>
    <row r="8" spans="1:12" s="86" customFormat="1" ht="24">
      <c r="A8" s="219" t="s">
        <v>374</v>
      </c>
      <c r="B8" s="92">
        <v>0.75</v>
      </c>
      <c r="C8" s="93">
        <v>0.70499999999999996</v>
      </c>
      <c r="D8" s="93">
        <v>0.76500000000000001</v>
      </c>
      <c r="E8" s="93">
        <v>0.77400000000000002</v>
      </c>
      <c r="F8" s="93">
        <v>0.80500000000000005</v>
      </c>
      <c r="G8" s="93">
        <v>0.72899999999999998</v>
      </c>
      <c r="H8" s="93">
        <v>0.75800000000000001</v>
      </c>
      <c r="I8" s="93">
        <v>0.76600000000000001</v>
      </c>
      <c r="J8" s="93">
        <v>0.78900000000000003</v>
      </c>
      <c r="K8" s="93">
        <v>0.64500000000000002</v>
      </c>
      <c r="L8" s="93">
        <v>0.77100000000000002</v>
      </c>
    </row>
    <row r="9" spans="1:12" s="86" customFormat="1">
      <c r="A9" s="222" t="s">
        <v>375</v>
      </c>
      <c r="B9" s="109">
        <v>5.2</v>
      </c>
      <c r="C9" s="112">
        <v>5</v>
      </c>
      <c r="D9" s="112">
        <v>5.3</v>
      </c>
      <c r="E9" s="112">
        <v>5.3</v>
      </c>
      <c r="F9" s="112">
        <v>5.3</v>
      </c>
      <c r="G9" s="112">
        <v>5.0999999999999996</v>
      </c>
      <c r="H9" s="112">
        <v>5.3</v>
      </c>
      <c r="I9" s="112">
        <v>5.3</v>
      </c>
      <c r="J9" s="112">
        <v>5.3</v>
      </c>
      <c r="K9" s="112">
        <v>4.9000000000000004</v>
      </c>
      <c r="L9" s="112">
        <v>5.3</v>
      </c>
    </row>
    <row r="10" spans="1:12" s="86" customFormat="1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s="86" customFormat="1">
      <c r="A11" s="21"/>
      <c r="B11" s="261" t="s">
        <v>396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</row>
    <row r="12" spans="1:12" s="86" customFormat="1" ht="24">
      <c r="A12" s="219" t="s">
        <v>374</v>
      </c>
      <c r="B12" s="92">
        <v>0.72399999999999998</v>
      </c>
      <c r="C12" s="93">
        <v>0.70899999999999996</v>
      </c>
      <c r="D12" s="93">
        <v>0.71599999999999997</v>
      </c>
      <c r="E12" s="93">
        <v>0.73899999999999999</v>
      </c>
      <c r="F12" s="93">
        <v>0.71799999999999997</v>
      </c>
      <c r="G12" s="93">
        <v>0.67700000000000005</v>
      </c>
      <c r="H12" s="93">
        <v>0.75600000000000001</v>
      </c>
      <c r="I12" s="93">
        <v>0.73099999999999998</v>
      </c>
      <c r="J12" s="93">
        <v>0.752</v>
      </c>
      <c r="K12" s="93">
        <v>0.68500000000000005</v>
      </c>
      <c r="L12" s="93">
        <v>0.76500000000000001</v>
      </c>
    </row>
    <row r="13" spans="1:12" s="86" customFormat="1">
      <c r="A13" s="227" t="s">
        <v>375</v>
      </c>
      <c r="B13" s="109">
        <v>5.2</v>
      </c>
      <c r="C13" s="112">
        <v>5.0999999999999996</v>
      </c>
      <c r="D13" s="112">
        <v>5.2</v>
      </c>
      <c r="E13" s="112">
        <v>5.3</v>
      </c>
      <c r="F13" s="112">
        <v>5.2</v>
      </c>
      <c r="G13" s="112">
        <v>5</v>
      </c>
      <c r="H13" s="112">
        <v>5.3</v>
      </c>
      <c r="I13" s="112">
        <v>5.3</v>
      </c>
      <c r="J13" s="112">
        <v>5.3</v>
      </c>
      <c r="K13" s="112">
        <v>5.0999999999999996</v>
      </c>
      <c r="L13" s="112">
        <v>5.3</v>
      </c>
    </row>
    <row r="14" spans="1:12" s="86" customFormat="1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90" customFormat="1">
      <c r="A15" s="21"/>
      <c r="B15" s="261" t="s">
        <v>398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1:12" s="86" customFormat="1" ht="24">
      <c r="A16" s="219" t="s">
        <v>374</v>
      </c>
      <c r="B16" s="92">
        <v>0.73399999999999999</v>
      </c>
      <c r="C16" s="93">
        <v>0.72899999999999998</v>
      </c>
      <c r="D16" s="93">
        <v>0.71199999999999997</v>
      </c>
      <c r="E16" s="93">
        <v>0.74</v>
      </c>
      <c r="F16" s="93">
        <v>0.73299999999999998</v>
      </c>
      <c r="G16" s="93">
        <v>0.69</v>
      </c>
      <c r="H16" s="93">
        <v>0.77100000000000002</v>
      </c>
      <c r="I16" s="93">
        <v>0.73499999999999999</v>
      </c>
      <c r="J16" s="93">
        <v>0.76700000000000002</v>
      </c>
      <c r="K16" s="93">
        <v>0.67300000000000004</v>
      </c>
      <c r="L16" s="93">
        <v>0.78100000000000003</v>
      </c>
    </row>
    <row r="17" spans="1:12" s="86" customFormat="1" ht="13.5" customHeight="1">
      <c r="A17" s="227" t="s">
        <v>375</v>
      </c>
      <c r="B17" s="109">
        <v>5.2</v>
      </c>
      <c r="C17" s="112">
        <v>5.0999999999999996</v>
      </c>
      <c r="D17" s="112">
        <v>5.2</v>
      </c>
      <c r="E17" s="112">
        <v>5.3</v>
      </c>
      <c r="F17" s="112">
        <v>5.2</v>
      </c>
      <c r="G17" s="112">
        <v>5.0999999999999996</v>
      </c>
      <c r="H17" s="112">
        <v>5.3</v>
      </c>
      <c r="I17" s="112">
        <v>5.3</v>
      </c>
      <c r="J17" s="112">
        <v>5.3</v>
      </c>
      <c r="K17" s="112">
        <v>5.0999999999999996</v>
      </c>
      <c r="L17" s="112">
        <v>5.3</v>
      </c>
    </row>
    <row r="18" spans="1:12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s="86" customFormat="1">
      <c r="A19" s="21"/>
      <c r="B19" s="261" t="s">
        <v>399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</row>
    <row r="20" spans="1:12" s="86" customFormat="1" ht="24">
      <c r="A20" s="219" t="s">
        <v>374</v>
      </c>
      <c r="B20" s="92">
        <v>0.79800000000000004</v>
      </c>
      <c r="C20" s="93">
        <v>0.749</v>
      </c>
      <c r="D20" s="93">
        <v>0.80100000000000005</v>
      </c>
      <c r="E20" s="93">
        <v>0.81699999999999995</v>
      </c>
      <c r="F20" s="93">
        <v>0.81799999999999995</v>
      </c>
      <c r="G20" s="93">
        <v>0.81399999999999995</v>
      </c>
      <c r="H20" s="93">
        <v>0.79200000000000004</v>
      </c>
      <c r="I20" s="93">
        <v>0.78400000000000003</v>
      </c>
      <c r="J20" s="93">
        <v>0.84699999999999998</v>
      </c>
      <c r="K20" s="93">
        <v>0.75700000000000001</v>
      </c>
      <c r="L20" s="93">
        <v>0.81499999999999995</v>
      </c>
    </row>
    <row r="21" spans="1:12" s="86" customFormat="1">
      <c r="A21" s="227" t="s">
        <v>375</v>
      </c>
      <c r="B21" s="109">
        <v>5.4</v>
      </c>
      <c r="C21" s="112">
        <v>5.2</v>
      </c>
      <c r="D21" s="112">
        <v>5.4</v>
      </c>
      <c r="E21" s="112">
        <v>5.5</v>
      </c>
      <c r="F21" s="112">
        <v>5.4</v>
      </c>
      <c r="G21" s="112">
        <v>5.4</v>
      </c>
      <c r="H21" s="112">
        <v>5.3</v>
      </c>
      <c r="I21" s="112">
        <v>5.4</v>
      </c>
      <c r="J21" s="112">
        <v>5.6</v>
      </c>
      <c r="K21" s="112">
        <v>5.3</v>
      </c>
      <c r="L21" s="112">
        <v>5.4</v>
      </c>
    </row>
    <row r="22" spans="1:12" s="86" customFormat="1">
      <c r="A22" s="12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s="86" customFormat="1">
      <c r="A23" s="21"/>
      <c r="B23" s="261" t="s">
        <v>400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</row>
    <row r="24" spans="1:12" s="86" customFormat="1" ht="24">
      <c r="A24" s="219" t="s">
        <v>374</v>
      </c>
      <c r="B24" s="92">
        <v>0.76800000000000002</v>
      </c>
      <c r="C24" s="93">
        <v>0.72699999999999998</v>
      </c>
      <c r="D24" s="93">
        <v>0.77200000000000002</v>
      </c>
      <c r="E24" s="93">
        <v>0.78500000000000003</v>
      </c>
      <c r="F24" s="93">
        <v>0.79200000000000004</v>
      </c>
      <c r="G24" s="93">
        <v>0.755</v>
      </c>
      <c r="H24" s="93">
        <v>0.75900000000000001</v>
      </c>
      <c r="I24" s="93">
        <v>0.78700000000000003</v>
      </c>
      <c r="J24" s="93">
        <v>0.82499999999999996</v>
      </c>
      <c r="K24" s="93">
        <v>0.65400000000000003</v>
      </c>
      <c r="L24" s="93">
        <v>0.79600000000000004</v>
      </c>
    </row>
    <row r="25" spans="1:12" s="86" customFormat="1">
      <c r="A25" s="227" t="s">
        <v>375</v>
      </c>
      <c r="B25" s="109">
        <v>5.2</v>
      </c>
      <c r="C25" s="112">
        <v>5</v>
      </c>
      <c r="D25" s="112">
        <v>5.3</v>
      </c>
      <c r="E25" s="112">
        <v>5.4</v>
      </c>
      <c r="F25" s="112">
        <v>5.3</v>
      </c>
      <c r="G25" s="112">
        <v>5.2</v>
      </c>
      <c r="H25" s="112">
        <v>5.2</v>
      </c>
      <c r="I25" s="112">
        <v>5.3</v>
      </c>
      <c r="J25" s="112">
        <v>5.5</v>
      </c>
      <c r="K25" s="112">
        <v>4.9000000000000004</v>
      </c>
      <c r="L25" s="112">
        <v>5.3</v>
      </c>
    </row>
    <row r="26" spans="1:12" s="90" customFormat="1">
      <c r="A26" s="121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s="86" customFormat="1">
      <c r="A27" s="21"/>
      <c r="B27" s="261" t="s">
        <v>401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</row>
    <row r="28" spans="1:12" s="86" customFormat="1" ht="24">
      <c r="A28" s="219" t="s">
        <v>374</v>
      </c>
      <c r="B28" s="92">
        <v>0.78100000000000003</v>
      </c>
      <c r="C28" s="93">
        <v>0.74099999999999999</v>
      </c>
      <c r="D28" s="93">
        <v>0.77600000000000002</v>
      </c>
      <c r="E28" s="93">
        <v>0.78900000000000003</v>
      </c>
      <c r="F28" s="93">
        <v>0.80900000000000005</v>
      </c>
      <c r="G28" s="93">
        <v>0.79100000000000004</v>
      </c>
      <c r="H28" s="93">
        <v>0.76900000000000002</v>
      </c>
      <c r="I28" s="93">
        <v>0.78800000000000003</v>
      </c>
      <c r="J28" s="93">
        <v>0.82699999999999996</v>
      </c>
      <c r="K28" s="93">
        <v>0.70899999999999996</v>
      </c>
      <c r="L28" s="93">
        <v>0.79600000000000004</v>
      </c>
    </row>
    <row r="29" spans="1:12" s="86" customFormat="1">
      <c r="A29" s="227" t="s">
        <v>375</v>
      </c>
      <c r="B29" s="109">
        <v>5.2</v>
      </c>
      <c r="C29" s="112">
        <v>5</v>
      </c>
      <c r="D29" s="112">
        <v>5.3</v>
      </c>
      <c r="E29" s="112">
        <v>5.3</v>
      </c>
      <c r="F29" s="112">
        <v>5.3</v>
      </c>
      <c r="G29" s="112">
        <v>5.2</v>
      </c>
      <c r="H29" s="112">
        <v>5.3</v>
      </c>
      <c r="I29" s="112">
        <v>5.4</v>
      </c>
      <c r="J29" s="112">
        <v>5.4</v>
      </c>
      <c r="K29" s="112">
        <v>5</v>
      </c>
      <c r="L29" s="112">
        <v>5.3</v>
      </c>
    </row>
    <row r="30" spans="1:12" s="86" customFormat="1">
      <c r="A30" s="21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</row>
    <row r="31" spans="1:12" s="86" customFormat="1">
      <c r="A31" s="21"/>
      <c r="B31" s="261" t="s">
        <v>402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</row>
    <row r="32" spans="1:12" s="86" customFormat="1" ht="24">
      <c r="A32" s="219" t="s">
        <v>374</v>
      </c>
      <c r="B32" s="92">
        <v>0.73</v>
      </c>
      <c r="C32" s="93">
        <v>0.70499999999999996</v>
      </c>
      <c r="D32" s="93">
        <v>0.72099999999999997</v>
      </c>
      <c r="E32" s="93">
        <v>0.72899999999999998</v>
      </c>
      <c r="F32" s="93">
        <v>0.71599999999999997</v>
      </c>
      <c r="G32" s="93">
        <v>0.69799999999999995</v>
      </c>
      <c r="H32" s="93">
        <v>0.76500000000000001</v>
      </c>
      <c r="I32" s="93">
        <v>0.75</v>
      </c>
      <c r="J32" s="93">
        <v>0.75900000000000001</v>
      </c>
      <c r="K32" s="93">
        <v>0.68</v>
      </c>
      <c r="L32" s="93">
        <v>0.77100000000000002</v>
      </c>
    </row>
    <row r="33" spans="1:13" s="86" customFormat="1">
      <c r="A33" s="227" t="s">
        <v>375</v>
      </c>
      <c r="B33" s="109">
        <v>5.2</v>
      </c>
      <c r="C33" s="112">
        <v>5</v>
      </c>
      <c r="D33" s="112">
        <v>5.2</v>
      </c>
      <c r="E33" s="112">
        <v>5.3</v>
      </c>
      <c r="F33" s="112">
        <v>5.2</v>
      </c>
      <c r="G33" s="112">
        <v>5.0999999999999996</v>
      </c>
      <c r="H33" s="112">
        <v>5.3</v>
      </c>
      <c r="I33" s="112">
        <v>5.3</v>
      </c>
      <c r="J33" s="112">
        <v>5.3</v>
      </c>
      <c r="K33" s="112">
        <v>5</v>
      </c>
      <c r="L33" s="112">
        <v>5.3</v>
      </c>
    </row>
    <row r="34" spans="1:13" s="86" customFormat="1">
      <c r="A34" s="155"/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3" s="86" customFormat="1">
      <c r="A35" s="21"/>
      <c r="B35" s="261" t="s">
        <v>11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</row>
    <row r="36" spans="1:13" s="86" customFormat="1" ht="24">
      <c r="A36" s="219" t="s">
        <v>374</v>
      </c>
      <c r="B36" s="92">
        <f>AVERAGE(B8,B12,B16,B20,B24,B28,B32)</f>
        <v>0.755</v>
      </c>
      <c r="C36" s="93">
        <f t="shared" ref="C36:L37" si="0">AVERAGE(C8,C12,C16,C20,C24,C28,C32)</f>
        <v>0.72357142857142853</v>
      </c>
      <c r="D36" s="93">
        <f t="shared" si="0"/>
        <v>0.75185714285714289</v>
      </c>
      <c r="E36" s="93">
        <f t="shared" si="0"/>
        <v>0.76757142857142857</v>
      </c>
      <c r="F36" s="93">
        <f t="shared" si="0"/>
        <v>0.77014285714285724</v>
      </c>
      <c r="G36" s="93">
        <f t="shared" si="0"/>
        <v>0.73628571428571432</v>
      </c>
      <c r="H36" s="93">
        <f t="shared" si="0"/>
        <v>0.76714285714285702</v>
      </c>
      <c r="I36" s="93">
        <f t="shared" si="0"/>
        <v>0.76300000000000001</v>
      </c>
      <c r="J36" s="93">
        <f t="shared" si="0"/>
        <v>0.79514285714285715</v>
      </c>
      <c r="K36" s="93">
        <f t="shared" si="0"/>
        <v>0.68614285714285717</v>
      </c>
      <c r="L36" s="93">
        <f t="shared" si="0"/>
        <v>0.78500000000000003</v>
      </c>
    </row>
    <row r="37" spans="1:13" s="86" customFormat="1">
      <c r="A37" s="227" t="s">
        <v>375</v>
      </c>
      <c r="B37" s="109">
        <f>AVERAGE(B9,B13,B17,B21,B25,B29,B33)</f>
        <v>5.2285714285714286</v>
      </c>
      <c r="C37" s="110">
        <f t="shared" si="0"/>
        <v>5.0571428571428569</v>
      </c>
      <c r="D37" s="110">
        <f t="shared" si="0"/>
        <v>5.2714285714285722</v>
      </c>
      <c r="E37" s="110">
        <f t="shared" si="0"/>
        <v>5.3428571428571416</v>
      </c>
      <c r="F37" s="110">
        <f t="shared" si="0"/>
        <v>5.2714285714285722</v>
      </c>
      <c r="G37" s="110">
        <f t="shared" si="0"/>
        <v>5.1571428571428575</v>
      </c>
      <c r="H37" s="110">
        <f t="shared" si="0"/>
        <v>5.2857142857142856</v>
      </c>
      <c r="I37" s="110">
        <f t="shared" si="0"/>
        <v>5.3285714285714283</v>
      </c>
      <c r="J37" s="110">
        <f t="shared" si="0"/>
        <v>5.3857142857142852</v>
      </c>
      <c r="K37" s="110">
        <f t="shared" si="0"/>
        <v>5.0428571428571427</v>
      </c>
      <c r="L37" s="110">
        <f t="shared" si="0"/>
        <v>5.3142857142857141</v>
      </c>
    </row>
    <row r="38" spans="1:13" s="86" customFormat="1" ht="6" customHeight="1">
      <c r="A38" s="230"/>
      <c r="B38" s="215"/>
      <c r="C38" s="231"/>
      <c r="D38" s="231"/>
      <c r="E38" s="231"/>
      <c r="F38" s="231"/>
      <c r="G38" s="231"/>
      <c r="H38" s="231"/>
      <c r="I38" s="231"/>
      <c r="J38" s="231"/>
      <c r="K38" s="231"/>
      <c r="L38" s="231"/>
    </row>
    <row r="39" spans="1:13" s="86" customFormat="1">
      <c r="A39" s="39" t="s">
        <v>279</v>
      </c>
      <c r="B39" s="40"/>
      <c r="C39" s="40"/>
      <c r="D39" s="40"/>
      <c r="E39" s="40"/>
      <c r="F39" s="40"/>
      <c r="G39" s="40"/>
      <c r="H39" s="40"/>
      <c r="I39" s="40"/>
      <c r="J39" s="6"/>
      <c r="K39" s="6"/>
      <c r="L39" s="6"/>
    </row>
    <row r="40" spans="1:13" s="86" customFormat="1">
      <c r="A40" s="226" t="s">
        <v>382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3" s="86" customFormat="1">
      <c r="A41" s="226" t="s">
        <v>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3" s="86" customFormat="1" hidden="1">
      <c r="A42" s="21"/>
      <c r="B42" s="7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16"/>
    </row>
    <row r="43" spans="1:13" s="86" customFormat="1" hidden="1">
      <c r="A43" s="21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3">
      <c r="A44" s="118"/>
      <c r="B44" s="9"/>
      <c r="H44" s="9"/>
    </row>
    <row r="45" spans="1:13">
      <c r="A45" s="118"/>
      <c r="B45" s="9"/>
      <c r="H45" s="9"/>
    </row>
    <row r="46" spans="1:13">
      <c r="A46" s="118"/>
    </row>
    <row r="47" spans="1:13">
      <c r="A47" s="118"/>
    </row>
  </sheetData>
  <sheetProtection selectLockedCells="1" selectUnlockedCells="1"/>
  <mergeCells count="12">
    <mergeCell ref="B23:L23"/>
    <mergeCell ref="B27:L27"/>
    <mergeCell ref="B30:L30"/>
    <mergeCell ref="B31:L31"/>
    <mergeCell ref="B35:L35"/>
    <mergeCell ref="A4:A5"/>
    <mergeCell ref="B4:B5"/>
    <mergeCell ref="C4:L4"/>
    <mergeCell ref="B7:L7"/>
    <mergeCell ref="B11:L11"/>
    <mergeCell ref="B15:L15"/>
    <mergeCell ref="B19:L1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zoomScaleNormal="85" workbookViewId="0">
      <selection activeCell="A2" sqref="A2"/>
    </sheetView>
  </sheetViews>
  <sheetFormatPr defaultColWidth="8.7109375" defaultRowHeight="12"/>
  <cols>
    <col min="1" max="1" width="24.7109375" style="20" customWidth="1"/>
    <col min="2" max="2" width="6.7109375" style="67" customWidth="1"/>
    <col min="3" max="4" width="7.28515625" style="9" customWidth="1"/>
    <col min="5" max="5" width="9.28515625" style="9" customWidth="1"/>
    <col min="6" max="7" width="7.28515625" style="9" customWidth="1"/>
    <col min="8" max="8" width="7.28515625" style="68" customWidth="1"/>
    <col min="9" max="12" width="7.28515625" style="9" customWidth="1"/>
    <col min="13" max="16384" width="8.7109375" style="9"/>
  </cols>
  <sheetData>
    <row r="1" spans="1:12" s="70" customFormat="1" ht="12.75">
      <c r="A1" s="10" t="s">
        <v>64</v>
      </c>
      <c r="B1" s="6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>
      <c r="A2" s="14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2" s="20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2" s="20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4" customHeight="1">
      <c r="B6" s="248" t="s">
        <v>318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>
      <c r="A7" s="24"/>
      <c r="B7" s="24"/>
      <c r="C7" s="24"/>
      <c r="D7" s="23"/>
      <c r="E7" s="24"/>
      <c r="F7" s="24"/>
      <c r="G7" s="24"/>
      <c r="H7" s="24"/>
      <c r="I7" s="24"/>
      <c r="J7" s="24"/>
      <c r="K7" s="24"/>
      <c r="L7" s="24"/>
    </row>
    <row r="8" spans="1:12">
      <c r="A8" s="25" t="s">
        <v>319</v>
      </c>
      <c r="B8" s="74">
        <v>1424</v>
      </c>
      <c r="C8" s="75">
        <v>396</v>
      </c>
      <c r="D8" s="75">
        <v>75</v>
      </c>
      <c r="E8" s="75">
        <v>141</v>
      </c>
      <c r="F8" s="75">
        <v>46</v>
      </c>
      <c r="G8" s="75">
        <v>189</v>
      </c>
      <c r="H8" s="75">
        <v>63</v>
      </c>
      <c r="I8" s="75">
        <v>186</v>
      </c>
      <c r="J8" s="75">
        <v>131</v>
      </c>
      <c r="K8" s="75">
        <v>52</v>
      </c>
      <c r="L8" s="75">
        <v>146</v>
      </c>
    </row>
    <row r="9" spans="1:12">
      <c r="A9" s="25" t="s">
        <v>320</v>
      </c>
      <c r="B9" s="74">
        <v>10441</v>
      </c>
      <c r="C9" s="75">
        <v>1476</v>
      </c>
      <c r="D9" s="75">
        <v>1045</v>
      </c>
      <c r="E9" s="75">
        <v>946</v>
      </c>
      <c r="F9" s="75">
        <v>945</v>
      </c>
      <c r="G9" s="75">
        <v>1602</v>
      </c>
      <c r="H9" s="75">
        <v>376</v>
      </c>
      <c r="I9" s="75">
        <v>1048</v>
      </c>
      <c r="J9" s="75">
        <v>900</v>
      </c>
      <c r="K9" s="75">
        <v>667</v>
      </c>
      <c r="L9" s="75">
        <v>1436</v>
      </c>
    </row>
    <row r="10" spans="1:12">
      <c r="A10" s="25" t="s">
        <v>321</v>
      </c>
      <c r="B10" s="74">
        <v>7908</v>
      </c>
      <c r="C10" s="75">
        <v>1014</v>
      </c>
      <c r="D10" s="75">
        <v>749</v>
      </c>
      <c r="E10" s="75">
        <v>689</v>
      </c>
      <c r="F10" s="75">
        <v>796</v>
      </c>
      <c r="G10" s="75">
        <v>1158</v>
      </c>
      <c r="H10" s="75">
        <v>204</v>
      </c>
      <c r="I10" s="75">
        <v>869</v>
      </c>
      <c r="J10" s="75">
        <v>809</v>
      </c>
      <c r="K10" s="75">
        <v>421</v>
      </c>
      <c r="L10" s="75">
        <v>1199</v>
      </c>
    </row>
    <row r="11" spans="1:12">
      <c r="A11" s="25" t="s">
        <v>322</v>
      </c>
      <c r="B11" s="74">
        <v>11626</v>
      </c>
      <c r="C11" s="75">
        <v>1697</v>
      </c>
      <c r="D11" s="75">
        <v>1126</v>
      </c>
      <c r="E11" s="75">
        <v>1360</v>
      </c>
      <c r="F11" s="75">
        <v>1113</v>
      </c>
      <c r="G11" s="75">
        <v>1372</v>
      </c>
      <c r="H11" s="75">
        <v>253</v>
      </c>
      <c r="I11" s="75">
        <v>1092</v>
      </c>
      <c r="J11" s="75">
        <v>1074</v>
      </c>
      <c r="K11" s="75">
        <v>823</v>
      </c>
      <c r="L11" s="75">
        <v>1717</v>
      </c>
    </row>
    <row r="12" spans="1:12">
      <c r="A12" s="25" t="s">
        <v>323</v>
      </c>
      <c r="B12" s="74">
        <v>32806</v>
      </c>
      <c r="C12" s="75">
        <v>5528</v>
      </c>
      <c r="D12" s="75">
        <v>2624</v>
      </c>
      <c r="E12" s="75">
        <v>2312</v>
      </c>
      <c r="F12" s="75">
        <v>1953</v>
      </c>
      <c r="G12" s="75">
        <v>4109</v>
      </c>
      <c r="H12" s="75">
        <v>868</v>
      </c>
      <c r="I12" s="75">
        <v>5232</v>
      </c>
      <c r="J12" s="75">
        <v>2950</v>
      </c>
      <c r="K12" s="75">
        <v>2321</v>
      </c>
      <c r="L12" s="75">
        <v>4910</v>
      </c>
    </row>
    <row r="13" spans="1:12">
      <c r="A13" s="25" t="s">
        <v>324</v>
      </c>
      <c r="B13" s="74">
        <v>10073</v>
      </c>
      <c r="C13" s="75">
        <v>908</v>
      </c>
      <c r="D13" s="75">
        <v>1115</v>
      </c>
      <c r="E13" s="75">
        <v>678</v>
      </c>
      <c r="F13" s="75">
        <v>482</v>
      </c>
      <c r="G13" s="75">
        <v>1017</v>
      </c>
      <c r="H13" s="75">
        <v>443</v>
      </c>
      <c r="I13" s="75">
        <v>2101</v>
      </c>
      <c r="J13" s="75">
        <v>762</v>
      </c>
      <c r="K13" s="75">
        <v>541</v>
      </c>
      <c r="L13" s="75">
        <v>2026</v>
      </c>
    </row>
    <row r="14" spans="1:12" s="67" customFormat="1">
      <c r="A14" s="36" t="s">
        <v>254</v>
      </c>
      <c r="B14" s="76">
        <v>74280</v>
      </c>
      <c r="C14" s="76">
        <v>11018</v>
      </c>
      <c r="D14" s="76">
        <v>6734</v>
      </c>
      <c r="E14" s="76">
        <v>6127</v>
      </c>
      <c r="F14" s="76">
        <v>5333</v>
      </c>
      <c r="G14" s="76">
        <v>9448</v>
      </c>
      <c r="H14" s="76">
        <v>2207</v>
      </c>
      <c r="I14" s="76">
        <v>10527</v>
      </c>
      <c r="J14" s="76">
        <v>6626</v>
      </c>
      <c r="K14" s="76">
        <v>4826</v>
      </c>
      <c r="L14" s="76">
        <v>11434</v>
      </c>
    </row>
    <row r="15" spans="1:12">
      <c r="A15" s="2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2" customHeight="1">
      <c r="A16" s="25"/>
      <c r="B16" s="248" t="s">
        <v>274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</row>
    <row r="17" spans="1:12" ht="4.5" customHeight="1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>
      <c r="A18" s="25" t="s">
        <v>319</v>
      </c>
      <c r="B18" s="34">
        <v>1.9E-2</v>
      </c>
      <c r="C18" s="35">
        <v>3.5999999999999997E-2</v>
      </c>
      <c r="D18" s="35">
        <v>1.0999999999999999E-2</v>
      </c>
      <c r="E18" s="35">
        <v>2.3E-2</v>
      </c>
      <c r="F18" s="35">
        <v>8.9999999999999993E-3</v>
      </c>
      <c r="G18" s="35">
        <v>0.02</v>
      </c>
      <c r="H18" s="35">
        <v>2.8000000000000001E-2</v>
      </c>
      <c r="I18" s="35">
        <v>1.7999999999999999E-2</v>
      </c>
      <c r="J18" s="35">
        <v>0.02</v>
      </c>
      <c r="K18" s="35">
        <v>1.0999999999999999E-2</v>
      </c>
      <c r="L18" s="35">
        <v>1.2999999999999999E-2</v>
      </c>
    </row>
    <row r="19" spans="1:12">
      <c r="A19" s="25" t="s">
        <v>320</v>
      </c>
      <c r="B19" s="34">
        <v>0.14099999999999999</v>
      </c>
      <c r="C19" s="35">
        <v>0.13400000000000001</v>
      </c>
      <c r="D19" s="35">
        <v>0.155</v>
      </c>
      <c r="E19" s="35">
        <v>0.154</v>
      </c>
      <c r="F19" s="35">
        <v>0.17699999999999999</v>
      </c>
      <c r="G19" s="35">
        <v>0.17</v>
      </c>
      <c r="H19" s="35">
        <v>0.17</v>
      </c>
      <c r="I19" s="35">
        <v>0.1</v>
      </c>
      <c r="J19" s="35">
        <v>0.13600000000000001</v>
      </c>
      <c r="K19" s="35">
        <v>0.13800000000000001</v>
      </c>
      <c r="L19" s="35">
        <v>0.126</v>
      </c>
    </row>
    <row r="20" spans="1:12">
      <c r="A20" s="25" t="s">
        <v>321</v>
      </c>
      <c r="B20" s="34">
        <v>0.106</v>
      </c>
      <c r="C20" s="35">
        <v>9.1999999999999998E-2</v>
      </c>
      <c r="D20" s="35">
        <v>0.111</v>
      </c>
      <c r="E20" s="35">
        <v>0.112</v>
      </c>
      <c r="F20" s="35">
        <v>0.14899999999999999</v>
      </c>
      <c r="G20" s="35">
        <v>0.123</v>
      </c>
      <c r="H20" s="35">
        <v>9.1999999999999998E-2</v>
      </c>
      <c r="I20" s="35">
        <v>8.3000000000000004E-2</v>
      </c>
      <c r="J20" s="35">
        <v>0.122</v>
      </c>
      <c r="K20" s="35">
        <v>8.6999999999999994E-2</v>
      </c>
      <c r="L20" s="35">
        <v>0.105</v>
      </c>
    </row>
    <row r="21" spans="1:12">
      <c r="A21" s="25" t="s">
        <v>322</v>
      </c>
      <c r="B21" s="34">
        <v>0.157</v>
      </c>
      <c r="C21" s="35">
        <v>0.154</v>
      </c>
      <c r="D21" s="35">
        <v>0.16700000000000001</v>
      </c>
      <c r="E21" s="35">
        <v>0.222</v>
      </c>
      <c r="F21" s="35">
        <v>0.20899999999999999</v>
      </c>
      <c r="G21" s="35">
        <v>0.14499999999999999</v>
      </c>
      <c r="H21" s="35">
        <v>0.115</v>
      </c>
      <c r="I21" s="35">
        <v>0.104</v>
      </c>
      <c r="J21" s="35">
        <v>0.16200000000000001</v>
      </c>
      <c r="K21" s="35">
        <v>0.17100000000000001</v>
      </c>
      <c r="L21" s="35">
        <v>0.15</v>
      </c>
    </row>
    <row r="22" spans="1:12">
      <c r="A22" s="25" t="s">
        <v>323</v>
      </c>
      <c r="B22" s="34">
        <v>0.442</v>
      </c>
      <c r="C22" s="35">
        <v>0.502</v>
      </c>
      <c r="D22" s="35">
        <v>0.39</v>
      </c>
      <c r="E22" s="35">
        <v>0.377</v>
      </c>
      <c r="F22" s="35">
        <v>0.36599999999999999</v>
      </c>
      <c r="G22" s="35">
        <v>0.435</v>
      </c>
      <c r="H22" s="35">
        <v>0.39300000000000002</v>
      </c>
      <c r="I22" s="35">
        <v>0.497</v>
      </c>
      <c r="J22" s="35">
        <v>0.44500000000000001</v>
      </c>
      <c r="K22" s="35">
        <v>0.48099999999999998</v>
      </c>
      <c r="L22" s="35">
        <v>0.42899999999999999</v>
      </c>
    </row>
    <row r="23" spans="1:12">
      <c r="A23" s="25" t="s">
        <v>324</v>
      </c>
      <c r="B23" s="34">
        <v>0.13600000000000001</v>
      </c>
      <c r="C23" s="35">
        <v>8.2000000000000003E-2</v>
      </c>
      <c r="D23" s="35">
        <v>0.16600000000000001</v>
      </c>
      <c r="E23" s="35">
        <v>0.111</v>
      </c>
      <c r="F23" s="35">
        <v>0.09</v>
      </c>
      <c r="G23" s="35">
        <v>0.108</v>
      </c>
      <c r="H23" s="35">
        <v>0.20100000000000001</v>
      </c>
      <c r="I23" s="35">
        <v>0.2</v>
      </c>
      <c r="J23" s="35">
        <v>0.115</v>
      </c>
      <c r="K23" s="35">
        <v>0.112</v>
      </c>
      <c r="L23" s="35">
        <v>0.17699999999999999</v>
      </c>
    </row>
    <row r="24" spans="1:12" s="67" customFormat="1">
      <c r="A24" s="36" t="s">
        <v>254</v>
      </c>
      <c r="B24" s="77">
        <v>1</v>
      </c>
      <c r="C24" s="77">
        <v>1</v>
      </c>
      <c r="D24" s="77">
        <v>1</v>
      </c>
      <c r="E24" s="77">
        <v>1</v>
      </c>
      <c r="F24" s="77">
        <v>1</v>
      </c>
      <c r="G24" s="77">
        <v>1</v>
      </c>
      <c r="H24" s="77">
        <v>1</v>
      </c>
      <c r="I24" s="77">
        <v>1</v>
      </c>
      <c r="J24" s="77">
        <v>1</v>
      </c>
      <c r="K24" s="77">
        <v>1</v>
      </c>
      <c r="L24" s="77">
        <v>1</v>
      </c>
    </row>
    <row r="25" spans="1:12">
      <c r="A25" s="25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ht="24" customHeight="1">
      <c r="A26" s="25"/>
      <c r="B26" s="248" t="s">
        <v>325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</row>
    <row r="27" spans="1:12">
      <c r="A27" s="2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>
      <c r="A28" s="25" t="s">
        <v>326</v>
      </c>
      <c r="B28" s="26">
        <v>7424</v>
      </c>
      <c r="C28" s="27">
        <v>1132</v>
      </c>
      <c r="D28" s="27">
        <v>740</v>
      </c>
      <c r="E28" s="27">
        <v>707</v>
      </c>
      <c r="F28" s="27">
        <v>599</v>
      </c>
      <c r="G28" s="27">
        <v>872</v>
      </c>
      <c r="H28" s="27">
        <v>314</v>
      </c>
      <c r="I28" s="27">
        <v>826</v>
      </c>
      <c r="J28" s="27">
        <v>700</v>
      </c>
      <c r="K28" s="27">
        <v>522</v>
      </c>
      <c r="L28" s="27">
        <v>1011</v>
      </c>
    </row>
    <row r="29" spans="1:12">
      <c r="A29" s="25" t="s">
        <v>327</v>
      </c>
      <c r="B29" s="26">
        <v>46043</v>
      </c>
      <c r="C29" s="27">
        <v>6635</v>
      </c>
      <c r="D29" s="27">
        <v>4192</v>
      </c>
      <c r="E29" s="27">
        <v>3814</v>
      </c>
      <c r="F29" s="27">
        <v>3381</v>
      </c>
      <c r="G29" s="27">
        <v>5488</v>
      </c>
      <c r="H29" s="27">
        <v>1180</v>
      </c>
      <c r="I29" s="27">
        <v>6944</v>
      </c>
      <c r="J29" s="27">
        <v>4118</v>
      </c>
      <c r="K29" s="27">
        <v>3045</v>
      </c>
      <c r="L29" s="27">
        <v>7245</v>
      </c>
    </row>
    <row r="30" spans="1:12">
      <c r="A30" s="25" t="s">
        <v>328</v>
      </c>
      <c r="B30" s="26">
        <v>8948</v>
      </c>
      <c r="C30" s="27">
        <v>1379</v>
      </c>
      <c r="D30" s="27">
        <v>682</v>
      </c>
      <c r="E30" s="27">
        <v>519</v>
      </c>
      <c r="F30" s="27">
        <v>362</v>
      </c>
      <c r="G30" s="27">
        <v>1297</v>
      </c>
      <c r="H30" s="27">
        <v>274</v>
      </c>
      <c r="I30" s="27">
        <v>1524</v>
      </c>
      <c r="J30" s="27">
        <v>777</v>
      </c>
      <c r="K30" s="27">
        <v>539</v>
      </c>
      <c r="L30" s="27">
        <v>1595</v>
      </c>
    </row>
    <row r="31" spans="1:12" s="67" customFormat="1">
      <c r="A31" s="36" t="s">
        <v>254</v>
      </c>
      <c r="B31" s="78">
        <v>62414</v>
      </c>
      <c r="C31" s="78">
        <v>9145.9</v>
      </c>
      <c r="D31" s="78">
        <v>5614</v>
      </c>
      <c r="E31" s="78">
        <v>5039.6000000000004</v>
      </c>
      <c r="F31" s="78">
        <v>4342.8999999999996</v>
      </c>
      <c r="G31" s="78">
        <v>7656.6</v>
      </c>
      <c r="H31" s="78">
        <v>1768.1</v>
      </c>
      <c r="I31" s="78">
        <v>9293.5</v>
      </c>
      <c r="J31" s="78">
        <v>5595.2</v>
      </c>
      <c r="K31" s="78">
        <v>4106.8</v>
      </c>
      <c r="L31" s="78">
        <v>9851.7999999999993</v>
      </c>
    </row>
    <row r="32" spans="1:12" ht="6" customHeight="1">
      <c r="A32" s="25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35" ht="12" customHeight="1">
      <c r="A33" s="25"/>
      <c r="B33" s="248" t="s">
        <v>274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  <row r="34" spans="1:35" ht="4.5" customHeight="1">
      <c r="A34" s="2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35">
      <c r="A35" s="25" t="s">
        <v>326</v>
      </c>
      <c r="B35" s="34">
        <v>0.11899999999999999</v>
      </c>
      <c r="C35" s="35">
        <v>0.124</v>
      </c>
      <c r="D35" s="35">
        <v>0.13200000000000001</v>
      </c>
      <c r="E35" s="35">
        <v>0.14000000000000001</v>
      </c>
      <c r="F35" s="35">
        <v>0.13800000000000001</v>
      </c>
      <c r="G35" s="35">
        <v>0.114</v>
      </c>
      <c r="H35" s="35">
        <v>0.17799999999999999</v>
      </c>
      <c r="I35" s="35">
        <v>8.8999999999999996E-2</v>
      </c>
      <c r="J35" s="35">
        <v>0.125</v>
      </c>
      <c r="K35" s="35">
        <v>0.127</v>
      </c>
      <c r="L35" s="35">
        <v>0.10299999999999999</v>
      </c>
    </row>
    <row r="36" spans="1:35">
      <c r="A36" s="25" t="s">
        <v>327</v>
      </c>
      <c r="B36" s="34">
        <v>0.73799999999999999</v>
      </c>
      <c r="C36" s="35">
        <v>0.72499999999999998</v>
      </c>
      <c r="D36" s="35">
        <v>0.747</v>
      </c>
      <c r="E36" s="35">
        <v>0.75700000000000001</v>
      </c>
      <c r="F36" s="35">
        <v>0.77900000000000003</v>
      </c>
      <c r="G36" s="35">
        <v>0.71699999999999997</v>
      </c>
      <c r="H36" s="35">
        <v>0.66800000000000004</v>
      </c>
      <c r="I36" s="35">
        <v>0.747</v>
      </c>
      <c r="J36" s="35">
        <v>0.73599999999999999</v>
      </c>
      <c r="K36" s="35">
        <v>0.74099999999999999</v>
      </c>
      <c r="L36" s="35">
        <v>0.73499999999999999</v>
      </c>
    </row>
    <row r="37" spans="1:35">
      <c r="A37" s="25" t="s">
        <v>328</v>
      </c>
      <c r="B37" s="34">
        <v>0.14299999999999999</v>
      </c>
      <c r="C37" s="35">
        <v>0.151</v>
      </c>
      <c r="D37" s="35">
        <v>0.121</v>
      </c>
      <c r="E37" s="35">
        <v>0.10299999999999999</v>
      </c>
      <c r="F37" s="35">
        <v>8.3000000000000004E-2</v>
      </c>
      <c r="G37" s="35">
        <v>0.16900000000000001</v>
      </c>
      <c r="H37" s="35">
        <v>0.155</v>
      </c>
      <c r="I37" s="35">
        <v>0.16400000000000001</v>
      </c>
      <c r="J37" s="35">
        <v>0.13900000000000001</v>
      </c>
      <c r="K37" s="35">
        <v>0.13100000000000001</v>
      </c>
      <c r="L37" s="35">
        <v>0.16200000000000001</v>
      </c>
    </row>
    <row r="38" spans="1:35" s="67" customFormat="1">
      <c r="A38" s="36" t="s">
        <v>254</v>
      </c>
      <c r="B38" s="34">
        <v>1</v>
      </c>
      <c r="C38" s="34">
        <v>1</v>
      </c>
      <c r="D38" s="34">
        <v>1</v>
      </c>
      <c r="E38" s="34">
        <v>1</v>
      </c>
      <c r="F38" s="34">
        <v>1</v>
      </c>
      <c r="G38" s="34">
        <v>1</v>
      </c>
      <c r="H38" s="34">
        <v>1</v>
      </c>
      <c r="I38" s="34">
        <v>1</v>
      </c>
      <c r="J38" s="34">
        <v>1</v>
      </c>
      <c r="K38" s="34">
        <v>1</v>
      </c>
      <c r="L38" s="34">
        <v>1</v>
      </c>
    </row>
    <row r="39" spans="1:35" ht="2.25" customHeight="1">
      <c r="A39" s="79"/>
      <c r="B39" s="80"/>
      <c r="C39" s="80"/>
      <c r="D39" s="80"/>
      <c r="E39" s="81"/>
      <c r="F39" s="81"/>
      <c r="G39" s="81"/>
      <c r="H39" s="81"/>
      <c r="I39" s="81"/>
      <c r="J39" s="81"/>
      <c r="K39" s="81"/>
      <c r="L39" s="81"/>
    </row>
    <row r="40" spans="1:35" ht="13.5" customHeight="1">
      <c r="A40" s="39" t="s">
        <v>279</v>
      </c>
      <c r="B40" s="40"/>
      <c r="C40" s="40"/>
      <c r="D40" s="40"/>
      <c r="E40" s="40"/>
      <c r="F40" s="40"/>
      <c r="G40" s="40"/>
      <c r="H40" s="40"/>
      <c r="I40" s="4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  <c r="AA40" s="7"/>
      <c r="AB40" s="7"/>
      <c r="AC40" s="7"/>
      <c r="AD40" s="7"/>
      <c r="AE40" s="7"/>
      <c r="AF40" s="7"/>
      <c r="AG40" s="7"/>
      <c r="AH40" s="7"/>
      <c r="AI40" s="7"/>
    </row>
  </sheetData>
  <sheetProtection selectLockedCells="1" selectUnlockedCells="1"/>
  <mergeCells count="7">
    <mergeCell ref="B33:L33"/>
    <mergeCell ref="A3:A4"/>
    <mergeCell ref="B3:B4"/>
    <mergeCell ref="C3:L3"/>
    <mergeCell ref="B6:L6"/>
    <mergeCell ref="B16:L16"/>
    <mergeCell ref="B26:L26"/>
  </mergeCells>
  <phoneticPr fontId="45" type="noConversion"/>
  <printOptions horizontalCentered="1"/>
  <pageMargins left="0" right="0" top="0.39374999999999999" bottom="0" header="0.51180555555555551" footer="0.51180555555555551"/>
  <pageSetup paperSize="9" firstPageNumber="0" orientation="landscape" horizontalDpi="300" verticalDpi="300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Normal="85" zoomScaleSheetLayoutView="70" workbookViewId="0">
      <selection activeCell="AC22" sqref="AC22:AC23"/>
    </sheetView>
  </sheetViews>
  <sheetFormatPr defaultColWidth="8.7109375" defaultRowHeight="12"/>
  <cols>
    <col min="1" max="1" width="24.5703125" style="20" customWidth="1"/>
    <col min="2" max="2" width="7.7109375" style="67" customWidth="1"/>
    <col min="3" max="4" width="7.28515625" style="9" customWidth="1"/>
    <col min="5" max="5" width="8.28515625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6" width="7.28515625" style="9" customWidth="1"/>
    <col min="17" max="17" width="9.5703125" style="9" customWidth="1"/>
    <col min="18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71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 ht="12" customHeigh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>
      <c r="A7" s="21"/>
      <c r="B7" s="261" t="s">
        <v>395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29"/>
      <c r="N7" s="261" t="s">
        <v>395</v>
      </c>
      <c r="O7" s="261"/>
      <c r="P7" s="261"/>
      <c r="Q7" s="261"/>
      <c r="R7" s="261"/>
      <c r="S7" s="261"/>
      <c r="T7" s="261"/>
      <c r="U7" s="261"/>
      <c r="V7" s="261"/>
      <c r="W7" s="261"/>
      <c r="X7" s="261"/>
    </row>
    <row r="8" spans="1:24">
      <c r="A8" s="219" t="s">
        <v>374</v>
      </c>
      <c r="B8" s="92">
        <v>0.75</v>
      </c>
      <c r="C8" s="93">
        <v>0.71099999999999997</v>
      </c>
      <c r="D8" s="93">
        <v>0.75700000000000001</v>
      </c>
      <c r="E8" s="93">
        <v>0.76100000000000001</v>
      </c>
      <c r="F8" s="93">
        <v>0.79800000000000004</v>
      </c>
      <c r="G8" s="93">
        <v>0.72299999999999998</v>
      </c>
      <c r="H8" s="93">
        <v>0.754</v>
      </c>
      <c r="I8" s="93">
        <v>0.77100000000000002</v>
      </c>
      <c r="J8" s="93">
        <v>0.77500000000000002</v>
      </c>
      <c r="K8" s="93">
        <v>0.63700000000000001</v>
      </c>
      <c r="L8" s="93">
        <v>0.78700000000000003</v>
      </c>
      <c r="M8" s="86"/>
      <c r="N8" s="92">
        <v>0.752</v>
      </c>
      <c r="O8" s="93">
        <v>0.67900000000000005</v>
      </c>
      <c r="P8" s="93">
        <v>0.80800000000000005</v>
      </c>
      <c r="Q8" s="93">
        <v>0.80200000000000005</v>
      </c>
      <c r="R8" s="93">
        <v>0.82799999999999996</v>
      </c>
      <c r="S8" s="93">
        <v>0.75</v>
      </c>
      <c r="T8" s="93">
        <v>0.76700000000000002</v>
      </c>
      <c r="U8" s="93">
        <v>0.746</v>
      </c>
      <c r="V8" s="93">
        <v>0.83</v>
      </c>
      <c r="W8" s="93">
        <v>0.66800000000000004</v>
      </c>
      <c r="X8" s="93">
        <v>0.71299999999999997</v>
      </c>
    </row>
    <row r="9" spans="1:24" s="67" customFormat="1">
      <c r="A9" s="227" t="s">
        <v>375</v>
      </c>
      <c r="B9" s="109">
        <v>5.2</v>
      </c>
      <c r="C9" s="110">
        <v>5</v>
      </c>
      <c r="D9" s="110">
        <v>5.2</v>
      </c>
      <c r="E9" s="110">
        <v>5.2</v>
      </c>
      <c r="F9" s="110">
        <v>5.3</v>
      </c>
      <c r="G9" s="110">
        <v>5.0999999999999996</v>
      </c>
      <c r="H9" s="110">
        <v>5.2</v>
      </c>
      <c r="I9" s="110">
        <v>5.3</v>
      </c>
      <c r="J9" s="110">
        <v>5.3</v>
      </c>
      <c r="K9" s="110">
        <v>4.9000000000000004</v>
      </c>
      <c r="L9" s="110">
        <v>5.3</v>
      </c>
      <c r="M9" s="90"/>
      <c r="N9" s="109">
        <v>5.2</v>
      </c>
      <c r="O9" s="110">
        <v>4.9000000000000004</v>
      </c>
      <c r="P9" s="110">
        <v>5.4</v>
      </c>
      <c r="Q9" s="110">
        <v>5.3</v>
      </c>
      <c r="R9" s="110">
        <v>5.4</v>
      </c>
      <c r="S9" s="110">
        <v>5.3</v>
      </c>
      <c r="T9" s="110">
        <v>5.4</v>
      </c>
      <c r="U9" s="110">
        <v>5.3</v>
      </c>
      <c r="V9" s="110">
        <v>5.4</v>
      </c>
      <c r="W9" s="110">
        <v>4.9000000000000004</v>
      </c>
      <c r="X9" s="110">
        <v>5.2</v>
      </c>
    </row>
    <row r="10" spans="1:24" ht="12" customHeight="1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6"/>
      <c r="N10" s="7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>
      <c r="A11" s="21"/>
      <c r="B11" s="261" t="s">
        <v>397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29"/>
      <c r="N11" s="261" t="s">
        <v>397</v>
      </c>
      <c r="O11" s="261"/>
      <c r="P11" s="261"/>
      <c r="Q11" s="261"/>
      <c r="R11" s="261"/>
      <c r="S11" s="261"/>
      <c r="T11" s="261"/>
      <c r="U11" s="261"/>
      <c r="V11" s="261"/>
      <c r="W11" s="261"/>
      <c r="X11" s="261"/>
    </row>
    <row r="12" spans="1:24">
      <c r="A12" s="219" t="s">
        <v>374</v>
      </c>
      <c r="B12" s="92">
        <v>0.72099999999999997</v>
      </c>
      <c r="C12" s="93">
        <v>0.70399999999999996</v>
      </c>
      <c r="D12" s="93">
        <v>0.71299999999999997</v>
      </c>
      <c r="E12" s="93">
        <v>0.74199999999999999</v>
      </c>
      <c r="F12" s="93">
        <v>0.70799999999999996</v>
      </c>
      <c r="G12" s="93">
        <v>0.66400000000000003</v>
      </c>
      <c r="H12" s="93">
        <v>0.754</v>
      </c>
      <c r="I12" s="93">
        <v>0.72799999999999998</v>
      </c>
      <c r="J12" s="93">
        <v>0.745</v>
      </c>
      <c r="K12" s="93">
        <v>0.69399999999999995</v>
      </c>
      <c r="L12" s="93">
        <v>0.77200000000000002</v>
      </c>
      <c r="M12" s="86"/>
      <c r="N12" s="92">
        <v>0.73399999999999999</v>
      </c>
      <c r="O12" s="93">
        <v>0.72899999999999998</v>
      </c>
      <c r="P12" s="93">
        <v>0.73599999999999999</v>
      </c>
      <c r="Q12" s="93">
        <v>0.73199999999999998</v>
      </c>
      <c r="R12" s="93">
        <v>0.753</v>
      </c>
      <c r="S12" s="93">
        <v>0.72299999999999998</v>
      </c>
      <c r="T12" s="93">
        <v>0.76200000000000001</v>
      </c>
      <c r="U12" s="93">
        <v>0.748</v>
      </c>
      <c r="V12" s="93">
        <v>0.77100000000000002</v>
      </c>
      <c r="W12" s="93">
        <v>0.65800000000000003</v>
      </c>
      <c r="X12" s="93">
        <v>0.73599999999999999</v>
      </c>
    </row>
    <row r="13" spans="1:24" s="67" customFormat="1">
      <c r="A13" s="227" t="s">
        <v>375</v>
      </c>
      <c r="B13" s="109">
        <v>5.2</v>
      </c>
      <c r="C13" s="110">
        <v>5</v>
      </c>
      <c r="D13" s="110">
        <v>5.2</v>
      </c>
      <c r="E13" s="110">
        <v>5.3</v>
      </c>
      <c r="F13" s="110">
        <v>5.2</v>
      </c>
      <c r="G13" s="110">
        <v>5</v>
      </c>
      <c r="H13" s="110">
        <v>5.3</v>
      </c>
      <c r="I13" s="110">
        <v>5.3</v>
      </c>
      <c r="J13" s="110">
        <v>5.2</v>
      </c>
      <c r="K13" s="110">
        <v>5.0999999999999996</v>
      </c>
      <c r="L13" s="110">
        <v>5.4</v>
      </c>
      <c r="M13" s="90"/>
      <c r="N13" s="109">
        <v>5.2</v>
      </c>
      <c r="O13" s="110">
        <v>5.0999999999999996</v>
      </c>
      <c r="P13" s="110">
        <v>5.3</v>
      </c>
      <c r="Q13" s="110">
        <v>5.3</v>
      </c>
      <c r="R13" s="110">
        <v>5.2</v>
      </c>
      <c r="S13" s="110">
        <v>5.0999999999999996</v>
      </c>
      <c r="T13" s="110">
        <v>5.3</v>
      </c>
      <c r="U13" s="110">
        <v>5.3</v>
      </c>
      <c r="V13" s="110">
        <v>5.3</v>
      </c>
      <c r="W13" s="110">
        <v>5</v>
      </c>
      <c r="X13" s="110">
        <v>5.2</v>
      </c>
    </row>
    <row r="14" spans="1:24" ht="12" customHeight="1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6"/>
      <c r="N14" s="7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>
      <c r="A15" s="21"/>
      <c r="B15" s="261" t="s">
        <v>398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29"/>
      <c r="N15" s="261" t="s">
        <v>398</v>
      </c>
      <c r="O15" s="261"/>
      <c r="P15" s="261"/>
      <c r="Q15" s="261"/>
      <c r="R15" s="261"/>
      <c r="S15" s="261"/>
      <c r="T15" s="261"/>
      <c r="U15" s="261"/>
      <c r="V15" s="261"/>
      <c r="W15" s="261"/>
      <c r="X15" s="261"/>
    </row>
    <row r="16" spans="1:24">
      <c r="A16" s="219" t="s">
        <v>374</v>
      </c>
      <c r="B16" s="92">
        <v>0.72899999999999998</v>
      </c>
      <c r="C16" s="93">
        <v>0.72299999999999998</v>
      </c>
      <c r="D16" s="93">
        <v>0.70699999999999996</v>
      </c>
      <c r="E16" s="93">
        <v>0.72599999999999998</v>
      </c>
      <c r="F16" s="93">
        <v>0.72499999999999998</v>
      </c>
      <c r="G16" s="93">
        <v>0.67500000000000004</v>
      </c>
      <c r="H16" s="93">
        <v>0.78100000000000003</v>
      </c>
      <c r="I16" s="93">
        <v>0.73299999999999998</v>
      </c>
      <c r="J16" s="93">
        <v>0.76400000000000001</v>
      </c>
      <c r="K16" s="93">
        <v>0.67300000000000004</v>
      </c>
      <c r="L16" s="93">
        <v>0.78400000000000003</v>
      </c>
      <c r="M16" s="86"/>
      <c r="N16" s="92">
        <v>0.752</v>
      </c>
      <c r="O16" s="93">
        <v>0.752</v>
      </c>
      <c r="P16" s="93">
        <v>0.746</v>
      </c>
      <c r="Q16" s="93">
        <v>0.77200000000000002</v>
      </c>
      <c r="R16" s="93">
        <v>0.76200000000000001</v>
      </c>
      <c r="S16" s="93">
        <v>0.74299999999999999</v>
      </c>
      <c r="T16" s="93">
        <v>0.74399999999999999</v>
      </c>
      <c r="U16" s="93">
        <v>0.74299999999999999</v>
      </c>
      <c r="V16" s="93">
        <v>0.77500000000000002</v>
      </c>
      <c r="W16" s="93">
        <v>0.67300000000000004</v>
      </c>
      <c r="X16" s="93">
        <v>0.77400000000000002</v>
      </c>
    </row>
    <row r="17" spans="1:24" s="67" customFormat="1">
      <c r="A17" s="227" t="s">
        <v>375</v>
      </c>
      <c r="B17" s="109">
        <v>5.2</v>
      </c>
      <c r="C17" s="110">
        <v>5.0999999999999996</v>
      </c>
      <c r="D17" s="110">
        <v>5.2</v>
      </c>
      <c r="E17" s="110">
        <v>5.3</v>
      </c>
      <c r="F17" s="110">
        <v>5.2</v>
      </c>
      <c r="G17" s="110">
        <v>5</v>
      </c>
      <c r="H17" s="110">
        <v>5.3</v>
      </c>
      <c r="I17" s="110">
        <v>5.3</v>
      </c>
      <c r="J17" s="110">
        <v>5.3</v>
      </c>
      <c r="K17" s="110">
        <v>5.0999999999999996</v>
      </c>
      <c r="L17" s="110">
        <v>5.4</v>
      </c>
      <c r="M17" s="90"/>
      <c r="N17" s="109">
        <v>5.2</v>
      </c>
      <c r="O17" s="110">
        <v>5.2</v>
      </c>
      <c r="P17" s="110">
        <v>5.3</v>
      </c>
      <c r="Q17" s="110">
        <v>5.4</v>
      </c>
      <c r="R17" s="110">
        <v>5.3</v>
      </c>
      <c r="S17" s="110">
        <v>5.2</v>
      </c>
      <c r="T17" s="110">
        <v>5.3</v>
      </c>
      <c r="U17" s="110">
        <v>5.3</v>
      </c>
      <c r="V17" s="110">
        <v>5.3</v>
      </c>
      <c r="W17" s="110">
        <v>5.0999999999999996</v>
      </c>
      <c r="X17" s="110">
        <v>5.2</v>
      </c>
    </row>
    <row r="18" spans="1:24" ht="12" customHeigh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6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>
      <c r="A19" s="21"/>
      <c r="B19" s="261" t="s">
        <v>399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29"/>
      <c r="N19" s="261" t="s">
        <v>399</v>
      </c>
      <c r="O19" s="261"/>
      <c r="P19" s="261"/>
      <c r="Q19" s="261"/>
      <c r="R19" s="261"/>
      <c r="S19" s="261"/>
      <c r="T19" s="261"/>
      <c r="U19" s="261"/>
      <c r="V19" s="261"/>
      <c r="W19" s="261"/>
      <c r="X19" s="261"/>
    </row>
    <row r="20" spans="1:24">
      <c r="A20" s="219" t="s">
        <v>374</v>
      </c>
      <c r="B20" s="92">
        <v>0.79400000000000004</v>
      </c>
      <c r="C20" s="93">
        <v>0.751</v>
      </c>
      <c r="D20" s="93">
        <v>0.79700000000000004</v>
      </c>
      <c r="E20" s="93">
        <v>0.79500000000000004</v>
      </c>
      <c r="F20" s="93">
        <v>0.80300000000000005</v>
      </c>
      <c r="G20" s="93">
        <v>0.81</v>
      </c>
      <c r="H20" s="93">
        <v>0.78500000000000003</v>
      </c>
      <c r="I20" s="93">
        <v>0.78100000000000003</v>
      </c>
      <c r="J20" s="93">
        <v>0.83699999999999997</v>
      </c>
      <c r="K20" s="93">
        <v>0.76200000000000001</v>
      </c>
      <c r="L20" s="93">
        <v>0.81699999999999995</v>
      </c>
      <c r="M20" s="86"/>
      <c r="N20" s="92">
        <v>0.81399999999999995</v>
      </c>
      <c r="O20" s="93">
        <v>0.74</v>
      </c>
      <c r="P20" s="93">
        <v>0.82199999999999995</v>
      </c>
      <c r="Q20" s="93">
        <v>0.86399999999999999</v>
      </c>
      <c r="R20" s="93">
        <v>0.87</v>
      </c>
      <c r="S20" s="93">
        <v>0.82699999999999996</v>
      </c>
      <c r="T20" s="93">
        <v>0.81399999999999995</v>
      </c>
      <c r="U20" s="93">
        <v>0.79600000000000004</v>
      </c>
      <c r="V20" s="93">
        <v>0.88100000000000001</v>
      </c>
      <c r="W20" s="93">
        <v>0.74199999999999999</v>
      </c>
      <c r="X20" s="93">
        <v>0.80900000000000005</v>
      </c>
    </row>
    <row r="21" spans="1:24" s="67" customFormat="1">
      <c r="A21" s="227" t="s">
        <v>375</v>
      </c>
      <c r="B21" s="109">
        <v>5.4</v>
      </c>
      <c r="C21" s="110">
        <v>5.2</v>
      </c>
      <c r="D21" s="110">
        <v>5.4</v>
      </c>
      <c r="E21" s="110">
        <v>5.5</v>
      </c>
      <c r="F21" s="110">
        <v>5.3</v>
      </c>
      <c r="G21" s="110">
        <v>5.4</v>
      </c>
      <c r="H21" s="110">
        <v>5.3</v>
      </c>
      <c r="I21" s="110">
        <v>5.3</v>
      </c>
      <c r="J21" s="110">
        <v>5.5</v>
      </c>
      <c r="K21" s="110">
        <v>5.3</v>
      </c>
      <c r="L21" s="110">
        <v>5.4</v>
      </c>
      <c r="M21" s="90"/>
      <c r="N21" s="109">
        <v>5.4</v>
      </c>
      <c r="O21" s="110">
        <v>5.2</v>
      </c>
      <c r="P21" s="110">
        <v>5.5</v>
      </c>
      <c r="Q21" s="110">
        <v>5.6</v>
      </c>
      <c r="R21" s="110">
        <v>5.5</v>
      </c>
      <c r="S21" s="110">
        <v>5.4</v>
      </c>
      <c r="T21" s="110">
        <v>5.5</v>
      </c>
      <c r="U21" s="110">
        <v>5.5</v>
      </c>
      <c r="V21" s="110">
        <v>5.6</v>
      </c>
      <c r="W21" s="110">
        <v>5.2</v>
      </c>
      <c r="X21" s="110">
        <v>5.5</v>
      </c>
    </row>
    <row r="22" spans="1:24" ht="12" customHeight="1">
      <c r="A22" s="12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6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>
      <c r="A23" s="21"/>
      <c r="B23" s="261" t="s">
        <v>400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29"/>
      <c r="N23" s="261" t="s">
        <v>400</v>
      </c>
      <c r="O23" s="261"/>
      <c r="P23" s="261"/>
      <c r="Q23" s="261"/>
      <c r="R23" s="261"/>
      <c r="S23" s="261"/>
      <c r="T23" s="261"/>
      <c r="U23" s="261"/>
      <c r="V23" s="261"/>
      <c r="W23" s="261"/>
      <c r="X23" s="261"/>
    </row>
    <row r="24" spans="1:24">
      <c r="A24" s="219" t="s">
        <v>374</v>
      </c>
      <c r="B24" s="92">
        <v>0.76800000000000002</v>
      </c>
      <c r="C24" s="93">
        <v>0.72299999999999998</v>
      </c>
      <c r="D24" s="93">
        <v>0.77200000000000002</v>
      </c>
      <c r="E24" s="93">
        <v>0.78300000000000003</v>
      </c>
      <c r="F24" s="93">
        <v>0.77300000000000002</v>
      </c>
      <c r="G24" s="93">
        <v>0.748</v>
      </c>
      <c r="H24" s="93">
        <v>0.75800000000000001</v>
      </c>
      <c r="I24" s="93">
        <v>0.79100000000000004</v>
      </c>
      <c r="J24" s="93">
        <v>0.82599999999999996</v>
      </c>
      <c r="K24" s="93">
        <v>0.65600000000000003</v>
      </c>
      <c r="L24" s="93">
        <v>0.81200000000000006</v>
      </c>
      <c r="M24" s="86"/>
      <c r="N24" s="92">
        <v>0.76700000000000002</v>
      </c>
      <c r="O24" s="93">
        <v>0.74299999999999999</v>
      </c>
      <c r="P24" s="93">
        <v>0.77300000000000002</v>
      </c>
      <c r="Q24" s="93">
        <v>0.78900000000000003</v>
      </c>
      <c r="R24" s="93">
        <v>0.85599999999999998</v>
      </c>
      <c r="S24" s="93">
        <v>0.77800000000000002</v>
      </c>
      <c r="T24" s="93">
        <v>0.76500000000000001</v>
      </c>
      <c r="U24" s="93">
        <v>0.76900000000000002</v>
      </c>
      <c r="V24" s="93">
        <v>0.82199999999999995</v>
      </c>
      <c r="W24" s="93">
        <v>0.64900000000000002</v>
      </c>
      <c r="X24" s="93">
        <v>0.73899999999999999</v>
      </c>
    </row>
    <row r="25" spans="1:24" s="67" customFormat="1">
      <c r="A25" s="227" t="s">
        <v>375</v>
      </c>
      <c r="B25" s="109">
        <v>5.2</v>
      </c>
      <c r="C25" s="110">
        <v>5</v>
      </c>
      <c r="D25" s="110">
        <v>5.3</v>
      </c>
      <c r="E25" s="110">
        <v>5.4</v>
      </c>
      <c r="F25" s="110">
        <v>5.3</v>
      </c>
      <c r="G25" s="110">
        <v>5.0999999999999996</v>
      </c>
      <c r="H25" s="110">
        <v>5.2</v>
      </c>
      <c r="I25" s="110">
        <v>5.3</v>
      </c>
      <c r="J25" s="110">
        <v>5.4</v>
      </c>
      <c r="K25" s="110">
        <v>4.9000000000000004</v>
      </c>
      <c r="L25" s="110">
        <v>5.3</v>
      </c>
      <c r="M25" s="90"/>
      <c r="N25" s="109">
        <v>5.3</v>
      </c>
      <c r="O25" s="110">
        <v>5.0999999999999996</v>
      </c>
      <c r="P25" s="110">
        <v>5.3</v>
      </c>
      <c r="Q25" s="110">
        <v>5.3</v>
      </c>
      <c r="R25" s="110">
        <v>5.5</v>
      </c>
      <c r="S25" s="110">
        <v>5.2</v>
      </c>
      <c r="T25" s="110">
        <v>5.3</v>
      </c>
      <c r="U25" s="110">
        <v>5.4</v>
      </c>
      <c r="V25" s="110">
        <v>5.5</v>
      </c>
      <c r="W25" s="110">
        <v>4.9000000000000004</v>
      </c>
      <c r="X25" s="110">
        <v>5.2</v>
      </c>
    </row>
    <row r="26" spans="1:24" ht="12" customHeight="1">
      <c r="A26" s="121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86"/>
      <c r="N26" s="92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24">
      <c r="A27" s="21"/>
      <c r="B27" s="261" t="s">
        <v>401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29"/>
      <c r="N27" s="261" t="s">
        <v>401</v>
      </c>
      <c r="O27" s="261"/>
      <c r="P27" s="261"/>
      <c r="Q27" s="261"/>
      <c r="R27" s="261"/>
      <c r="S27" s="261"/>
      <c r="T27" s="261"/>
      <c r="U27" s="261"/>
      <c r="V27" s="261"/>
      <c r="W27" s="261"/>
      <c r="X27" s="261"/>
    </row>
    <row r="28" spans="1:24">
      <c r="A28" s="219" t="s">
        <v>374</v>
      </c>
      <c r="B28" s="92">
        <v>0.78200000000000003</v>
      </c>
      <c r="C28" s="93">
        <v>0.751</v>
      </c>
      <c r="D28" s="93">
        <v>0.77200000000000002</v>
      </c>
      <c r="E28" s="93">
        <v>0.76800000000000002</v>
      </c>
      <c r="F28" s="93">
        <v>0.79800000000000004</v>
      </c>
      <c r="G28" s="93">
        <v>0.79200000000000004</v>
      </c>
      <c r="H28" s="93">
        <v>0.75800000000000001</v>
      </c>
      <c r="I28" s="93">
        <v>0.78900000000000003</v>
      </c>
      <c r="J28" s="93">
        <v>0.82599999999999996</v>
      </c>
      <c r="K28" s="93">
        <v>0.71399999999999997</v>
      </c>
      <c r="L28" s="93">
        <v>0.81299999999999994</v>
      </c>
      <c r="M28" s="86"/>
      <c r="N28" s="92">
        <v>0.77600000000000002</v>
      </c>
      <c r="O28" s="93">
        <v>0.70499999999999996</v>
      </c>
      <c r="P28" s="93">
        <v>0.79700000000000004</v>
      </c>
      <c r="Q28" s="93">
        <v>0.83699999999999997</v>
      </c>
      <c r="R28" s="93">
        <v>0.84799999999999998</v>
      </c>
      <c r="S28" s="93">
        <v>0.78600000000000003</v>
      </c>
      <c r="T28" s="93">
        <v>0.80100000000000005</v>
      </c>
      <c r="U28" s="93">
        <v>0.78200000000000003</v>
      </c>
      <c r="V28" s="93">
        <v>0.83099999999999996</v>
      </c>
      <c r="W28" s="93">
        <v>0.69299999999999995</v>
      </c>
      <c r="X28" s="93">
        <v>0.73299999999999998</v>
      </c>
    </row>
    <row r="29" spans="1:24" s="67" customFormat="1">
      <c r="A29" s="227" t="s">
        <v>375</v>
      </c>
      <c r="B29" s="109">
        <v>5.2</v>
      </c>
      <c r="C29" s="110">
        <v>5</v>
      </c>
      <c r="D29" s="110">
        <v>5.3</v>
      </c>
      <c r="E29" s="110">
        <v>5.3</v>
      </c>
      <c r="F29" s="110">
        <v>5.3</v>
      </c>
      <c r="G29" s="110">
        <v>5.2</v>
      </c>
      <c r="H29" s="110">
        <v>5.2</v>
      </c>
      <c r="I29" s="110">
        <v>5.4</v>
      </c>
      <c r="J29" s="110">
        <v>5.4</v>
      </c>
      <c r="K29" s="110">
        <v>5</v>
      </c>
      <c r="L29" s="110">
        <v>5.3</v>
      </c>
      <c r="M29" s="90"/>
      <c r="N29" s="109">
        <v>5.3</v>
      </c>
      <c r="O29" s="110">
        <v>5</v>
      </c>
      <c r="P29" s="110">
        <v>5.4</v>
      </c>
      <c r="Q29" s="110">
        <v>5.4</v>
      </c>
      <c r="R29" s="110">
        <v>5.4</v>
      </c>
      <c r="S29" s="110">
        <v>5.3</v>
      </c>
      <c r="T29" s="110">
        <v>5.3</v>
      </c>
      <c r="U29" s="110">
        <v>5.3</v>
      </c>
      <c r="V29" s="110">
        <v>5.4</v>
      </c>
      <c r="W29" s="110">
        <v>5</v>
      </c>
      <c r="X29" s="110">
        <v>5.2</v>
      </c>
    </row>
    <row r="30" spans="1:24" ht="12" customHeight="1">
      <c r="A30" s="21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90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>
      <c r="A31" s="21"/>
      <c r="B31" s="261" t="s">
        <v>402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29"/>
      <c r="N31" s="261" t="s">
        <v>402</v>
      </c>
      <c r="O31" s="261"/>
      <c r="P31" s="261"/>
      <c r="Q31" s="261"/>
      <c r="R31" s="261"/>
      <c r="S31" s="261"/>
      <c r="T31" s="261"/>
      <c r="U31" s="261"/>
      <c r="V31" s="261"/>
      <c r="W31" s="261"/>
      <c r="X31" s="261"/>
    </row>
    <row r="32" spans="1:24">
      <c r="A32" s="219" t="s">
        <v>374</v>
      </c>
      <c r="B32" s="92">
        <v>0.73099999999999998</v>
      </c>
      <c r="C32" s="93">
        <v>0.71699999999999997</v>
      </c>
      <c r="D32" s="93">
        <v>0.71699999999999997</v>
      </c>
      <c r="E32" s="93">
        <v>0.71599999999999997</v>
      </c>
      <c r="F32" s="93">
        <v>0.70399999999999996</v>
      </c>
      <c r="G32" s="93">
        <v>0.69299999999999995</v>
      </c>
      <c r="H32" s="93">
        <v>0.77100000000000002</v>
      </c>
      <c r="I32" s="93">
        <v>0.752</v>
      </c>
      <c r="J32" s="93">
        <v>0.75700000000000001</v>
      </c>
      <c r="K32" s="93">
        <v>0.69</v>
      </c>
      <c r="L32" s="93">
        <v>0.77600000000000002</v>
      </c>
      <c r="M32" s="86"/>
      <c r="N32" s="92">
        <v>0.72799999999999998</v>
      </c>
      <c r="O32" s="93">
        <v>0.66200000000000003</v>
      </c>
      <c r="P32" s="93">
        <v>0.74099999999999999</v>
      </c>
      <c r="Q32" s="93">
        <v>0.75800000000000001</v>
      </c>
      <c r="R32" s="93">
        <v>0.75700000000000001</v>
      </c>
      <c r="S32" s="93">
        <v>0.71499999999999997</v>
      </c>
      <c r="T32" s="93">
        <v>0.749</v>
      </c>
      <c r="U32" s="93">
        <v>0.74199999999999999</v>
      </c>
      <c r="V32" s="93">
        <v>0.76400000000000001</v>
      </c>
      <c r="W32" s="93">
        <v>0.65300000000000002</v>
      </c>
      <c r="X32" s="93">
        <v>0.754</v>
      </c>
    </row>
    <row r="33" spans="1:24" s="67" customFormat="1">
      <c r="A33" s="227" t="s">
        <v>375</v>
      </c>
      <c r="B33" s="109">
        <v>5.2</v>
      </c>
      <c r="C33" s="110">
        <v>5</v>
      </c>
      <c r="D33" s="110">
        <v>5.2</v>
      </c>
      <c r="E33" s="110">
        <v>5.3</v>
      </c>
      <c r="F33" s="110">
        <v>5.2</v>
      </c>
      <c r="G33" s="110">
        <v>5.0999999999999996</v>
      </c>
      <c r="H33" s="110">
        <v>5.3</v>
      </c>
      <c r="I33" s="110">
        <v>5.3</v>
      </c>
      <c r="J33" s="110">
        <v>5.3</v>
      </c>
      <c r="K33" s="110">
        <v>5.0999999999999996</v>
      </c>
      <c r="L33" s="110">
        <v>5.3</v>
      </c>
      <c r="M33" s="90"/>
      <c r="N33" s="109">
        <v>5.2</v>
      </c>
      <c r="O33" s="110">
        <v>5</v>
      </c>
      <c r="P33" s="110">
        <v>5.3</v>
      </c>
      <c r="Q33" s="110">
        <v>5.3</v>
      </c>
      <c r="R33" s="110">
        <v>5.2</v>
      </c>
      <c r="S33" s="110">
        <v>5.0999999999999996</v>
      </c>
      <c r="T33" s="110">
        <v>5.2</v>
      </c>
      <c r="U33" s="110">
        <v>5.3</v>
      </c>
      <c r="V33" s="110">
        <v>5.3</v>
      </c>
      <c r="W33" s="110">
        <v>5</v>
      </c>
      <c r="X33" s="110">
        <v>5.2</v>
      </c>
    </row>
    <row r="34" spans="1:24" ht="12" customHeight="1">
      <c r="A34" s="155"/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0"/>
      <c r="N34" s="92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4">
      <c r="A35" s="21"/>
      <c r="B35" s="261" t="s">
        <v>11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29"/>
      <c r="N35" s="261" t="s">
        <v>11</v>
      </c>
      <c r="O35" s="261"/>
      <c r="P35" s="261"/>
      <c r="Q35" s="261"/>
      <c r="R35" s="261"/>
      <c r="S35" s="261"/>
      <c r="T35" s="261"/>
      <c r="U35" s="261"/>
      <c r="V35" s="261"/>
      <c r="W35" s="261"/>
      <c r="X35" s="261"/>
    </row>
    <row r="36" spans="1:24">
      <c r="A36" s="219" t="s">
        <v>374</v>
      </c>
      <c r="B36" s="92">
        <f>AVERAGE(B8,B12,B16,B20,B24,B28,B32)</f>
        <v>0.75357142857142867</v>
      </c>
      <c r="C36" s="93">
        <f t="shared" ref="C36:X37" si="0">AVERAGE(C8,C12,C16,C20,C24,C28,C32)</f>
        <v>0.72571428571428565</v>
      </c>
      <c r="D36" s="93">
        <f t="shared" si="0"/>
        <v>0.74785714285714289</v>
      </c>
      <c r="E36" s="93">
        <f t="shared" si="0"/>
        <v>0.75585714285714289</v>
      </c>
      <c r="F36" s="93">
        <f t="shared" si="0"/>
        <v>0.75842857142857145</v>
      </c>
      <c r="G36" s="93">
        <f t="shared" si="0"/>
        <v>0.7292857142857142</v>
      </c>
      <c r="H36" s="93">
        <f t="shared" si="0"/>
        <v>0.76585714285714279</v>
      </c>
      <c r="I36" s="93">
        <f t="shared" si="0"/>
        <v>0.76357142857142857</v>
      </c>
      <c r="J36" s="93">
        <f t="shared" si="0"/>
        <v>0.78999999999999992</v>
      </c>
      <c r="K36" s="93">
        <f t="shared" si="0"/>
        <v>0.6894285714285715</v>
      </c>
      <c r="L36" s="93">
        <f t="shared" si="0"/>
        <v>0.79442857142857137</v>
      </c>
      <c r="M36" s="92"/>
      <c r="N36" s="92">
        <f t="shared" si="0"/>
        <v>0.76042857142857134</v>
      </c>
      <c r="O36" s="93">
        <f t="shared" si="0"/>
        <v>0.71571428571428564</v>
      </c>
      <c r="P36" s="93">
        <f t="shared" si="0"/>
        <v>0.77471428571428569</v>
      </c>
      <c r="Q36" s="93">
        <f t="shared" si="0"/>
        <v>0.79342857142857148</v>
      </c>
      <c r="R36" s="93">
        <f t="shared" si="0"/>
        <v>0.8105714285714285</v>
      </c>
      <c r="S36" s="93">
        <f t="shared" si="0"/>
        <v>0.76028571428571412</v>
      </c>
      <c r="T36" s="93">
        <f t="shared" si="0"/>
        <v>0.77171428571428557</v>
      </c>
      <c r="U36" s="93">
        <f t="shared" si="0"/>
        <v>0.7608571428571429</v>
      </c>
      <c r="V36" s="93">
        <f t="shared" si="0"/>
        <v>0.81057142857142861</v>
      </c>
      <c r="W36" s="93">
        <f t="shared" si="0"/>
        <v>0.67657142857142871</v>
      </c>
      <c r="X36" s="93">
        <f t="shared" si="0"/>
        <v>0.751142857142857</v>
      </c>
    </row>
    <row r="37" spans="1:24">
      <c r="A37" s="227" t="s">
        <v>375</v>
      </c>
      <c r="B37" s="109">
        <f>AVERAGE(B9,B13,B17,B21,B25,B29,B33)</f>
        <v>5.2285714285714286</v>
      </c>
      <c r="C37" s="109">
        <f t="shared" si="0"/>
        <v>5.0428571428571427</v>
      </c>
      <c r="D37" s="109">
        <f t="shared" si="0"/>
        <v>5.257142857142858</v>
      </c>
      <c r="E37" s="109">
        <f t="shared" si="0"/>
        <v>5.3285714285714283</v>
      </c>
      <c r="F37" s="109">
        <f t="shared" si="0"/>
        <v>5.257142857142858</v>
      </c>
      <c r="G37" s="109">
        <f t="shared" si="0"/>
        <v>5.1285714285714281</v>
      </c>
      <c r="H37" s="109">
        <f t="shared" si="0"/>
        <v>5.2571428571428571</v>
      </c>
      <c r="I37" s="109">
        <f t="shared" si="0"/>
        <v>5.3142857142857141</v>
      </c>
      <c r="J37" s="109">
        <f t="shared" si="0"/>
        <v>5.3428571428571425</v>
      </c>
      <c r="K37" s="109">
        <f t="shared" si="0"/>
        <v>5.0571428571428569</v>
      </c>
      <c r="L37" s="109">
        <f t="shared" si="0"/>
        <v>5.3428571428571425</v>
      </c>
      <c r="M37" s="109"/>
      <c r="N37" s="109">
        <f t="shared" si="0"/>
        <v>5.257142857142858</v>
      </c>
      <c r="O37" s="109">
        <f t="shared" si="0"/>
        <v>5.0714285714285712</v>
      </c>
      <c r="P37" s="109">
        <f t="shared" si="0"/>
        <v>5.3571428571428568</v>
      </c>
      <c r="Q37" s="109">
        <f t="shared" si="0"/>
        <v>5.3714285714285719</v>
      </c>
      <c r="R37" s="109">
        <f t="shared" si="0"/>
        <v>5.3571428571428585</v>
      </c>
      <c r="S37" s="109">
        <f t="shared" si="0"/>
        <v>5.2285714285714286</v>
      </c>
      <c r="T37" s="109">
        <f t="shared" si="0"/>
        <v>5.3285714285714292</v>
      </c>
      <c r="U37" s="109">
        <f t="shared" si="0"/>
        <v>5.3428571428571416</v>
      </c>
      <c r="V37" s="109">
        <f t="shared" si="0"/>
        <v>5.3999999999999995</v>
      </c>
      <c r="W37" s="109">
        <f t="shared" si="0"/>
        <v>5.0142857142857142</v>
      </c>
      <c r="X37" s="109">
        <f t="shared" si="0"/>
        <v>5.2428571428571429</v>
      </c>
    </row>
    <row r="38" spans="1:24">
      <c r="A38" s="182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98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</row>
    <row r="39" spans="1:24">
      <c r="A39" s="39" t="s">
        <v>279</v>
      </c>
      <c r="B39" s="40"/>
      <c r="C39" s="40"/>
      <c r="D39" s="40"/>
      <c r="E39" s="40"/>
      <c r="F39" s="40"/>
      <c r="G39" s="40"/>
      <c r="H39" s="40"/>
      <c r="I39" s="40"/>
      <c r="J39" s="6"/>
      <c r="K39" s="6"/>
      <c r="L39" s="6"/>
      <c r="M39" s="6"/>
      <c r="N39" s="40"/>
      <c r="O39" s="40"/>
      <c r="P39" s="40"/>
      <c r="Q39" s="40"/>
      <c r="R39" s="40"/>
      <c r="S39" s="40"/>
      <c r="T39" s="40"/>
      <c r="U39" s="40"/>
      <c r="V39" s="6"/>
      <c r="W39" s="6"/>
      <c r="X39" s="6"/>
    </row>
    <row r="40" spans="1:24">
      <c r="A40" s="226" t="s">
        <v>382</v>
      </c>
      <c r="B40" s="9"/>
      <c r="H40" s="9"/>
      <c r="N40" s="9"/>
      <c r="T40" s="9"/>
    </row>
    <row r="41" spans="1:24">
      <c r="A41" s="226" t="s">
        <v>9</v>
      </c>
      <c r="B41" s="9"/>
      <c r="H41" s="9"/>
      <c r="N41" s="9"/>
      <c r="T41" s="9"/>
    </row>
  </sheetData>
  <sheetProtection selectLockedCells="1" selectUnlockedCells="1"/>
  <mergeCells count="25">
    <mergeCell ref="B35:L35"/>
    <mergeCell ref="N35:X35"/>
    <mergeCell ref="B30:L30"/>
    <mergeCell ref="N30:X30"/>
    <mergeCell ref="B27:L27"/>
    <mergeCell ref="N27:X27"/>
    <mergeCell ref="B31:L31"/>
    <mergeCell ref="N31:X31"/>
    <mergeCell ref="N7:X7"/>
    <mergeCell ref="B7:L7"/>
    <mergeCell ref="B23:L23"/>
    <mergeCell ref="N23:X23"/>
    <mergeCell ref="B19:L19"/>
    <mergeCell ref="N19:X19"/>
    <mergeCell ref="B11:L11"/>
    <mergeCell ref="N11:X11"/>
    <mergeCell ref="B15:L15"/>
    <mergeCell ref="N15:X15"/>
    <mergeCell ref="A4:A5"/>
    <mergeCell ref="B4:B5"/>
    <mergeCell ref="C4:L4"/>
    <mergeCell ref="N4:N5"/>
    <mergeCell ref="B3:L3"/>
    <mergeCell ref="N3:X3"/>
    <mergeCell ref="O4:X4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/>
  </sheetViews>
  <sheetFormatPr defaultColWidth="8.7109375" defaultRowHeight="12"/>
  <cols>
    <col min="1" max="1" width="24.5703125" style="20" customWidth="1"/>
    <col min="2" max="2" width="7.7109375" style="67" customWidth="1"/>
    <col min="3" max="4" width="7.28515625" style="9" customWidth="1"/>
    <col min="5" max="5" width="8.7109375" style="9" customWidth="1"/>
    <col min="6" max="7" width="7.28515625" style="9" customWidth="1"/>
    <col min="8" max="8" width="7.28515625" style="68" customWidth="1"/>
    <col min="9" max="13" width="7.28515625" style="9" customWidth="1"/>
    <col min="14" max="15" width="8.7109375" style="9"/>
    <col min="16" max="16" width="10.28515625" style="9" bestFit="1" customWidth="1"/>
    <col min="17" max="17" width="8.7109375" style="9"/>
    <col min="18" max="18" width="33.5703125" style="9" customWidth="1"/>
    <col min="19" max="19" width="10.28515625" style="9" bestFit="1" customWidth="1"/>
    <col min="20" max="16384" width="8.7109375" style="9"/>
  </cols>
  <sheetData>
    <row r="1" spans="1:19" s="70" customFormat="1" ht="12.75">
      <c r="A1" s="83" t="s">
        <v>72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9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9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9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9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9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9" s="86" customFormat="1" ht="23.85" customHeight="1">
      <c r="A7" s="21"/>
      <c r="B7" s="248" t="s">
        <v>403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9" s="86" customFormat="1">
      <c r="A8" s="25" t="s">
        <v>366</v>
      </c>
      <c r="B8" s="73">
        <v>15</v>
      </c>
      <c r="C8" s="23">
        <v>0</v>
      </c>
      <c r="D8" s="23">
        <v>10</v>
      </c>
      <c r="E8" s="23">
        <v>0</v>
      </c>
      <c r="F8" s="23">
        <v>5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O8" s="210"/>
      <c r="Q8" s="210"/>
      <c r="R8" s="210"/>
    </row>
    <row r="9" spans="1:19" s="86" customFormat="1">
      <c r="A9" s="25" t="s">
        <v>367</v>
      </c>
      <c r="B9" s="73">
        <v>1187</v>
      </c>
      <c r="C9" s="23">
        <v>282</v>
      </c>
      <c r="D9" s="23">
        <v>109</v>
      </c>
      <c r="E9" s="23">
        <v>126</v>
      </c>
      <c r="F9" s="23">
        <v>70</v>
      </c>
      <c r="G9" s="23">
        <v>168</v>
      </c>
      <c r="H9" s="23">
        <v>43</v>
      </c>
      <c r="I9" s="23">
        <v>184</v>
      </c>
      <c r="J9" s="23">
        <v>44</v>
      </c>
      <c r="K9" s="23">
        <v>74</v>
      </c>
      <c r="L9" s="23">
        <v>87</v>
      </c>
      <c r="O9" s="210"/>
      <c r="R9" s="210"/>
    </row>
    <row r="10" spans="1:19" s="86" customFormat="1">
      <c r="A10" s="25" t="s">
        <v>368</v>
      </c>
      <c r="B10" s="73">
        <v>4330</v>
      </c>
      <c r="C10" s="23">
        <v>815</v>
      </c>
      <c r="D10" s="23">
        <v>366</v>
      </c>
      <c r="E10" s="23">
        <v>378</v>
      </c>
      <c r="F10" s="23">
        <v>349</v>
      </c>
      <c r="G10" s="23">
        <v>514</v>
      </c>
      <c r="H10" s="23">
        <v>98</v>
      </c>
      <c r="I10" s="23">
        <v>471</v>
      </c>
      <c r="J10" s="23">
        <v>301</v>
      </c>
      <c r="K10" s="23">
        <v>473</v>
      </c>
      <c r="L10" s="23">
        <v>565</v>
      </c>
      <c r="O10" s="210"/>
      <c r="R10" s="210"/>
    </row>
    <row r="11" spans="1:19" s="86" customFormat="1">
      <c r="A11" s="25" t="s">
        <v>369</v>
      </c>
      <c r="B11" s="73">
        <v>13137</v>
      </c>
      <c r="C11" s="23">
        <v>1751</v>
      </c>
      <c r="D11" s="23">
        <v>1211</v>
      </c>
      <c r="E11" s="23">
        <v>991</v>
      </c>
      <c r="F11" s="23">
        <v>946</v>
      </c>
      <c r="G11" s="23">
        <v>1830</v>
      </c>
      <c r="H11" s="23">
        <v>338</v>
      </c>
      <c r="I11" s="23">
        <v>2068</v>
      </c>
      <c r="J11" s="23">
        <v>1059</v>
      </c>
      <c r="K11" s="23">
        <v>899</v>
      </c>
      <c r="L11" s="23">
        <v>2043</v>
      </c>
      <c r="O11" s="210"/>
      <c r="R11" s="210"/>
    </row>
    <row r="12" spans="1:19" s="86" customFormat="1">
      <c r="A12" s="25" t="s">
        <v>370</v>
      </c>
      <c r="B12" s="73">
        <v>18484</v>
      </c>
      <c r="C12" s="23">
        <v>3162</v>
      </c>
      <c r="D12" s="23">
        <v>1730</v>
      </c>
      <c r="E12" s="23">
        <v>1242</v>
      </c>
      <c r="F12" s="23">
        <v>1236</v>
      </c>
      <c r="G12" s="23">
        <v>2528</v>
      </c>
      <c r="H12" s="23">
        <v>662</v>
      </c>
      <c r="I12" s="23">
        <v>2463</v>
      </c>
      <c r="J12" s="23">
        <v>1524</v>
      </c>
      <c r="K12" s="23">
        <v>1251</v>
      </c>
      <c r="L12" s="23">
        <v>2685</v>
      </c>
      <c r="O12" s="210"/>
      <c r="R12" s="210"/>
    </row>
    <row r="13" spans="1:19" s="86" customFormat="1">
      <c r="A13" s="25" t="s">
        <v>371</v>
      </c>
      <c r="B13" s="73">
        <v>24395</v>
      </c>
      <c r="C13" s="23">
        <v>3635</v>
      </c>
      <c r="D13" s="23">
        <v>1876</v>
      </c>
      <c r="E13" s="23">
        <v>1962</v>
      </c>
      <c r="F13" s="23">
        <v>1910</v>
      </c>
      <c r="G13" s="23">
        <v>3160</v>
      </c>
      <c r="H13" s="23">
        <v>676</v>
      </c>
      <c r="I13" s="23">
        <v>3261</v>
      </c>
      <c r="J13" s="23">
        <v>2551</v>
      </c>
      <c r="K13" s="23">
        <v>1648</v>
      </c>
      <c r="L13" s="23">
        <v>3717</v>
      </c>
      <c r="O13" s="210"/>
      <c r="R13" s="210"/>
    </row>
    <row r="14" spans="1:19" s="86" customFormat="1">
      <c r="A14" s="25" t="s">
        <v>372</v>
      </c>
      <c r="B14" s="73">
        <v>12645</v>
      </c>
      <c r="C14" s="23">
        <v>1366</v>
      </c>
      <c r="D14" s="23">
        <v>1390</v>
      </c>
      <c r="E14" s="23">
        <v>1428</v>
      </c>
      <c r="F14" s="23">
        <v>816</v>
      </c>
      <c r="G14" s="23">
        <v>1247</v>
      </c>
      <c r="H14" s="23">
        <v>389</v>
      </c>
      <c r="I14" s="23">
        <v>2073</v>
      </c>
      <c r="J14" s="23">
        <v>1129</v>
      </c>
      <c r="K14" s="23">
        <v>480</v>
      </c>
      <c r="L14" s="23">
        <v>2327</v>
      </c>
      <c r="O14" s="210"/>
      <c r="R14" s="210"/>
    </row>
    <row r="15" spans="1:19" s="86" customFormat="1">
      <c r="A15" s="25" t="s">
        <v>373</v>
      </c>
      <c r="B15" s="73">
        <v>86</v>
      </c>
      <c r="C15" s="23">
        <v>8</v>
      </c>
      <c r="D15" s="23">
        <v>41</v>
      </c>
      <c r="E15" s="23">
        <v>0</v>
      </c>
      <c r="F15" s="23">
        <v>0</v>
      </c>
      <c r="G15" s="23">
        <v>0</v>
      </c>
      <c r="H15" s="23">
        <v>0</v>
      </c>
      <c r="I15" s="23">
        <v>9</v>
      </c>
      <c r="J15" s="23">
        <v>18</v>
      </c>
      <c r="K15" s="23">
        <v>0</v>
      </c>
      <c r="L15" s="23">
        <v>10</v>
      </c>
      <c r="O15" s="210"/>
      <c r="R15" s="210"/>
    </row>
    <row r="16" spans="1:19" s="90" customFormat="1">
      <c r="A16" s="36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  <c r="O16" s="212"/>
      <c r="R16" s="212"/>
      <c r="S16" s="212"/>
    </row>
    <row r="17" spans="1:12" s="86" customFormat="1">
      <c r="A17" s="25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5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25" t="s">
        <v>366</v>
      </c>
      <c r="B19" s="92">
        <v>0</v>
      </c>
      <c r="C19" s="93">
        <v>0</v>
      </c>
      <c r="D19" s="93">
        <v>1E-3</v>
      </c>
      <c r="E19" s="93">
        <v>0</v>
      </c>
      <c r="F19" s="93">
        <v>1E-3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</row>
    <row r="20" spans="1:12" s="86" customFormat="1">
      <c r="A20" s="25" t="s">
        <v>367</v>
      </c>
      <c r="B20" s="92">
        <v>1.6E-2</v>
      </c>
      <c r="C20" s="93">
        <v>2.5999999999999999E-2</v>
      </c>
      <c r="D20" s="93">
        <v>1.6E-2</v>
      </c>
      <c r="E20" s="93">
        <v>2.1000000000000001E-2</v>
      </c>
      <c r="F20" s="93">
        <v>1.2999999999999999E-2</v>
      </c>
      <c r="G20" s="93">
        <v>1.7999999999999999E-2</v>
      </c>
      <c r="H20" s="93">
        <v>0.02</v>
      </c>
      <c r="I20" s="93">
        <v>1.7000000000000001E-2</v>
      </c>
      <c r="J20" s="93">
        <v>7.0000000000000001E-3</v>
      </c>
      <c r="K20" s="93">
        <v>1.4999999999999999E-2</v>
      </c>
      <c r="L20" s="93">
        <v>8.0000000000000002E-3</v>
      </c>
    </row>
    <row r="21" spans="1:12" s="86" customFormat="1">
      <c r="A21" s="25" t="s">
        <v>368</v>
      </c>
      <c r="B21" s="92">
        <v>5.8000000000000003E-2</v>
      </c>
      <c r="C21" s="93">
        <v>7.3999999999999996E-2</v>
      </c>
      <c r="D21" s="93">
        <v>5.3999999999999999E-2</v>
      </c>
      <c r="E21" s="93">
        <v>6.2E-2</v>
      </c>
      <c r="F21" s="93">
        <v>6.5000000000000002E-2</v>
      </c>
      <c r="G21" s="93">
        <v>5.3999999999999999E-2</v>
      </c>
      <c r="H21" s="93">
        <v>4.4999999999999998E-2</v>
      </c>
      <c r="I21" s="93">
        <v>4.4999999999999998E-2</v>
      </c>
      <c r="J21" s="93">
        <v>4.4999999999999998E-2</v>
      </c>
      <c r="K21" s="93">
        <v>9.8000000000000004E-2</v>
      </c>
      <c r="L21" s="93">
        <v>4.9000000000000002E-2</v>
      </c>
    </row>
    <row r="22" spans="1:12" s="86" customFormat="1">
      <c r="A22" s="25" t="s">
        <v>369</v>
      </c>
      <c r="B22" s="92">
        <v>0.17699999999999999</v>
      </c>
      <c r="C22" s="93">
        <v>0.159</v>
      </c>
      <c r="D22" s="93">
        <v>0.18</v>
      </c>
      <c r="E22" s="93">
        <v>0.16200000000000001</v>
      </c>
      <c r="F22" s="93">
        <v>0.17699999999999999</v>
      </c>
      <c r="G22" s="93">
        <v>0.19400000000000001</v>
      </c>
      <c r="H22" s="93">
        <v>0.153</v>
      </c>
      <c r="I22" s="93">
        <v>0.19600000000000001</v>
      </c>
      <c r="J22" s="93">
        <v>0.16</v>
      </c>
      <c r="K22" s="93">
        <v>0.186</v>
      </c>
      <c r="L22" s="93">
        <v>0.17899999999999999</v>
      </c>
    </row>
    <row r="23" spans="1:12" s="86" customFormat="1">
      <c r="A23" s="25" t="s">
        <v>370</v>
      </c>
      <c r="B23" s="92">
        <v>0.249</v>
      </c>
      <c r="C23" s="93">
        <v>0.28699999999999998</v>
      </c>
      <c r="D23" s="93">
        <v>0.25700000000000001</v>
      </c>
      <c r="E23" s="93">
        <v>0.20300000000000001</v>
      </c>
      <c r="F23" s="93">
        <v>0.23200000000000001</v>
      </c>
      <c r="G23" s="93">
        <v>0.26800000000000002</v>
      </c>
      <c r="H23" s="93">
        <v>0.3</v>
      </c>
      <c r="I23" s="93">
        <v>0.23400000000000001</v>
      </c>
      <c r="J23" s="93">
        <v>0.23</v>
      </c>
      <c r="K23" s="93">
        <v>0.25900000000000001</v>
      </c>
      <c r="L23" s="93">
        <v>0.23499999999999999</v>
      </c>
    </row>
    <row r="24" spans="1:12" s="86" customFormat="1">
      <c r="A24" s="25" t="s">
        <v>371</v>
      </c>
      <c r="B24" s="92">
        <v>0.32800000000000001</v>
      </c>
      <c r="C24" s="93">
        <v>0.33</v>
      </c>
      <c r="D24" s="93">
        <v>0.27900000000000003</v>
      </c>
      <c r="E24" s="93">
        <v>0.32</v>
      </c>
      <c r="F24" s="93">
        <v>0.35799999999999998</v>
      </c>
      <c r="G24" s="93">
        <v>0.33500000000000002</v>
      </c>
      <c r="H24" s="93">
        <v>0.30599999999999999</v>
      </c>
      <c r="I24" s="93">
        <v>0.31</v>
      </c>
      <c r="J24" s="93">
        <v>0.38500000000000001</v>
      </c>
      <c r="K24" s="93">
        <v>0.34200000000000003</v>
      </c>
      <c r="L24" s="93">
        <v>0.32500000000000001</v>
      </c>
    </row>
    <row r="25" spans="1:12" s="86" customFormat="1">
      <c r="A25" s="155" t="s">
        <v>372</v>
      </c>
      <c r="B25" s="92">
        <v>0.17</v>
      </c>
      <c r="C25" s="93">
        <v>0.124</v>
      </c>
      <c r="D25" s="93">
        <v>0.20599999999999999</v>
      </c>
      <c r="E25" s="93">
        <v>0.23300000000000001</v>
      </c>
      <c r="F25" s="93">
        <v>0.153</v>
      </c>
      <c r="G25" s="93">
        <v>0.13200000000000001</v>
      </c>
      <c r="H25" s="93">
        <v>0.17599999999999999</v>
      </c>
      <c r="I25" s="93">
        <v>0.19700000000000001</v>
      </c>
      <c r="J25" s="93">
        <v>0.17</v>
      </c>
      <c r="K25" s="93">
        <v>0.1</v>
      </c>
      <c r="L25" s="93">
        <v>0.20300000000000001</v>
      </c>
    </row>
    <row r="26" spans="1:12" s="86" customFormat="1">
      <c r="A26" s="25" t="s">
        <v>373</v>
      </c>
      <c r="B26" s="92">
        <v>1E-3</v>
      </c>
      <c r="C26" s="93">
        <v>1E-3</v>
      </c>
      <c r="D26" s="93">
        <v>6.0000000000000001E-3</v>
      </c>
      <c r="E26" s="93">
        <v>0</v>
      </c>
      <c r="F26" s="93">
        <v>0</v>
      </c>
      <c r="G26" s="93">
        <v>0</v>
      </c>
      <c r="H26" s="93">
        <v>0</v>
      </c>
      <c r="I26" s="93">
        <v>1E-3</v>
      </c>
      <c r="J26" s="93">
        <v>3.0000000000000001E-3</v>
      </c>
      <c r="K26" s="93">
        <v>0</v>
      </c>
      <c r="L26" s="93">
        <v>1E-3</v>
      </c>
    </row>
    <row r="27" spans="1:12" s="90" customFormat="1">
      <c r="A27" s="25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5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0</v>
      </c>
      <c r="C30" s="93">
        <v>0</v>
      </c>
      <c r="D30" s="93">
        <v>1E-3</v>
      </c>
      <c r="E30" s="93">
        <v>0</v>
      </c>
      <c r="F30" s="93">
        <v>1E-3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</row>
    <row r="31" spans="1:12" s="86" customFormat="1">
      <c r="A31" s="25" t="s">
        <v>367</v>
      </c>
      <c r="B31" s="92">
        <v>1.6E-2</v>
      </c>
      <c r="C31" s="93">
        <v>2.5999999999999999E-2</v>
      </c>
      <c r="D31" s="93">
        <v>1.6E-2</v>
      </c>
      <c r="E31" s="93">
        <v>2.1000000000000001E-2</v>
      </c>
      <c r="F31" s="93">
        <v>1.2999999999999999E-2</v>
      </c>
      <c r="G31" s="93">
        <v>1.7999999999999999E-2</v>
      </c>
      <c r="H31" s="93">
        <v>0.02</v>
      </c>
      <c r="I31" s="93">
        <v>1.7000000000000001E-2</v>
      </c>
      <c r="J31" s="93">
        <v>7.0000000000000001E-3</v>
      </c>
      <c r="K31" s="93">
        <v>1.4999999999999999E-2</v>
      </c>
      <c r="L31" s="93">
        <v>8.0000000000000002E-3</v>
      </c>
    </row>
    <row r="32" spans="1:12" s="86" customFormat="1">
      <c r="A32" s="25" t="s">
        <v>368</v>
      </c>
      <c r="B32" s="92">
        <v>5.8000000000000003E-2</v>
      </c>
      <c r="C32" s="93">
        <v>7.3999999999999996E-2</v>
      </c>
      <c r="D32" s="93">
        <v>5.5E-2</v>
      </c>
      <c r="E32" s="93">
        <v>6.2E-2</v>
      </c>
      <c r="F32" s="93">
        <v>6.5000000000000002E-2</v>
      </c>
      <c r="G32" s="93">
        <v>5.3999999999999999E-2</v>
      </c>
      <c r="H32" s="93">
        <v>4.4999999999999998E-2</v>
      </c>
      <c r="I32" s="93">
        <v>4.4999999999999998E-2</v>
      </c>
      <c r="J32" s="93">
        <v>4.5999999999999999E-2</v>
      </c>
      <c r="K32" s="93">
        <v>9.8000000000000004E-2</v>
      </c>
      <c r="L32" s="93">
        <v>4.9000000000000002E-2</v>
      </c>
    </row>
    <row r="33" spans="1:35" s="86" customFormat="1">
      <c r="A33" s="25" t="s">
        <v>369</v>
      </c>
      <c r="B33" s="92">
        <v>0.17699999999999999</v>
      </c>
      <c r="C33" s="93">
        <v>0.159</v>
      </c>
      <c r="D33" s="93">
        <v>0.18099999999999999</v>
      </c>
      <c r="E33" s="93">
        <v>0.16200000000000001</v>
      </c>
      <c r="F33" s="93">
        <v>0.17699999999999999</v>
      </c>
      <c r="G33" s="93">
        <v>0.19400000000000001</v>
      </c>
      <c r="H33" s="93">
        <v>0.153</v>
      </c>
      <c r="I33" s="93">
        <v>0.19700000000000001</v>
      </c>
      <c r="J33" s="93">
        <v>0.16</v>
      </c>
      <c r="K33" s="93">
        <v>0.186</v>
      </c>
      <c r="L33" s="93">
        <v>0.17899999999999999</v>
      </c>
    </row>
    <row r="34" spans="1:35" s="86" customFormat="1">
      <c r="A34" s="25" t="s">
        <v>370</v>
      </c>
      <c r="B34" s="92">
        <v>0.249</v>
      </c>
      <c r="C34" s="93">
        <v>0.28699999999999998</v>
      </c>
      <c r="D34" s="93">
        <v>0.25900000000000001</v>
      </c>
      <c r="E34" s="93">
        <v>0.20300000000000001</v>
      </c>
      <c r="F34" s="93">
        <v>0.23200000000000001</v>
      </c>
      <c r="G34" s="93">
        <v>0.26800000000000002</v>
      </c>
      <c r="H34" s="93">
        <v>0.3</v>
      </c>
      <c r="I34" s="93">
        <v>0.23400000000000001</v>
      </c>
      <c r="J34" s="93">
        <v>0.23100000000000001</v>
      </c>
      <c r="K34" s="93">
        <v>0.25900000000000001</v>
      </c>
      <c r="L34" s="93">
        <v>0.23499999999999999</v>
      </c>
    </row>
    <row r="35" spans="1:35" s="86" customFormat="1">
      <c r="A35" s="25" t="s">
        <v>371</v>
      </c>
      <c r="B35" s="92">
        <v>0.32900000000000001</v>
      </c>
      <c r="C35" s="93">
        <v>0.33</v>
      </c>
      <c r="D35" s="93">
        <v>0.28000000000000003</v>
      </c>
      <c r="E35" s="93">
        <v>0.32</v>
      </c>
      <c r="F35" s="93">
        <v>0.35799999999999998</v>
      </c>
      <c r="G35" s="93">
        <v>0.33500000000000002</v>
      </c>
      <c r="H35" s="93">
        <v>0.30599999999999999</v>
      </c>
      <c r="I35" s="93">
        <v>0.31</v>
      </c>
      <c r="J35" s="93">
        <v>0.38600000000000001</v>
      </c>
      <c r="K35" s="93">
        <v>0.34200000000000003</v>
      </c>
      <c r="L35" s="93">
        <v>0.32500000000000001</v>
      </c>
    </row>
    <row r="36" spans="1:35" s="86" customFormat="1">
      <c r="A36" s="25" t="s">
        <v>372</v>
      </c>
      <c r="B36" s="92">
        <v>0.17</v>
      </c>
      <c r="C36" s="93">
        <v>0.124</v>
      </c>
      <c r="D36" s="93">
        <v>0.20799999999999999</v>
      </c>
      <c r="E36" s="93">
        <v>0.23300000000000001</v>
      </c>
      <c r="F36" s="93">
        <v>0.153</v>
      </c>
      <c r="G36" s="93">
        <v>0.13200000000000001</v>
      </c>
      <c r="H36" s="93">
        <v>0.17599999999999999</v>
      </c>
      <c r="I36" s="93">
        <v>0.19700000000000001</v>
      </c>
      <c r="J36" s="93">
        <v>0.17100000000000001</v>
      </c>
      <c r="K36" s="93">
        <v>0.1</v>
      </c>
      <c r="L36" s="93">
        <v>0.20399999999999999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21" t="s">
        <v>374</v>
      </c>
      <c r="B40" s="92">
        <v>0.748</v>
      </c>
      <c r="C40" s="93">
        <v>0.74099999999999999</v>
      </c>
      <c r="D40" s="93">
        <v>0.747</v>
      </c>
      <c r="E40" s="93">
        <v>0.75600000000000001</v>
      </c>
      <c r="F40" s="93">
        <v>0.74299999999999999</v>
      </c>
      <c r="G40" s="93">
        <v>0.73399999999999999</v>
      </c>
      <c r="H40" s="93">
        <v>0.78300000000000003</v>
      </c>
      <c r="I40" s="93">
        <v>0.74099999999999999</v>
      </c>
      <c r="J40" s="93">
        <v>0.78700000000000003</v>
      </c>
      <c r="K40" s="93">
        <v>0.7</v>
      </c>
      <c r="L40" s="93">
        <v>0.76400000000000001</v>
      </c>
    </row>
    <row r="41" spans="1:35" s="86" customFormat="1">
      <c r="A41" s="122" t="s">
        <v>375</v>
      </c>
      <c r="B41" s="109">
        <v>5.3</v>
      </c>
      <c r="C41" s="112">
        <v>5.2</v>
      </c>
      <c r="D41" s="112">
        <v>5.4</v>
      </c>
      <c r="E41" s="112">
        <v>5.4</v>
      </c>
      <c r="F41" s="112">
        <v>5.3</v>
      </c>
      <c r="G41" s="112">
        <v>5.2</v>
      </c>
      <c r="H41" s="112">
        <v>5.4</v>
      </c>
      <c r="I41" s="112">
        <v>5.4</v>
      </c>
      <c r="J41" s="112">
        <v>5.5</v>
      </c>
      <c r="K41" s="112">
        <v>5.0999999999999996</v>
      </c>
      <c r="L41" s="112">
        <v>5.4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6</v>
      </c>
      <c r="F42" s="112">
        <v>6</v>
      </c>
      <c r="G42" s="112">
        <v>5</v>
      </c>
      <c r="H42" s="112">
        <v>5</v>
      </c>
      <c r="I42" s="112">
        <v>6</v>
      </c>
      <c r="J42" s="112">
        <v>6</v>
      </c>
      <c r="K42" s="112">
        <v>5</v>
      </c>
      <c r="L42" s="112">
        <v>6</v>
      </c>
    </row>
    <row r="43" spans="1:35" s="86" customFormat="1">
      <c r="A43" s="122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6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6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81.973203410475037</v>
      </c>
      <c r="C44" s="112">
        <f t="shared" si="1"/>
        <v>76.218787158145062</v>
      </c>
      <c r="D44" s="112">
        <f t="shared" si="1"/>
        <v>82.533825338253394</v>
      </c>
      <c r="E44" s="112">
        <f t="shared" si="1"/>
        <v>80.214541120381412</v>
      </c>
      <c r="F44" s="112">
        <f t="shared" si="1"/>
        <v>80.778588807785894</v>
      </c>
      <c r="G44" s="112">
        <f t="shared" si="1"/>
        <v>82.156133828996275</v>
      </c>
      <c r="H44" s="112">
        <f t="shared" si="1"/>
        <v>84.651711924439198</v>
      </c>
      <c r="I44" s="112">
        <f t="shared" si="1"/>
        <v>84.557907845579066</v>
      </c>
      <c r="J44" s="112">
        <f t="shared" si="1"/>
        <v>87.574671445639183</v>
      </c>
      <c r="K44" s="112">
        <f t="shared" si="1"/>
        <v>72.235872235872236</v>
      </c>
      <c r="L44" s="112">
        <f t="shared" si="1"/>
        <v>86.097560975609767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24395</v>
      </c>
      <c r="C46" s="117">
        <f t="shared" ref="C46:L46" si="2">MAX(C8:C14)</f>
        <v>3635</v>
      </c>
      <c r="D46" s="117">
        <f t="shared" si="2"/>
        <v>1876</v>
      </c>
      <c r="E46" s="117">
        <f t="shared" si="2"/>
        <v>1962</v>
      </c>
      <c r="F46" s="117">
        <f t="shared" si="2"/>
        <v>1910</v>
      </c>
      <c r="G46" s="117">
        <f t="shared" si="2"/>
        <v>3160</v>
      </c>
      <c r="H46" s="117">
        <f t="shared" si="2"/>
        <v>676</v>
      </c>
      <c r="I46" s="117">
        <f t="shared" si="2"/>
        <v>3261</v>
      </c>
      <c r="J46" s="117">
        <f t="shared" si="2"/>
        <v>2551</v>
      </c>
      <c r="K46" s="117">
        <f t="shared" si="2"/>
        <v>1648</v>
      </c>
      <c r="L46" s="117">
        <f t="shared" si="2"/>
        <v>3717</v>
      </c>
    </row>
    <row r="47" spans="1:35" s="67" customFormat="1" ht="6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26">
      <c r="A49" s="118" t="s">
        <v>379</v>
      </c>
      <c r="B49" s="9"/>
      <c r="H49" s="9"/>
      <c r="P49" s="109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>
      <c r="A50" s="118" t="s">
        <v>380</v>
      </c>
      <c r="B50" s="9"/>
      <c r="H50" s="9"/>
      <c r="P50" s="109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>
      <c r="A51" s="118" t="s">
        <v>381</v>
      </c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A31" sqref="AA31:AA32"/>
    </sheetView>
  </sheetViews>
  <sheetFormatPr defaultColWidth="8.7109375" defaultRowHeight="12"/>
  <cols>
    <col min="1" max="1" width="24" style="20" customWidth="1"/>
    <col min="2" max="2" width="7.7109375" style="67" customWidth="1"/>
    <col min="3" max="4" width="7.28515625" style="9" customWidth="1"/>
    <col min="5" max="5" width="8.7109375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6" width="7.28515625" style="9" customWidth="1"/>
    <col min="17" max="17" width="9.42578125" style="9" customWidth="1"/>
    <col min="18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73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403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403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25" t="s">
        <v>366</v>
      </c>
      <c r="B9" s="7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N9" s="73">
        <v>15</v>
      </c>
      <c r="O9" s="23">
        <v>0</v>
      </c>
      <c r="P9" s="23">
        <v>10</v>
      </c>
      <c r="Q9" s="23">
        <v>0</v>
      </c>
      <c r="R9" s="23">
        <v>5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</row>
    <row r="10" spans="1:24" s="86" customFormat="1">
      <c r="A10" s="25" t="s">
        <v>367</v>
      </c>
      <c r="B10" s="73">
        <v>1004</v>
      </c>
      <c r="C10" s="23">
        <v>245</v>
      </c>
      <c r="D10" s="23">
        <v>104</v>
      </c>
      <c r="E10" s="23">
        <v>101</v>
      </c>
      <c r="F10" s="23">
        <v>59</v>
      </c>
      <c r="G10" s="23">
        <v>134</v>
      </c>
      <c r="H10" s="23">
        <v>43</v>
      </c>
      <c r="I10" s="23">
        <v>157</v>
      </c>
      <c r="J10" s="23">
        <v>36</v>
      </c>
      <c r="K10" s="23">
        <v>58</v>
      </c>
      <c r="L10" s="23">
        <v>66</v>
      </c>
      <c r="N10" s="73">
        <v>183</v>
      </c>
      <c r="O10" s="23">
        <v>38</v>
      </c>
      <c r="P10" s="23">
        <v>5</v>
      </c>
      <c r="Q10" s="23">
        <v>25</v>
      </c>
      <c r="R10" s="23">
        <v>11</v>
      </c>
      <c r="S10" s="23">
        <v>34</v>
      </c>
      <c r="T10" s="23">
        <v>0</v>
      </c>
      <c r="U10" s="23">
        <v>26</v>
      </c>
      <c r="V10" s="23">
        <v>7</v>
      </c>
      <c r="W10" s="23">
        <v>16</v>
      </c>
      <c r="X10" s="23">
        <v>21</v>
      </c>
    </row>
    <row r="11" spans="1:24" s="86" customFormat="1">
      <c r="A11" s="25" t="s">
        <v>368</v>
      </c>
      <c r="B11" s="73">
        <v>3461</v>
      </c>
      <c r="C11" s="23">
        <v>625</v>
      </c>
      <c r="D11" s="23">
        <v>311</v>
      </c>
      <c r="E11" s="23">
        <v>270</v>
      </c>
      <c r="F11" s="23">
        <v>296</v>
      </c>
      <c r="G11" s="23">
        <v>455</v>
      </c>
      <c r="H11" s="23">
        <v>79</v>
      </c>
      <c r="I11" s="23">
        <v>409</v>
      </c>
      <c r="J11" s="23">
        <v>236</v>
      </c>
      <c r="K11" s="23">
        <v>349</v>
      </c>
      <c r="L11" s="23">
        <v>431</v>
      </c>
      <c r="N11" s="73">
        <v>870</v>
      </c>
      <c r="O11" s="23">
        <v>190</v>
      </c>
      <c r="P11" s="23">
        <v>55</v>
      </c>
      <c r="Q11" s="23">
        <v>108</v>
      </c>
      <c r="R11" s="23">
        <v>53</v>
      </c>
      <c r="S11" s="23">
        <v>60</v>
      </c>
      <c r="T11" s="23">
        <v>19</v>
      </c>
      <c r="U11" s="23">
        <v>61</v>
      </c>
      <c r="V11" s="23">
        <v>65</v>
      </c>
      <c r="W11" s="23">
        <v>124</v>
      </c>
      <c r="X11" s="23">
        <v>134</v>
      </c>
    </row>
    <row r="12" spans="1:24" s="86" customFormat="1">
      <c r="A12" s="25" t="s">
        <v>369</v>
      </c>
      <c r="B12" s="73">
        <v>10502</v>
      </c>
      <c r="C12" s="23">
        <v>1440</v>
      </c>
      <c r="D12" s="23">
        <v>1037</v>
      </c>
      <c r="E12" s="23">
        <v>742</v>
      </c>
      <c r="F12" s="23">
        <v>755</v>
      </c>
      <c r="G12" s="23">
        <v>1471</v>
      </c>
      <c r="H12" s="23">
        <v>245</v>
      </c>
      <c r="I12" s="23">
        <v>1700</v>
      </c>
      <c r="J12" s="23">
        <v>871</v>
      </c>
      <c r="K12" s="23">
        <v>683</v>
      </c>
      <c r="L12" s="23">
        <v>1560</v>
      </c>
      <c r="N12" s="73">
        <v>2635</v>
      </c>
      <c r="O12" s="23">
        <v>311</v>
      </c>
      <c r="P12" s="23">
        <v>174</v>
      </c>
      <c r="Q12" s="23">
        <v>249</v>
      </c>
      <c r="R12" s="23">
        <v>191</v>
      </c>
      <c r="S12" s="23">
        <v>359</v>
      </c>
      <c r="T12" s="23">
        <v>93</v>
      </c>
      <c r="U12" s="23">
        <v>368</v>
      </c>
      <c r="V12" s="23">
        <v>189</v>
      </c>
      <c r="W12" s="23">
        <v>216</v>
      </c>
      <c r="X12" s="23">
        <v>483</v>
      </c>
    </row>
    <row r="13" spans="1:24" s="86" customFormat="1">
      <c r="A13" s="25" t="s">
        <v>370</v>
      </c>
      <c r="B13" s="73">
        <v>14192</v>
      </c>
      <c r="C13" s="23">
        <v>2418</v>
      </c>
      <c r="D13" s="23">
        <v>1451</v>
      </c>
      <c r="E13" s="23">
        <v>843</v>
      </c>
      <c r="F13" s="23">
        <v>918</v>
      </c>
      <c r="G13" s="23">
        <v>2032</v>
      </c>
      <c r="H13" s="23">
        <v>511</v>
      </c>
      <c r="I13" s="23">
        <v>1920</v>
      </c>
      <c r="J13" s="23">
        <v>1125</v>
      </c>
      <c r="K13" s="23">
        <v>916</v>
      </c>
      <c r="L13" s="23">
        <v>2058</v>
      </c>
      <c r="N13" s="73">
        <v>4292</v>
      </c>
      <c r="O13" s="23">
        <v>744</v>
      </c>
      <c r="P13" s="23">
        <v>279</v>
      </c>
      <c r="Q13" s="23">
        <v>399</v>
      </c>
      <c r="R13" s="23">
        <v>318</v>
      </c>
      <c r="S13" s="23">
        <v>496</v>
      </c>
      <c r="T13" s="23">
        <v>151</v>
      </c>
      <c r="U13" s="23">
        <v>543</v>
      </c>
      <c r="V13" s="23">
        <v>400</v>
      </c>
      <c r="W13" s="23">
        <v>335</v>
      </c>
      <c r="X13" s="23">
        <v>627</v>
      </c>
    </row>
    <row r="14" spans="1:24" s="86" customFormat="1">
      <c r="A14" s="25" t="s">
        <v>371</v>
      </c>
      <c r="B14" s="73">
        <v>18698</v>
      </c>
      <c r="C14" s="23">
        <v>2853</v>
      </c>
      <c r="D14" s="23">
        <v>1617</v>
      </c>
      <c r="E14" s="23">
        <v>1180</v>
      </c>
      <c r="F14" s="23">
        <v>1422</v>
      </c>
      <c r="G14" s="23">
        <v>2433</v>
      </c>
      <c r="H14" s="23">
        <v>461</v>
      </c>
      <c r="I14" s="23">
        <v>2613</v>
      </c>
      <c r="J14" s="23">
        <v>1868</v>
      </c>
      <c r="K14" s="23">
        <v>1264</v>
      </c>
      <c r="L14" s="23">
        <v>2987</v>
      </c>
      <c r="N14" s="73">
        <v>5697</v>
      </c>
      <c r="O14" s="23">
        <v>782</v>
      </c>
      <c r="P14" s="23">
        <v>259</v>
      </c>
      <c r="Q14" s="23">
        <v>781</v>
      </c>
      <c r="R14" s="23">
        <v>488</v>
      </c>
      <c r="S14" s="23">
        <v>727</v>
      </c>
      <c r="T14" s="23">
        <v>215</v>
      </c>
      <c r="U14" s="23">
        <v>648</v>
      </c>
      <c r="V14" s="23">
        <v>683</v>
      </c>
      <c r="W14" s="23">
        <v>384</v>
      </c>
      <c r="X14" s="23">
        <v>730</v>
      </c>
    </row>
    <row r="15" spans="1:24" s="86" customFormat="1">
      <c r="A15" s="25" t="s">
        <v>372</v>
      </c>
      <c r="B15" s="73">
        <v>9892</v>
      </c>
      <c r="C15" s="23">
        <v>1168</v>
      </c>
      <c r="D15" s="23">
        <v>1161</v>
      </c>
      <c r="E15" s="23">
        <v>1096</v>
      </c>
      <c r="F15" s="23">
        <v>652</v>
      </c>
      <c r="G15" s="23">
        <v>802</v>
      </c>
      <c r="H15" s="23">
        <v>302</v>
      </c>
      <c r="I15" s="23">
        <v>1731</v>
      </c>
      <c r="J15" s="23">
        <v>852</v>
      </c>
      <c r="K15" s="23">
        <v>334</v>
      </c>
      <c r="L15" s="23">
        <v>1792</v>
      </c>
      <c r="N15" s="73">
        <v>2753</v>
      </c>
      <c r="O15" s="23">
        <v>197</v>
      </c>
      <c r="P15" s="23">
        <v>229</v>
      </c>
      <c r="Q15" s="23">
        <v>332</v>
      </c>
      <c r="R15" s="23">
        <v>164</v>
      </c>
      <c r="S15" s="23">
        <v>445</v>
      </c>
      <c r="T15" s="23">
        <v>87</v>
      </c>
      <c r="U15" s="23">
        <v>341</v>
      </c>
      <c r="V15" s="23">
        <v>276</v>
      </c>
      <c r="W15" s="23">
        <v>146</v>
      </c>
      <c r="X15" s="23">
        <v>535</v>
      </c>
    </row>
    <row r="16" spans="1:24" s="86" customFormat="1">
      <c r="A16" s="25" t="s">
        <v>373</v>
      </c>
      <c r="B16" s="73">
        <v>60</v>
      </c>
      <c r="C16" s="23">
        <v>0</v>
      </c>
      <c r="D16" s="23">
        <v>41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18</v>
      </c>
      <c r="K16" s="23">
        <v>0</v>
      </c>
      <c r="L16" s="23">
        <v>0</v>
      </c>
      <c r="N16" s="73">
        <v>27</v>
      </c>
      <c r="O16" s="23">
        <v>8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9</v>
      </c>
      <c r="V16" s="23">
        <v>0</v>
      </c>
      <c r="W16" s="23">
        <v>0</v>
      </c>
      <c r="X16" s="23">
        <v>10</v>
      </c>
    </row>
    <row r="17" spans="1:24" s="90" customFormat="1">
      <c r="A17" s="36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5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5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25" t="s">
        <v>366</v>
      </c>
      <c r="B20" s="92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N20" s="92">
        <v>1E-3</v>
      </c>
      <c r="O20" s="93">
        <v>0</v>
      </c>
      <c r="P20" s="93">
        <v>0.01</v>
      </c>
      <c r="Q20" s="93">
        <v>0</v>
      </c>
      <c r="R20" s="93">
        <v>4.0000000000000001E-3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</row>
    <row r="21" spans="1:24" s="86" customFormat="1">
      <c r="A21" s="25" t="s">
        <v>367</v>
      </c>
      <c r="B21" s="92">
        <v>1.7000000000000001E-2</v>
      </c>
      <c r="C21" s="93">
        <v>2.8000000000000001E-2</v>
      </c>
      <c r="D21" s="93">
        <v>1.7999999999999999E-2</v>
      </c>
      <c r="E21" s="93">
        <v>2.4E-2</v>
      </c>
      <c r="F21" s="93">
        <v>1.4E-2</v>
      </c>
      <c r="G21" s="93">
        <v>1.7999999999999999E-2</v>
      </c>
      <c r="H21" s="93">
        <v>2.5999999999999999E-2</v>
      </c>
      <c r="I21" s="93">
        <v>1.7999999999999999E-2</v>
      </c>
      <c r="J21" s="93">
        <v>7.0000000000000001E-3</v>
      </c>
      <c r="K21" s="93">
        <v>1.6E-2</v>
      </c>
      <c r="L21" s="93">
        <v>7.0000000000000001E-3</v>
      </c>
      <c r="N21" s="92">
        <v>1.0999999999999999E-2</v>
      </c>
      <c r="O21" s="93">
        <v>1.7000000000000001E-2</v>
      </c>
      <c r="P21" s="93">
        <v>5.0000000000000001E-3</v>
      </c>
      <c r="Q21" s="93">
        <v>1.2999999999999999E-2</v>
      </c>
      <c r="R21" s="93">
        <v>8.9999999999999993E-3</v>
      </c>
      <c r="S21" s="93">
        <v>1.6E-2</v>
      </c>
      <c r="T21" s="93">
        <v>0</v>
      </c>
      <c r="U21" s="93">
        <v>1.2999999999999999E-2</v>
      </c>
      <c r="V21" s="93">
        <v>4.0000000000000001E-3</v>
      </c>
      <c r="W21" s="93">
        <v>1.2999999999999999E-2</v>
      </c>
      <c r="X21" s="93">
        <v>8.0000000000000002E-3</v>
      </c>
    </row>
    <row r="22" spans="1:24" s="86" customFormat="1">
      <c r="A22" s="25" t="s">
        <v>368</v>
      </c>
      <c r="B22" s="92">
        <v>0.06</v>
      </c>
      <c r="C22" s="93">
        <v>7.0999999999999994E-2</v>
      </c>
      <c r="D22" s="93">
        <v>5.3999999999999999E-2</v>
      </c>
      <c r="E22" s="93">
        <v>6.4000000000000001E-2</v>
      </c>
      <c r="F22" s="93">
        <v>7.1999999999999995E-2</v>
      </c>
      <c r="G22" s="93">
        <v>6.2E-2</v>
      </c>
      <c r="H22" s="93">
        <v>4.8000000000000001E-2</v>
      </c>
      <c r="I22" s="93">
        <v>4.8000000000000001E-2</v>
      </c>
      <c r="J22" s="93">
        <v>4.7E-2</v>
      </c>
      <c r="K22" s="93">
        <v>9.7000000000000003E-2</v>
      </c>
      <c r="L22" s="93">
        <v>4.9000000000000002E-2</v>
      </c>
      <c r="N22" s="92">
        <v>5.2999999999999999E-2</v>
      </c>
      <c r="O22" s="93">
        <v>8.4000000000000005E-2</v>
      </c>
      <c r="P22" s="93">
        <v>5.3999999999999999E-2</v>
      </c>
      <c r="Q22" s="93">
        <v>5.7000000000000002E-2</v>
      </c>
      <c r="R22" s="93">
        <v>4.2999999999999997E-2</v>
      </c>
      <c r="S22" s="93">
        <v>2.8000000000000001E-2</v>
      </c>
      <c r="T22" s="93">
        <v>3.4000000000000002E-2</v>
      </c>
      <c r="U22" s="93">
        <v>3.1E-2</v>
      </c>
      <c r="V22" s="93">
        <v>0.04</v>
      </c>
      <c r="W22" s="93">
        <v>0.10199999999999999</v>
      </c>
      <c r="X22" s="93">
        <v>5.2999999999999999E-2</v>
      </c>
    </row>
    <row r="23" spans="1:24" s="86" customFormat="1">
      <c r="A23" s="25" t="s">
        <v>369</v>
      </c>
      <c r="B23" s="92">
        <v>0.182</v>
      </c>
      <c r="C23" s="93">
        <v>0.16500000000000001</v>
      </c>
      <c r="D23" s="93">
        <v>0.18099999999999999</v>
      </c>
      <c r="E23" s="93">
        <v>0.17499999999999999</v>
      </c>
      <c r="F23" s="93">
        <v>0.184</v>
      </c>
      <c r="G23" s="93">
        <v>0.20100000000000001</v>
      </c>
      <c r="H23" s="93">
        <v>0.14899999999999999</v>
      </c>
      <c r="I23" s="93">
        <v>0.19900000000000001</v>
      </c>
      <c r="J23" s="93">
        <v>0.17399999999999999</v>
      </c>
      <c r="K23" s="93">
        <v>0.19</v>
      </c>
      <c r="L23" s="93">
        <v>0.17499999999999999</v>
      </c>
      <c r="N23" s="92">
        <v>0.16</v>
      </c>
      <c r="O23" s="93">
        <v>0.13700000000000001</v>
      </c>
      <c r="P23" s="93">
        <v>0.17199999999999999</v>
      </c>
      <c r="Q23" s="93">
        <v>0.13200000000000001</v>
      </c>
      <c r="R23" s="93">
        <v>0.155</v>
      </c>
      <c r="S23" s="93">
        <v>0.16900000000000001</v>
      </c>
      <c r="T23" s="93">
        <v>0.16500000000000001</v>
      </c>
      <c r="U23" s="93">
        <v>0.184</v>
      </c>
      <c r="V23" s="93">
        <v>0.11700000000000001</v>
      </c>
      <c r="W23" s="93">
        <v>0.17699999999999999</v>
      </c>
      <c r="X23" s="93">
        <v>0.19</v>
      </c>
    </row>
    <row r="24" spans="1:24" s="86" customFormat="1">
      <c r="A24" s="25" t="s">
        <v>370</v>
      </c>
      <c r="B24" s="92">
        <v>0.245</v>
      </c>
      <c r="C24" s="93">
        <v>0.27600000000000002</v>
      </c>
      <c r="D24" s="93">
        <v>0.254</v>
      </c>
      <c r="E24" s="93">
        <v>0.19900000000000001</v>
      </c>
      <c r="F24" s="93">
        <v>0.224</v>
      </c>
      <c r="G24" s="93">
        <v>0.27700000000000002</v>
      </c>
      <c r="H24" s="93">
        <v>0.311</v>
      </c>
      <c r="I24" s="93">
        <v>0.22500000000000001</v>
      </c>
      <c r="J24" s="93">
        <v>0.22500000000000001</v>
      </c>
      <c r="K24" s="93">
        <v>0.254</v>
      </c>
      <c r="L24" s="93">
        <v>0.23100000000000001</v>
      </c>
      <c r="N24" s="92">
        <v>0.26100000000000001</v>
      </c>
      <c r="O24" s="93">
        <v>0.32800000000000001</v>
      </c>
      <c r="P24" s="93">
        <v>0.27600000000000002</v>
      </c>
      <c r="Q24" s="93">
        <v>0.21099999999999999</v>
      </c>
      <c r="R24" s="93">
        <v>0.25900000000000001</v>
      </c>
      <c r="S24" s="93">
        <v>0.23400000000000001</v>
      </c>
      <c r="T24" s="93">
        <v>0.26700000000000002</v>
      </c>
      <c r="U24" s="93">
        <v>0.27200000000000002</v>
      </c>
      <c r="V24" s="93">
        <v>0.247</v>
      </c>
      <c r="W24" s="93">
        <v>0.27400000000000002</v>
      </c>
      <c r="X24" s="93">
        <v>0.247</v>
      </c>
    </row>
    <row r="25" spans="1:24" s="86" customFormat="1">
      <c r="A25" s="25" t="s">
        <v>371</v>
      </c>
      <c r="B25" s="92">
        <v>0.32300000000000001</v>
      </c>
      <c r="C25" s="93">
        <v>0.32600000000000001</v>
      </c>
      <c r="D25" s="93">
        <v>0.28299999999999997</v>
      </c>
      <c r="E25" s="93">
        <v>0.27900000000000003</v>
      </c>
      <c r="F25" s="93">
        <v>0.34699999999999998</v>
      </c>
      <c r="G25" s="93">
        <v>0.33200000000000002</v>
      </c>
      <c r="H25" s="93">
        <v>0.28100000000000003</v>
      </c>
      <c r="I25" s="93">
        <v>0.30599999999999999</v>
      </c>
      <c r="J25" s="93">
        <v>0.373</v>
      </c>
      <c r="K25" s="93">
        <v>0.35099999999999998</v>
      </c>
      <c r="L25" s="93">
        <v>0.33600000000000002</v>
      </c>
      <c r="N25" s="92">
        <v>0.34599999999999997</v>
      </c>
      <c r="O25" s="93">
        <v>0.34399999999999997</v>
      </c>
      <c r="P25" s="93">
        <v>0.25600000000000001</v>
      </c>
      <c r="Q25" s="93">
        <v>0.41199999999999998</v>
      </c>
      <c r="R25" s="93">
        <v>0.39700000000000002</v>
      </c>
      <c r="S25" s="93">
        <v>0.34300000000000003</v>
      </c>
      <c r="T25" s="93">
        <v>0.38100000000000001</v>
      </c>
      <c r="U25" s="93">
        <v>0.32500000000000001</v>
      </c>
      <c r="V25" s="93">
        <v>0.42199999999999999</v>
      </c>
      <c r="W25" s="93">
        <v>0.314</v>
      </c>
      <c r="X25" s="93">
        <v>0.28699999999999998</v>
      </c>
    </row>
    <row r="26" spans="1:24" s="86" customFormat="1">
      <c r="A26" s="155" t="s">
        <v>372</v>
      </c>
      <c r="B26" s="92">
        <v>0.17100000000000001</v>
      </c>
      <c r="C26" s="93">
        <v>0.13400000000000001</v>
      </c>
      <c r="D26" s="93">
        <v>0.20300000000000001</v>
      </c>
      <c r="E26" s="93">
        <v>0.25900000000000001</v>
      </c>
      <c r="F26" s="93">
        <v>0.159</v>
      </c>
      <c r="G26" s="93">
        <v>0.109</v>
      </c>
      <c r="H26" s="93">
        <v>0.184</v>
      </c>
      <c r="I26" s="93">
        <v>0.20300000000000001</v>
      </c>
      <c r="J26" s="93">
        <v>0.17</v>
      </c>
      <c r="K26" s="93">
        <v>9.2999999999999999E-2</v>
      </c>
      <c r="L26" s="93">
        <v>0.20100000000000001</v>
      </c>
      <c r="N26" s="92">
        <v>0.16700000000000001</v>
      </c>
      <c r="O26" s="93">
        <v>8.6999999999999994E-2</v>
      </c>
      <c r="P26" s="93">
        <v>0.22700000000000001</v>
      </c>
      <c r="Q26" s="93">
        <v>0.17499999999999999</v>
      </c>
      <c r="R26" s="93">
        <v>0.13400000000000001</v>
      </c>
      <c r="S26" s="93">
        <v>0.21</v>
      </c>
      <c r="T26" s="93">
        <v>0.153</v>
      </c>
      <c r="U26" s="93">
        <v>0.17100000000000001</v>
      </c>
      <c r="V26" s="93">
        <v>0.17</v>
      </c>
      <c r="W26" s="93">
        <v>0.11899999999999999</v>
      </c>
      <c r="X26" s="93">
        <v>0.21099999999999999</v>
      </c>
    </row>
    <row r="27" spans="1:24" s="86" customFormat="1">
      <c r="A27" s="25" t="s">
        <v>373</v>
      </c>
      <c r="B27" s="92">
        <v>1E-3</v>
      </c>
      <c r="C27" s="93">
        <v>0</v>
      </c>
      <c r="D27" s="93">
        <v>7.0000000000000001E-3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4.0000000000000001E-3</v>
      </c>
      <c r="K27" s="93">
        <v>0</v>
      </c>
      <c r="L27" s="93">
        <v>0</v>
      </c>
      <c r="N27" s="92">
        <v>2E-3</v>
      </c>
      <c r="O27" s="93">
        <v>3.0000000000000001E-3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4.0000000000000001E-3</v>
      </c>
      <c r="V27" s="93">
        <v>0</v>
      </c>
      <c r="W27" s="93">
        <v>0</v>
      </c>
      <c r="X27" s="93">
        <v>4.0000000000000001E-3</v>
      </c>
    </row>
    <row r="28" spans="1:24" s="90" customFormat="1">
      <c r="A28" s="25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5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N31" s="92">
        <v>1E-3</v>
      </c>
      <c r="O31" s="93">
        <v>0</v>
      </c>
      <c r="P31" s="93">
        <v>0.01</v>
      </c>
      <c r="Q31" s="93">
        <v>0</v>
      </c>
      <c r="R31" s="93">
        <v>4.0000000000000001E-3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</row>
    <row r="32" spans="1:24" s="90" customFormat="1">
      <c r="A32" s="25" t="s">
        <v>367</v>
      </c>
      <c r="B32" s="92">
        <v>1.7000000000000001E-2</v>
      </c>
      <c r="C32" s="93">
        <v>2.8000000000000001E-2</v>
      </c>
      <c r="D32" s="93">
        <v>1.7999999999999999E-2</v>
      </c>
      <c r="E32" s="93">
        <v>2.4E-2</v>
      </c>
      <c r="F32" s="93">
        <v>1.4E-2</v>
      </c>
      <c r="G32" s="93">
        <v>1.7999999999999999E-2</v>
      </c>
      <c r="H32" s="93">
        <v>2.5999999999999999E-2</v>
      </c>
      <c r="I32" s="93">
        <v>1.7999999999999999E-2</v>
      </c>
      <c r="J32" s="93">
        <v>7.0000000000000001E-3</v>
      </c>
      <c r="K32" s="93">
        <v>1.6E-2</v>
      </c>
      <c r="L32" s="93">
        <v>7.0000000000000001E-3</v>
      </c>
      <c r="N32" s="92">
        <v>1.0999999999999999E-2</v>
      </c>
      <c r="O32" s="93">
        <v>1.7000000000000001E-2</v>
      </c>
      <c r="P32" s="93">
        <v>5.0000000000000001E-3</v>
      </c>
      <c r="Q32" s="93">
        <v>1.2999999999999999E-2</v>
      </c>
      <c r="R32" s="93">
        <v>8.9999999999999993E-3</v>
      </c>
      <c r="S32" s="93">
        <v>1.6E-2</v>
      </c>
      <c r="T32" s="93">
        <v>0</v>
      </c>
      <c r="U32" s="93">
        <v>1.2999999999999999E-2</v>
      </c>
      <c r="V32" s="93">
        <v>4.0000000000000001E-3</v>
      </c>
      <c r="W32" s="93">
        <v>1.2999999999999999E-2</v>
      </c>
      <c r="X32" s="93">
        <v>8.0000000000000002E-3</v>
      </c>
    </row>
    <row r="33" spans="1:25" s="90" customFormat="1">
      <c r="A33" s="25" t="s">
        <v>368</v>
      </c>
      <c r="B33" s="92">
        <v>0.06</v>
      </c>
      <c r="C33" s="93">
        <v>7.0999999999999994E-2</v>
      </c>
      <c r="D33" s="93">
        <v>5.5E-2</v>
      </c>
      <c r="E33" s="93">
        <v>6.4000000000000001E-2</v>
      </c>
      <c r="F33" s="93">
        <v>7.1999999999999995E-2</v>
      </c>
      <c r="G33" s="93">
        <v>6.2E-2</v>
      </c>
      <c r="H33" s="93">
        <v>4.8000000000000001E-2</v>
      </c>
      <c r="I33" s="93">
        <v>4.8000000000000001E-2</v>
      </c>
      <c r="J33" s="93">
        <v>4.7E-2</v>
      </c>
      <c r="K33" s="93">
        <v>9.7000000000000003E-2</v>
      </c>
      <c r="L33" s="93">
        <v>4.9000000000000002E-2</v>
      </c>
      <c r="N33" s="92">
        <v>5.2999999999999999E-2</v>
      </c>
      <c r="O33" s="93">
        <v>8.4000000000000005E-2</v>
      </c>
      <c r="P33" s="93">
        <v>5.3999999999999999E-2</v>
      </c>
      <c r="Q33" s="93">
        <v>5.7000000000000002E-2</v>
      </c>
      <c r="R33" s="93">
        <v>4.2999999999999997E-2</v>
      </c>
      <c r="S33" s="93">
        <v>2.8000000000000001E-2</v>
      </c>
      <c r="T33" s="93">
        <v>3.4000000000000002E-2</v>
      </c>
      <c r="U33" s="93">
        <v>3.1E-2</v>
      </c>
      <c r="V33" s="93">
        <v>0.04</v>
      </c>
      <c r="W33" s="93">
        <v>0.10199999999999999</v>
      </c>
      <c r="X33" s="93">
        <v>5.2999999999999999E-2</v>
      </c>
    </row>
    <row r="34" spans="1:25" s="90" customFormat="1">
      <c r="A34" s="25" t="s">
        <v>369</v>
      </c>
      <c r="B34" s="92">
        <v>0.182</v>
      </c>
      <c r="C34" s="93">
        <v>0.16500000000000001</v>
      </c>
      <c r="D34" s="93">
        <v>0.182</v>
      </c>
      <c r="E34" s="93">
        <v>0.17499999999999999</v>
      </c>
      <c r="F34" s="93">
        <v>0.184</v>
      </c>
      <c r="G34" s="93">
        <v>0.20100000000000001</v>
      </c>
      <c r="H34" s="93">
        <v>0.14899999999999999</v>
      </c>
      <c r="I34" s="93">
        <v>0.19900000000000001</v>
      </c>
      <c r="J34" s="93">
        <v>0.17499999999999999</v>
      </c>
      <c r="K34" s="93">
        <v>0.19</v>
      </c>
      <c r="L34" s="93">
        <v>0.17499999999999999</v>
      </c>
      <c r="N34" s="92">
        <v>0.16</v>
      </c>
      <c r="O34" s="93">
        <v>0.13800000000000001</v>
      </c>
      <c r="P34" s="93">
        <v>0.17199999999999999</v>
      </c>
      <c r="Q34" s="93">
        <v>0.13200000000000001</v>
      </c>
      <c r="R34" s="93">
        <v>0.155</v>
      </c>
      <c r="S34" s="93">
        <v>0.16900000000000001</v>
      </c>
      <c r="T34" s="93">
        <v>0.16500000000000001</v>
      </c>
      <c r="U34" s="93">
        <v>0.185</v>
      </c>
      <c r="V34" s="93">
        <v>0.11700000000000001</v>
      </c>
      <c r="W34" s="93">
        <v>0.17699999999999999</v>
      </c>
      <c r="X34" s="93">
        <v>0.191</v>
      </c>
    </row>
    <row r="35" spans="1:25" s="90" customFormat="1">
      <c r="A35" s="25" t="s">
        <v>370</v>
      </c>
      <c r="B35" s="92">
        <v>0.246</v>
      </c>
      <c r="C35" s="93">
        <v>0.27600000000000002</v>
      </c>
      <c r="D35" s="93">
        <v>0.255</v>
      </c>
      <c r="E35" s="93">
        <v>0.19900000000000001</v>
      </c>
      <c r="F35" s="93">
        <v>0.224</v>
      </c>
      <c r="G35" s="93">
        <v>0.27700000000000002</v>
      </c>
      <c r="H35" s="93">
        <v>0.311</v>
      </c>
      <c r="I35" s="93">
        <v>0.22500000000000001</v>
      </c>
      <c r="J35" s="93">
        <v>0.22500000000000001</v>
      </c>
      <c r="K35" s="93">
        <v>0.254</v>
      </c>
      <c r="L35" s="93">
        <v>0.23100000000000001</v>
      </c>
      <c r="N35" s="92">
        <v>0.26100000000000001</v>
      </c>
      <c r="O35" s="93">
        <v>0.32900000000000001</v>
      </c>
      <c r="P35" s="93">
        <v>0.27600000000000002</v>
      </c>
      <c r="Q35" s="93">
        <v>0.21099999999999999</v>
      </c>
      <c r="R35" s="93">
        <v>0.25900000000000001</v>
      </c>
      <c r="S35" s="93">
        <v>0.23400000000000001</v>
      </c>
      <c r="T35" s="93">
        <v>0.26700000000000002</v>
      </c>
      <c r="U35" s="93">
        <v>0.27300000000000002</v>
      </c>
      <c r="V35" s="93">
        <v>0.247</v>
      </c>
      <c r="W35" s="93">
        <v>0.27400000000000002</v>
      </c>
      <c r="X35" s="93">
        <v>0.248</v>
      </c>
    </row>
    <row r="36" spans="1:25" s="90" customFormat="1">
      <c r="A36" s="25" t="s">
        <v>371</v>
      </c>
      <c r="B36" s="92">
        <v>0.32400000000000001</v>
      </c>
      <c r="C36" s="93">
        <v>0.32600000000000001</v>
      </c>
      <c r="D36" s="93">
        <v>0.28499999999999998</v>
      </c>
      <c r="E36" s="93">
        <v>0.27900000000000003</v>
      </c>
      <c r="F36" s="93">
        <v>0.34699999999999998</v>
      </c>
      <c r="G36" s="93">
        <v>0.33200000000000002</v>
      </c>
      <c r="H36" s="93">
        <v>0.28100000000000003</v>
      </c>
      <c r="I36" s="93">
        <v>0.30599999999999999</v>
      </c>
      <c r="J36" s="93">
        <v>0.375</v>
      </c>
      <c r="K36" s="93">
        <v>0.35099999999999998</v>
      </c>
      <c r="L36" s="93">
        <v>0.33600000000000002</v>
      </c>
      <c r="N36" s="92">
        <v>0.34599999999999997</v>
      </c>
      <c r="O36" s="93">
        <v>0.34599999999999997</v>
      </c>
      <c r="P36" s="93">
        <v>0.25600000000000001</v>
      </c>
      <c r="Q36" s="93">
        <v>0.41199999999999998</v>
      </c>
      <c r="R36" s="93">
        <v>0.39700000000000002</v>
      </c>
      <c r="S36" s="93">
        <v>0.34300000000000003</v>
      </c>
      <c r="T36" s="93">
        <v>0.38100000000000001</v>
      </c>
      <c r="U36" s="93">
        <v>0.32600000000000001</v>
      </c>
      <c r="V36" s="93">
        <v>0.42199999999999999</v>
      </c>
      <c r="W36" s="93">
        <v>0.314</v>
      </c>
      <c r="X36" s="93">
        <v>0.28899999999999998</v>
      </c>
    </row>
    <row r="37" spans="1:25" s="90" customFormat="1">
      <c r="A37" s="25" t="s">
        <v>372</v>
      </c>
      <c r="B37" s="92">
        <v>0.17100000000000001</v>
      </c>
      <c r="C37" s="93">
        <v>0.13400000000000001</v>
      </c>
      <c r="D37" s="93">
        <v>0.20399999999999999</v>
      </c>
      <c r="E37" s="93">
        <v>0.25900000000000001</v>
      </c>
      <c r="F37" s="93">
        <v>0.159</v>
      </c>
      <c r="G37" s="93">
        <v>0.109</v>
      </c>
      <c r="H37" s="93">
        <v>0.184</v>
      </c>
      <c r="I37" s="93">
        <v>0.20300000000000001</v>
      </c>
      <c r="J37" s="93">
        <v>0.17100000000000001</v>
      </c>
      <c r="K37" s="93">
        <v>9.2999999999999999E-2</v>
      </c>
      <c r="L37" s="93">
        <v>0.20100000000000001</v>
      </c>
      <c r="N37" s="92">
        <v>0.16700000000000001</v>
      </c>
      <c r="O37" s="93">
        <v>8.6999999999999994E-2</v>
      </c>
      <c r="P37" s="93">
        <v>0.22700000000000001</v>
      </c>
      <c r="Q37" s="93">
        <v>0.17499999999999999</v>
      </c>
      <c r="R37" s="93">
        <v>0.13400000000000001</v>
      </c>
      <c r="S37" s="93">
        <v>0.21</v>
      </c>
      <c r="T37" s="93">
        <v>0.153</v>
      </c>
      <c r="U37" s="93">
        <v>0.17199999999999999</v>
      </c>
      <c r="V37" s="93">
        <v>0.17</v>
      </c>
      <c r="W37" s="93">
        <v>0.11899999999999999</v>
      </c>
      <c r="X37" s="93">
        <v>0.21099999999999999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25" t="s">
        <v>374</v>
      </c>
      <c r="B41" s="92">
        <v>0.74099999999999999</v>
      </c>
      <c r="C41" s="93">
        <v>0.73599999999999999</v>
      </c>
      <c r="D41" s="93">
        <v>0.745</v>
      </c>
      <c r="E41" s="93">
        <v>0.73699999999999999</v>
      </c>
      <c r="F41" s="93">
        <v>0.72899999999999998</v>
      </c>
      <c r="G41" s="93">
        <v>0.71899999999999997</v>
      </c>
      <c r="H41" s="93">
        <v>0.77600000000000002</v>
      </c>
      <c r="I41" s="93">
        <v>0.73399999999999999</v>
      </c>
      <c r="J41" s="93">
        <v>0.77100000000000002</v>
      </c>
      <c r="K41" s="93">
        <v>0.69799999999999995</v>
      </c>
      <c r="L41" s="93">
        <v>0.76900000000000002</v>
      </c>
      <c r="N41" s="92">
        <v>0.77500000000000002</v>
      </c>
      <c r="O41" s="93">
        <v>0.76200000000000001</v>
      </c>
      <c r="P41" s="93">
        <v>0.75900000000000001</v>
      </c>
      <c r="Q41" s="93">
        <v>0.79800000000000004</v>
      </c>
      <c r="R41" s="93">
        <v>0.78900000000000003</v>
      </c>
      <c r="S41" s="93">
        <v>0.78600000000000003</v>
      </c>
      <c r="T41" s="93">
        <v>0.80100000000000005</v>
      </c>
      <c r="U41" s="93">
        <v>0.77100000000000002</v>
      </c>
      <c r="V41" s="93">
        <v>0.83899999999999997</v>
      </c>
      <c r="W41" s="93">
        <v>0.70799999999999996</v>
      </c>
      <c r="X41" s="93">
        <v>0.748</v>
      </c>
    </row>
    <row r="42" spans="1:25" s="86" customFormat="1">
      <c r="A42" s="25" t="s">
        <v>375</v>
      </c>
      <c r="B42" s="109">
        <v>5.3</v>
      </c>
      <c r="C42" s="112">
        <v>5.2</v>
      </c>
      <c r="D42" s="112">
        <v>5.3</v>
      </c>
      <c r="E42" s="112">
        <v>5.4</v>
      </c>
      <c r="F42" s="112">
        <v>5.3</v>
      </c>
      <c r="G42" s="112">
        <v>5.2</v>
      </c>
      <c r="H42" s="112">
        <v>5.3</v>
      </c>
      <c r="I42" s="112">
        <v>5.4</v>
      </c>
      <c r="J42" s="112">
        <v>5.4</v>
      </c>
      <c r="K42" s="112">
        <v>5.0999999999999996</v>
      </c>
      <c r="L42" s="112">
        <v>5.4</v>
      </c>
      <c r="M42" s="150"/>
      <c r="N42" s="109">
        <v>5.4</v>
      </c>
      <c r="O42" s="112">
        <v>5.2</v>
      </c>
      <c r="P42" s="112">
        <v>5.4</v>
      </c>
      <c r="Q42" s="112">
        <v>5.5</v>
      </c>
      <c r="R42" s="112">
        <v>5.4</v>
      </c>
      <c r="S42" s="112">
        <v>5.5</v>
      </c>
      <c r="T42" s="112">
        <v>5.5</v>
      </c>
      <c r="U42" s="112">
        <v>5.4</v>
      </c>
      <c r="V42" s="112">
        <v>5.6</v>
      </c>
      <c r="W42" s="112">
        <v>5.0999999999999996</v>
      </c>
      <c r="X42" s="112">
        <v>5.4</v>
      </c>
    </row>
    <row r="43" spans="1:25" s="86" customFormat="1">
      <c r="A43" s="25" t="s">
        <v>376</v>
      </c>
      <c r="B43" s="109">
        <v>5</v>
      </c>
      <c r="C43" s="112">
        <v>5</v>
      </c>
      <c r="D43" s="112">
        <v>5</v>
      </c>
      <c r="E43" s="112">
        <v>6</v>
      </c>
      <c r="F43" s="112">
        <v>6</v>
      </c>
      <c r="G43" s="112">
        <v>5</v>
      </c>
      <c r="H43" s="112">
        <v>5</v>
      </c>
      <c r="I43" s="112">
        <v>6</v>
      </c>
      <c r="J43" s="112">
        <v>6</v>
      </c>
      <c r="K43" s="112">
        <v>5</v>
      </c>
      <c r="L43" s="112">
        <v>6</v>
      </c>
      <c r="M43" s="150"/>
      <c r="N43" s="109">
        <v>6</v>
      </c>
      <c r="O43" s="112">
        <v>5</v>
      </c>
      <c r="P43" s="112">
        <v>5</v>
      </c>
      <c r="Q43" s="112">
        <v>6</v>
      </c>
      <c r="R43" s="112">
        <v>6</v>
      </c>
      <c r="S43" s="112">
        <v>6</v>
      </c>
      <c r="T43" s="112">
        <v>6</v>
      </c>
      <c r="U43" s="112">
        <v>5</v>
      </c>
      <c r="V43" s="112">
        <v>6</v>
      </c>
      <c r="W43" s="112">
        <v>5</v>
      </c>
      <c r="X43" s="112">
        <v>5.5</v>
      </c>
    </row>
    <row r="44" spans="1:25" s="86" customFormat="1">
      <c r="A44" s="25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6</v>
      </c>
      <c r="P44" s="113" t="str">
        <f t="shared" si="0"/>
        <v>Voto 5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25" t="s">
        <v>378</v>
      </c>
      <c r="B45" s="109">
        <f t="shared" ref="B45:L45" si="1">100*((B24+B25+B26)-(B20+B21+B22))/(B20+B21+B22+B24+B25+B26)</f>
        <v>81.127450980392169</v>
      </c>
      <c r="C45" s="112">
        <f t="shared" si="1"/>
        <v>76.28742514970061</v>
      </c>
      <c r="D45" s="112">
        <f t="shared" si="1"/>
        <v>82.26600985221674</v>
      </c>
      <c r="E45" s="112">
        <f t="shared" si="1"/>
        <v>78.666666666666686</v>
      </c>
      <c r="F45" s="112">
        <f t="shared" si="1"/>
        <v>78.921568627450981</v>
      </c>
      <c r="G45" s="112">
        <f t="shared" si="1"/>
        <v>79.949874686716797</v>
      </c>
      <c r="H45" s="112">
        <f t="shared" si="1"/>
        <v>82.588235294117638</v>
      </c>
      <c r="I45" s="112">
        <f t="shared" si="1"/>
        <v>83.499999999999986</v>
      </c>
      <c r="J45" s="112">
        <f t="shared" si="1"/>
        <v>86.861313868613124</v>
      </c>
      <c r="K45" s="112">
        <f t="shared" si="1"/>
        <v>72.13316892725031</v>
      </c>
      <c r="L45" s="112">
        <f t="shared" si="1"/>
        <v>86.407766990291265</v>
      </c>
      <c r="N45" s="109">
        <f t="shared" ref="N45:X45" si="2">100*((N24+N25+N26)-(N20+N21+N22))/(N20+N21+N22+N24+N25+N26)</f>
        <v>84.505363528009539</v>
      </c>
      <c r="O45" s="112">
        <f t="shared" si="2"/>
        <v>76.511627906976742</v>
      </c>
      <c r="P45" s="112">
        <f t="shared" si="2"/>
        <v>83.333333333333343</v>
      </c>
      <c r="Q45" s="112">
        <f t="shared" si="2"/>
        <v>83.870967741935473</v>
      </c>
      <c r="R45" s="112">
        <f t="shared" si="2"/>
        <v>86.761229314420817</v>
      </c>
      <c r="S45" s="112">
        <f t="shared" si="2"/>
        <v>89.410348977135982</v>
      </c>
      <c r="T45" s="112">
        <f t="shared" si="2"/>
        <v>91.856287425149702</v>
      </c>
      <c r="U45" s="112">
        <f t="shared" si="2"/>
        <v>89.162561576354662</v>
      </c>
      <c r="V45" s="112">
        <f t="shared" si="2"/>
        <v>90.033975084937708</v>
      </c>
      <c r="W45" s="112">
        <f t="shared" si="2"/>
        <v>72.019464720194648</v>
      </c>
      <c r="X45" s="112">
        <f t="shared" si="2"/>
        <v>84.863523573200993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18698</v>
      </c>
      <c r="C47" s="117">
        <f t="shared" ref="C47:X47" si="3">MAX(C9:C15)</f>
        <v>2853</v>
      </c>
      <c r="D47" s="117">
        <f t="shared" si="3"/>
        <v>1617</v>
      </c>
      <c r="E47" s="117">
        <f t="shared" si="3"/>
        <v>1180</v>
      </c>
      <c r="F47" s="117">
        <f t="shared" si="3"/>
        <v>1422</v>
      </c>
      <c r="G47" s="117">
        <f t="shared" si="3"/>
        <v>2433</v>
      </c>
      <c r="H47" s="117">
        <f t="shared" si="3"/>
        <v>511</v>
      </c>
      <c r="I47" s="117">
        <f t="shared" si="3"/>
        <v>2613</v>
      </c>
      <c r="J47" s="117">
        <f t="shared" si="3"/>
        <v>1868</v>
      </c>
      <c r="K47" s="117">
        <f t="shared" si="3"/>
        <v>1264</v>
      </c>
      <c r="L47" s="117">
        <f t="shared" si="3"/>
        <v>2987</v>
      </c>
      <c r="N47" s="117">
        <f t="shared" si="3"/>
        <v>5697</v>
      </c>
      <c r="O47" s="117">
        <f t="shared" si="3"/>
        <v>782</v>
      </c>
      <c r="P47" s="117">
        <f t="shared" si="3"/>
        <v>279</v>
      </c>
      <c r="Q47" s="117">
        <f t="shared" si="3"/>
        <v>781</v>
      </c>
      <c r="R47" s="117">
        <f t="shared" si="3"/>
        <v>488</v>
      </c>
      <c r="S47" s="117">
        <f t="shared" si="3"/>
        <v>727</v>
      </c>
      <c r="T47" s="117">
        <f t="shared" si="3"/>
        <v>215</v>
      </c>
      <c r="U47" s="117">
        <f t="shared" si="3"/>
        <v>648</v>
      </c>
      <c r="V47" s="117">
        <f t="shared" si="3"/>
        <v>683</v>
      </c>
      <c r="W47" s="117">
        <f t="shared" si="3"/>
        <v>384</v>
      </c>
      <c r="X47" s="117">
        <f t="shared" si="3"/>
        <v>730</v>
      </c>
    </row>
    <row r="48" spans="1:25" s="67" customFormat="1" ht="4.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3:L3"/>
    <mergeCell ref="N3:X3"/>
    <mergeCell ref="O4:X4"/>
    <mergeCell ref="B30:L30"/>
    <mergeCell ref="N30:X30"/>
    <mergeCell ref="N8:X8"/>
    <mergeCell ref="B7:M7"/>
    <mergeCell ref="N7:X7"/>
    <mergeCell ref="B8:L8"/>
    <mergeCell ref="B40:L40"/>
    <mergeCell ref="N40:X40"/>
    <mergeCell ref="B19:L19"/>
    <mergeCell ref="N19:X19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Q12" sqref="Q12"/>
    </sheetView>
  </sheetViews>
  <sheetFormatPr defaultColWidth="8.7109375" defaultRowHeight="12"/>
  <cols>
    <col min="1" max="1" width="24.7109375" style="20" customWidth="1"/>
    <col min="2" max="2" width="7.7109375" style="67" customWidth="1"/>
    <col min="3" max="4" width="7.28515625" style="9" customWidth="1"/>
    <col min="5" max="5" width="8.7109375" style="9" customWidth="1"/>
    <col min="6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74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404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25" t="s">
        <v>366</v>
      </c>
      <c r="B8" s="73">
        <v>108</v>
      </c>
      <c r="C8" s="23">
        <v>8</v>
      </c>
      <c r="D8" s="23">
        <v>21</v>
      </c>
      <c r="E8" s="23">
        <v>34</v>
      </c>
      <c r="F8" s="23">
        <v>0</v>
      </c>
      <c r="G8" s="23">
        <v>27</v>
      </c>
      <c r="H8" s="23">
        <v>0</v>
      </c>
      <c r="I8" s="23">
        <v>9</v>
      </c>
      <c r="J8" s="23">
        <v>0</v>
      </c>
      <c r="K8" s="23">
        <v>0</v>
      </c>
      <c r="L8" s="23">
        <v>10</v>
      </c>
    </row>
    <row r="9" spans="1:13" s="86" customFormat="1">
      <c r="A9" s="25" t="s">
        <v>367</v>
      </c>
      <c r="B9" s="73">
        <v>1448</v>
      </c>
      <c r="C9" s="23">
        <v>367</v>
      </c>
      <c r="D9" s="23">
        <v>103</v>
      </c>
      <c r="E9" s="23">
        <v>134</v>
      </c>
      <c r="F9" s="23">
        <v>114</v>
      </c>
      <c r="G9" s="23">
        <v>176</v>
      </c>
      <c r="H9" s="23">
        <v>28</v>
      </c>
      <c r="I9" s="23">
        <v>175</v>
      </c>
      <c r="J9" s="23">
        <v>94</v>
      </c>
      <c r="K9" s="23">
        <v>136</v>
      </c>
      <c r="L9" s="23">
        <v>120</v>
      </c>
    </row>
    <row r="10" spans="1:13" s="86" customFormat="1">
      <c r="A10" s="25" t="s">
        <v>368</v>
      </c>
      <c r="B10" s="73">
        <v>6659</v>
      </c>
      <c r="C10" s="23">
        <v>956</v>
      </c>
      <c r="D10" s="23">
        <v>500</v>
      </c>
      <c r="E10" s="23">
        <v>529</v>
      </c>
      <c r="F10" s="23">
        <v>506</v>
      </c>
      <c r="G10" s="23">
        <v>1320</v>
      </c>
      <c r="H10" s="23">
        <v>198</v>
      </c>
      <c r="I10" s="23">
        <v>852</v>
      </c>
      <c r="J10" s="23">
        <v>537</v>
      </c>
      <c r="K10" s="23">
        <v>488</v>
      </c>
      <c r="L10" s="23">
        <v>775</v>
      </c>
    </row>
    <row r="11" spans="1:13" s="86" customFormat="1">
      <c r="A11" s="25" t="s">
        <v>369</v>
      </c>
      <c r="B11" s="73">
        <v>12601</v>
      </c>
      <c r="C11" s="23">
        <v>1982</v>
      </c>
      <c r="D11" s="23">
        <v>1325</v>
      </c>
      <c r="E11" s="23">
        <v>915</v>
      </c>
      <c r="F11" s="23">
        <v>969</v>
      </c>
      <c r="G11" s="23">
        <v>1466</v>
      </c>
      <c r="H11" s="23">
        <v>351</v>
      </c>
      <c r="I11" s="23">
        <v>1721</v>
      </c>
      <c r="J11" s="23">
        <v>1005</v>
      </c>
      <c r="K11" s="23">
        <v>948</v>
      </c>
      <c r="L11" s="23">
        <v>1920</v>
      </c>
    </row>
    <row r="12" spans="1:13" s="86" customFormat="1">
      <c r="A12" s="25" t="s">
        <v>370</v>
      </c>
      <c r="B12" s="73">
        <v>19215</v>
      </c>
      <c r="C12" s="23">
        <v>3101</v>
      </c>
      <c r="D12" s="23">
        <v>1655</v>
      </c>
      <c r="E12" s="23">
        <v>1443</v>
      </c>
      <c r="F12" s="23">
        <v>1409</v>
      </c>
      <c r="G12" s="23">
        <v>2416</v>
      </c>
      <c r="H12" s="23">
        <v>633</v>
      </c>
      <c r="I12" s="23">
        <v>2515</v>
      </c>
      <c r="J12" s="23">
        <v>1829</v>
      </c>
      <c r="K12" s="23">
        <v>1333</v>
      </c>
      <c r="L12" s="23">
        <v>2882</v>
      </c>
    </row>
    <row r="13" spans="1:13" s="86" customFormat="1">
      <c r="A13" s="25" t="s">
        <v>371</v>
      </c>
      <c r="B13" s="73">
        <v>21331</v>
      </c>
      <c r="C13" s="23">
        <v>3239</v>
      </c>
      <c r="D13" s="23">
        <v>1939</v>
      </c>
      <c r="E13" s="23">
        <v>1425</v>
      </c>
      <c r="F13" s="23">
        <v>1533</v>
      </c>
      <c r="G13" s="23">
        <v>2759</v>
      </c>
      <c r="H13" s="23">
        <v>508</v>
      </c>
      <c r="I13" s="23">
        <v>3150</v>
      </c>
      <c r="J13" s="23">
        <v>2057</v>
      </c>
      <c r="K13" s="23">
        <v>1476</v>
      </c>
      <c r="L13" s="23">
        <v>3244</v>
      </c>
    </row>
    <row r="14" spans="1:13" s="86" customFormat="1">
      <c r="A14" s="25" t="s">
        <v>372</v>
      </c>
      <c r="B14" s="73">
        <v>10991</v>
      </c>
      <c r="C14" s="23">
        <v>1079</v>
      </c>
      <c r="D14" s="23">
        <v>1059</v>
      </c>
      <c r="E14" s="23">
        <v>1504</v>
      </c>
      <c r="F14" s="23">
        <v>726</v>
      </c>
      <c r="G14" s="23">
        <v>1022</v>
      </c>
      <c r="H14" s="23">
        <v>415</v>
      </c>
      <c r="I14" s="23">
        <v>1690</v>
      </c>
      <c r="J14" s="23">
        <v>962</v>
      </c>
      <c r="K14" s="23">
        <v>386</v>
      </c>
      <c r="L14" s="23">
        <v>2148</v>
      </c>
    </row>
    <row r="15" spans="1:13" s="86" customFormat="1">
      <c r="A15" s="25" t="s">
        <v>373</v>
      </c>
      <c r="B15" s="73">
        <v>1925</v>
      </c>
      <c r="C15" s="23">
        <v>286</v>
      </c>
      <c r="D15" s="23">
        <v>133</v>
      </c>
      <c r="E15" s="23">
        <v>143</v>
      </c>
      <c r="F15" s="23">
        <v>76</v>
      </c>
      <c r="G15" s="23">
        <v>261</v>
      </c>
      <c r="H15" s="23">
        <v>75</v>
      </c>
      <c r="I15" s="23">
        <v>415</v>
      </c>
      <c r="J15" s="23">
        <v>142</v>
      </c>
      <c r="K15" s="23">
        <v>60</v>
      </c>
      <c r="L15" s="23">
        <v>335</v>
      </c>
    </row>
    <row r="16" spans="1:13" s="90" customFormat="1">
      <c r="A16" s="36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5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5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25" t="s">
        <v>366</v>
      </c>
      <c r="B19" s="92">
        <v>1E-3</v>
      </c>
      <c r="C19" s="93">
        <v>1E-3</v>
      </c>
      <c r="D19" s="93">
        <v>3.0000000000000001E-3</v>
      </c>
      <c r="E19" s="93">
        <v>6.0000000000000001E-3</v>
      </c>
      <c r="F19" s="93">
        <v>0</v>
      </c>
      <c r="G19" s="93">
        <v>3.0000000000000001E-3</v>
      </c>
      <c r="H19" s="93">
        <v>0</v>
      </c>
      <c r="I19" s="93">
        <v>1E-3</v>
      </c>
      <c r="J19" s="93">
        <v>0</v>
      </c>
      <c r="K19" s="93">
        <v>0</v>
      </c>
      <c r="L19" s="93">
        <v>1E-3</v>
      </c>
    </row>
    <row r="20" spans="1:12" s="86" customFormat="1">
      <c r="A20" s="25" t="s">
        <v>367</v>
      </c>
      <c r="B20" s="92">
        <v>0.02</v>
      </c>
      <c r="C20" s="93">
        <v>3.3000000000000002E-2</v>
      </c>
      <c r="D20" s="93">
        <v>1.4999999999999999E-2</v>
      </c>
      <c r="E20" s="93">
        <v>2.1999999999999999E-2</v>
      </c>
      <c r="F20" s="93">
        <v>2.1000000000000001E-2</v>
      </c>
      <c r="G20" s="93">
        <v>1.9E-2</v>
      </c>
      <c r="H20" s="93">
        <v>1.2999999999999999E-2</v>
      </c>
      <c r="I20" s="93">
        <v>1.7000000000000001E-2</v>
      </c>
      <c r="J20" s="93">
        <v>1.4E-2</v>
      </c>
      <c r="K20" s="93">
        <v>2.8000000000000001E-2</v>
      </c>
      <c r="L20" s="93">
        <v>1.0999999999999999E-2</v>
      </c>
    </row>
    <row r="21" spans="1:12" s="86" customFormat="1">
      <c r="A21" s="25" t="s">
        <v>368</v>
      </c>
      <c r="B21" s="92">
        <v>0.09</v>
      </c>
      <c r="C21" s="93">
        <v>8.6999999999999994E-2</v>
      </c>
      <c r="D21" s="93">
        <v>7.3999999999999996E-2</v>
      </c>
      <c r="E21" s="93">
        <v>8.5999999999999993E-2</v>
      </c>
      <c r="F21" s="93">
        <v>9.5000000000000001E-2</v>
      </c>
      <c r="G21" s="93">
        <v>0.14000000000000001</v>
      </c>
      <c r="H21" s="93">
        <v>0.09</v>
      </c>
      <c r="I21" s="93">
        <v>8.1000000000000003E-2</v>
      </c>
      <c r="J21" s="93">
        <v>8.1000000000000003E-2</v>
      </c>
      <c r="K21" s="93">
        <v>0.10100000000000001</v>
      </c>
      <c r="L21" s="93">
        <v>6.8000000000000005E-2</v>
      </c>
    </row>
    <row r="22" spans="1:12" s="86" customFormat="1">
      <c r="A22" s="25" t="s">
        <v>369</v>
      </c>
      <c r="B22" s="92">
        <v>0.17</v>
      </c>
      <c r="C22" s="93">
        <v>0.18</v>
      </c>
      <c r="D22" s="93">
        <v>0.19700000000000001</v>
      </c>
      <c r="E22" s="93">
        <v>0.14899999999999999</v>
      </c>
      <c r="F22" s="93">
        <v>0.182</v>
      </c>
      <c r="G22" s="93">
        <v>0.155</v>
      </c>
      <c r="H22" s="93">
        <v>0.159</v>
      </c>
      <c r="I22" s="93">
        <v>0.16400000000000001</v>
      </c>
      <c r="J22" s="93">
        <v>0.152</v>
      </c>
      <c r="K22" s="93">
        <v>0.19600000000000001</v>
      </c>
      <c r="L22" s="93">
        <v>0.16800000000000001</v>
      </c>
    </row>
    <row r="23" spans="1:12" s="86" customFormat="1">
      <c r="A23" s="25" t="s">
        <v>370</v>
      </c>
      <c r="B23" s="92">
        <v>0.25900000000000001</v>
      </c>
      <c r="C23" s="93">
        <v>0.28100000000000003</v>
      </c>
      <c r="D23" s="93">
        <v>0.246</v>
      </c>
      <c r="E23" s="93">
        <v>0.23599999999999999</v>
      </c>
      <c r="F23" s="93">
        <v>0.26400000000000001</v>
      </c>
      <c r="G23" s="93">
        <v>0.25600000000000001</v>
      </c>
      <c r="H23" s="93">
        <v>0.28699999999999998</v>
      </c>
      <c r="I23" s="93">
        <v>0.23899999999999999</v>
      </c>
      <c r="J23" s="93">
        <v>0.27600000000000002</v>
      </c>
      <c r="K23" s="93">
        <v>0.27600000000000002</v>
      </c>
      <c r="L23" s="93">
        <v>0.252</v>
      </c>
    </row>
    <row r="24" spans="1:12" s="86" customFormat="1">
      <c r="A24" s="25" t="s">
        <v>371</v>
      </c>
      <c r="B24" s="92">
        <v>0.28699999999999998</v>
      </c>
      <c r="C24" s="93">
        <v>0.29399999999999998</v>
      </c>
      <c r="D24" s="93">
        <v>0.28799999999999998</v>
      </c>
      <c r="E24" s="93">
        <v>0.23300000000000001</v>
      </c>
      <c r="F24" s="93">
        <v>0.28699999999999998</v>
      </c>
      <c r="G24" s="93">
        <v>0.29199999999999998</v>
      </c>
      <c r="H24" s="93">
        <v>0.23</v>
      </c>
      <c r="I24" s="93">
        <v>0.29899999999999999</v>
      </c>
      <c r="J24" s="93">
        <v>0.311</v>
      </c>
      <c r="K24" s="93">
        <v>0.30599999999999999</v>
      </c>
      <c r="L24" s="93">
        <v>0.28399999999999997</v>
      </c>
    </row>
    <row r="25" spans="1:12" s="86" customFormat="1">
      <c r="A25" s="155" t="s">
        <v>372</v>
      </c>
      <c r="B25" s="92">
        <v>0.14799999999999999</v>
      </c>
      <c r="C25" s="93">
        <v>9.8000000000000004E-2</v>
      </c>
      <c r="D25" s="93">
        <v>0.157</v>
      </c>
      <c r="E25" s="93">
        <v>0.245</v>
      </c>
      <c r="F25" s="93">
        <v>0.13600000000000001</v>
      </c>
      <c r="G25" s="93">
        <v>0.108</v>
      </c>
      <c r="H25" s="93">
        <v>0.188</v>
      </c>
      <c r="I25" s="93">
        <v>0.161</v>
      </c>
      <c r="J25" s="93">
        <v>0.14499999999999999</v>
      </c>
      <c r="K25" s="93">
        <v>0.08</v>
      </c>
      <c r="L25" s="93">
        <v>0.188</v>
      </c>
    </row>
    <row r="26" spans="1:12" s="86" customFormat="1">
      <c r="A26" s="25" t="s">
        <v>373</v>
      </c>
      <c r="B26" s="92">
        <v>2.5999999999999999E-2</v>
      </c>
      <c r="C26" s="93">
        <v>2.5999999999999999E-2</v>
      </c>
      <c r="D26" s="93">
        <v>0.02</v>
      </c>
      <c r="E26" s="93">
        <v>2.3E-2</v>
      </c>
      <c r="F26" s="93">
        <v>1.4E-2</v>
      </c>
      <c r="G26" s="93">
        <v>2.8000000000000001E-2</v>
      </c>
      <c r="H26" s="93">
        <v>3.4000000000000002E-2</v>
      </c>
      <c r="I26" s="93">
        <v>3.9E-2</v>
      </c>
      <c r="J26" s="93">
        <v>2.1000000000000001E-2</v>
      </c>
      <c r="K26" s="93">
        <v>1.2E-2</v>
      </c>
      <c r="L26" s="93">
        <v>2.9000000000000001E-2</v>
      </c>
    </row>
    <row r="27" spans="1:12" s="90" customFormat="1">
      <c r="A27" s="25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5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1E-3</v>
      </c>
      <c r="C30" s="93">
        <v>1E-3</v>
      </c>
      <c r="D30" s="93">
        <v>3.0000000000000001E-3</v>
      </c>
      <c r="E30" s="93">
        <v>6.0000000000000001E-3</v>
      </c>
      <c r="F30" s="93">
        <v>0</v>
      </c>
      <c r="G30" s="93">
        <v>3.0000000000000001E-3</v>
      </c>
      <c r="H30" s="93">
        <v>0</v>
      </c>
      <c r="I30" s="93">
        <v>1E-3</v>
      </c>
      <c r="J30" s="93">
        <v>0</v>
      </c>
      <c r="K30" s="93">
        <v>0</v>
      </c>
      <c r="L30" s="93">
        <v>1E-3</v>
      </c>
    </row>
    <row r="31" spans="1:12" s="86" customFormat="1">
      <c r="A31" s="25" t="s">
        <v>367</v>
      </c>
      <c r="B31" s="92">
        <v>0.02</v>
      </c>
      <c r="C31" s="93">
        <v>3.4000000000000002E-2</v>
      </c>
      <c r="D31" s="93">
        <v>1.6E-2</v>
      </c>
      <c r="E31" s="93">
        <v>2.1999999999999999E-2</v>
      </c>
      <c r="F31" s="93">
        <v>2.1999999999999999E-2</v>
      </c>
      <c r="G31" s="93">
        <v>1.9E-2</v>
      </c>
      <c r="H31" s="93">
        <v>1.2999999999999999E-2</v>
      </c>
      <c r="I31" s="93">
        <v>1.7000000000000001E-2</v>
      </c>
      <c r="J31" s="93">
        <v>1.4999999999999999E-2</v>
      </c>
      <c r="K31" s="93">
        <v>2.9000000000000001E-2</v>
      </c>
      <c r="L31" s="93">
        <v>1.0999999999999999E-2</v>
      </c>
    </row>
    <row r="32" spans="1:12" s="86" customFormat="1">
      <c r="A32" s="25" t="s">
        <v>368</v>
      </c>
      <c r="B32" s="92">
        <v>9.1999999999999998E-2</v>
      </c>
      <c r="C32" s="93">
        <v>8.8999999999999996E-2</v>
      </c>
      <c r="D32" s="93">
        <v>7.5999999999999998E-2</v>
      </c>
      <c r="E32" s="93">
        <v>8.7999999999999995E-2</v>
      </c>
      <c r="F32" s="93">
        <v>9.6000000000000002E-2</v>
      </c>
      <c r="G32" s="93">
        <v>0.14399999999999999</v>
      </c>
      <c r="H32" s="93">
        <v>9.2999999999999999E-2</v>
      </c>
      <c r="I32" s="93">
        <v>8.4000000000000005E-2</v>
      </c>
      <c r="J32" s="93">
        <v>8.3000000000000004E-2</v>
      </c>
      <c r="K32" s="93">
        <v>0.10199999999999999</v>
      </c>
      <c r="L32" s="93">
        <v>7.0000000000000007E-2</v>
      </c>
    </row>
    <row r="33" spans="1:35" s="86" customFormat="1">
      <c r="A33" s="25" t="s">
        <v>369</v>
      </c>
      <c r="B33" s="92">
        <v>0.17399999999999999</v>
      </c>
      <c r="C33" s="93">
        <v>0.185</v>
      </c>
      <c r="D33" s="93">
        <v>0.20100000000000001</v>
      </c>
      <c r="E33" s="93">
        <v>0.153</v>
      </c>
      <c r="F33" s="93">
        <v>0.184</v>
      </c>
      <c r="G33" s="93">
        <v>0.16</v>
      </c>
      <c r="H33" s="93">
        <v>0.16500000000000001</v>
      </c>
      <c r="I33" s="93">
        <v>0.17</v>
      </c>
      <c r="J33" s="93">
        <v>0.155</v>
      </c>
      <c r="K33" s="93">
        <v>0.19900000000000001</v>
      </c>
      <c r="L33" s="93">
        <v>0.17299999999999999</v>
      </c>
    </row>
    <row r="34" spans="1:35" s="86" customFormat="1">
      <c r="A34" s="25" t="s">
        <v>370</v>
      </c>
      <c r="B34" s="92">
        <v>0.26600000000000001</v>
      </c>
      <c r="C34" s="93">
        <v>0.28899999999999998</v>
      </c>
      <c r="D34" s="93">
        <v>0.251</v>
      </c>
      <c r="E34" s="93">
        <v>0.24099999999999999</v>
      </c>
      <c r="F34" s="93">
        <v>0.26800000000000002</v>
      </c>
      <c r="G34" s="93">
        <v>0.26300000000000001</v>
      </c>
      <c r="H34" s="93">
        <v>0.29699999999999999</v>
      </c>
      <c r="I34" s="93">
        <v>0.249</v>
      </c>
      <c r="J34" s="93">
        <v>0.28199999999999997</v>
      </c>
      <c r="K34" s="93">
        <v>0.28000000000000003</v>
      </c>
      <c r="L34" s="93">
        <v>0.26</v>
      </c>
    </row>
    <row r="35" spans="1:35" s="86" customFormat="1">
      <c r="A35" s="25" t="s">
        <v>371</v>
      </c>
      <c r="B35" s="92">
        <v>0.29499999999999998</v>
      </c>
      <c r="C35" s="93">
        <v>0.30199999999999999</v>
      </c>
      <c r="D35" s="93">
        <v>0.29399999999999998</v>
      </c>
      <c r="E35" s="93">
        <v>0.23799999999999999</v>
      </c>
      <c r="F35" s="93">
        <v>0.29199999999999998</v>
      </c>
      <c r="G35" s="93">
        <v>0.3</v>
      </c>
      <c r="H35" s="93">
        <v>0.23799999999999999</v>
      </c>
      <c r="I35" s="93">
        <v>0.312</v>
      </c>
      <c r="J35" s="93">
        <v>0.317</v>
      </c>
      <c r="K35" s="93">
        <v>0.31</v>
      </c>
      <c r="L35" s="93">
        <v>0.29199999999999998</v>
      </c>
    </row>
    <row r="36" spans="1:35" s="86" customFormat="1">
      <c r="A36" s="25" t="s">
        <v>372</v>
      </c>
      <c r="B36" s="92">
        <v>0.152</v>
      </c>
      <c r="C36" s="93">
        <v>0.10100000000000001</v>
      </c>
      <c r="D36" s="93">
        <v>0.16</v>
      </c>
      <c r="E36" s="93">
        <v>0.251</v>
      </c>
      <c r="F36" s="93">
        <v>0.13800000000000001</v>
      </c>
      <c r="G36" s="93">
        <v>0.111</v>
      </c>
      <c r="H36" s="93">
        <v>0.19500000000000001</v>
      </c>
      <c r="I36" s="93">
        <v>0.16700000000000001</v>
      </c>
      <c r="J36" s="93">
        <v>0.14799999999999999</v>
      </c>
      <c r="K36" s="93">
        <v>8.1000000000000003E-2</v>
      </c>
      <c r="L36" s="93">
        <v>0.19400000000000001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25" t="s">
        <v>374</v>
      </c>
      <c r="B40" s="92">
        <v>0.71199999999999997</v>
      </c>
      <c r="C40" s="93">
        <v>0.69099999999999995</v>
      </c>
      <c r="D40" s="93">
        <v>0.70499999999999996</v>
      </c>
      <c r="E40" s="93">
        <v>0.73099999999999998</v>
      </c>
      <c r="F40" s="93">
        <v>0.69799999999999995</v>
      </c>
      <c r="G40" s="93">
        <v>0.67500000000000004</v>
      </c>
      <c r="H40" s="93">
        <v>0.73</v>
      </c>
      <c r="I40" s="93">
        <v>0.72699999999999998</v>
      </c>
      <c r="J40" s="93">
        <v>0.748</v>
      </c>
      <c r="K40" s="93">
        <v>0.67</v>
      </c>
      <c r="L40" s="93">
        <v>0.746</v>
      </c>
    </row>
    <row r="41" spans="1:35" s="86" customFormat="1">
      <c r="A41" s="25" t="s">
        <v>375</v>
      </c>
      <c r="B41" s="109">
        <v>5.2</v>
      </c>
      <c r="C41" s="112">
        <v>5</v>
      </c>
      <c r="D41" s="112">
        <v>5.2</v>
      </c>
      <c r="E41" s="112">
        <v>5.3</v>
      </c>
      <c r="F41" s="112">
        <v>5.0999999999999996</v>
      </c>
      <c r="G41" s="112">
        <v>5</v>
      </c>
      <c r="H41" s="112">
        <v>5.2</v>
      </c>
      <c r="I41" s="112">
        <v>5.3</v>
      </c>
      <c r="J41" s="112">
        <v>5.2</v>
      </c>
      <c r="K41" s="112">
        <v>5</v>
      </c>
      <c r="L41" s="112">
        <v>5.3</v>
      </c>
    </row>
    <row r="42" spans="1:35" s="86" customFormat="1">
      <c r="A42" s="25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25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6</v>
      </c>
      <c r="D43" s="113" t="str">
        <f t="shared" si="0"/>
        <v>Voto 6</v>
      </c>
      <c r="E43" s="113" t="str">
        <f t="shared" si="0"/>
        <v>Voto 7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25" t="s">
        <v>378</v>
      </c>
      <c r="B44" s="109">
        <f t="shared" ref="B44:L44" si="1">100*((B23+B24+B25)-(B19+B20+B21))/(B19+B20+B21+B23+B24+B25)</f>
        <v>72.422360248447205</v>
      </c>
      <c r="C44" s="112">
        <f t="shared" si="1"/>
        <v>69.521410579345087</v>
      </c>
      <c r="D44" s="112">
        <f t="shared" si="1"/>
        <v>76.500638569604106</v>
      </c>
      <c r="E44" s="112">
        <f t="shared" si="1"/>
        <v>72.463768115942031</v>
      </c>
      <c r="F44" s="112">
        <f t="shared" si="1"/>
        <v>71.108343711083421</v>
      </c>
      <c r="G44" s="112">
        <f t="shared" si="1"/>
        <v>60.391198044009784</v>
      </c>
      <c r="H44" s="112">
        <f t="shared" si="1"/>
        <v>74.504950495049513</v>
      </c>
      <c r="I44" s="112">
        <f t="shared" si="1"/>
        <v>75.187969924812037</v>
      </c>
      <c r="J44" s="112">
        <f t="shared" si="1"/>
        <v>77.025392986698918</v>
      </c>
      <c r="K44" s="112">
        <f t="shared" si="1"/>
        <v>67.383059418457648</v>
      </c>
      <c r="L44" s="112">
        <f t="shared" si="1"/>
        <v>80.099502487562191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21331</v>
      </c>
      <c r="C46" s="117">
        <f t="shared" ref="C46:L46" si="2">MAX(C8:C14)</f>
        <v>3239</v>
      </c>
      <c r="D46" s="117">
        <f t="shared" si="2"/>
        <v>1939</v>
      </c>
      <c r="E46" s="117">
        <f t="shared" si="2"/>
        <v>1504</v>
      </c>
      <c r="F46" s="117">
        <f t="shared" si="2"/>
        <v>1533</v>
      </c>
      <c r="G46" s="117">
        <f t="shared" si="2"/>
        <v>2759</v>
      </c>
      <c r="H46" s="117">
        <f t="shared" si="2"/>
        <v>633</v>
      </c>
      <c r="I46" s="117">
        <f t="shared" si="2"/>
        <v>3150</v>
      </c>
      <c r="J46" s="117">
        <f t="shared" si="2"/>
        <v>2057</v>
      </c>
      <c r="K46" s="117">
        <f t="shared" si="2"/>
        <v>1476</v>
      </c>
      <c r="L46" s="117">
        <f t="shared" si="2"/>
        <v>3244</v>
      </c>
    </row>
    <row r="47" spans="1:35" s="67" customFormat="1" ht="5.25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4.7109375" style="20" customWidth="1"/>
    <col min="2" max="2" width="7.7109375" style="67" customWidth="1"/>
    <col min="3" max="4" width="7.28515625" style="9" customWidth="1"/>
    <col min="5" max="5" width="9.28515625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6" width="7.28515625" style="9" customWidth="1"/>
    <col min="17" max="17" width="9" style="9" customWidth="1"/>
    <col min="18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75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404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404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25" t="s">
        <v>366</v>
      </c>
      <c r="B9" s="73">
        <v>81</v>
      </c>
      <c r="C9" s="23">
        <v>0</v>
      </c>
      <c r="D9" s="23">
        <v>21</v>
      </c>
      <c r="E9" s="23">
        <v>34</v>
      </c>
      <c r="F9" s="23">
        <v>0</v>
      </c>
      <c r="G9" s="23">
        <v>27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N9" s="73">
        <v>27</v>
      </c>
      <c r="O9" s="23">
        <v>8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9</v>
      </c>
      <c r="V9" s="23">
        <v>0</v>
      </c>
      <c r="W9" s="23">
        <v>0</v>
      </c>
      <c r="X9" s="23">
        <v>10</v>
      </c>
    </row>
    <row r="10" spans="1:24" s="86" customFormat="1">
      <c r="A10" s="25" t="s">
        <v>367</v>
      </c>
      <c r="B10" s="73">
        <v>1159</v>
      </c>
      <c r="C10" s="23">
        <v>299</v>
      </c>
      <c r="D10" s="23">
        <v>83</v>
      </c>
      <c r="E10" s="23">
        <v>101</v>
      </c>
      <c r="F10" s="23">
        <v>104</v>
      </c>
      <c r="G10" s="23">
        <v>134</v>
      </c>
      <c r="H10" s="23">
        <v>22</v>
      </c>
      <c r="I10" s="23">
        <v>157</v>
      </c>
      <c r="J10" s="23">
        <v>73</v>
      </c>
      <c r="K10" s="23">
        <v>87</v>
      </c>
      <c r="L10" s="23">
        <v>100</v>
      </c>
      <c r="N10" s="73">
        <v>290</v>
      </c>
      <c r="O10" s="23">
        <v>68</v>
      </c>
      <c r="P10" s="23">
        <v>20</v>
      </c>
      <c r="Q10" s="23">
        <v>33</v>
      </c>
      <c r="R10" s="23">
        <v>11</v>
      </c>
      <c r="S10" s="23">
        <v>43</v>
      </c>
      <c r="T10" s="23">
        <v>6</v>
      </c>
      <c r="U10" s="23">
        <v>18</v>
      </c>
      <c r="V10" s="23">
        <v>22</v>
      </c>
      <c r="W10" s="23">
        <v>49</v>
      </c>
      <c r="X10" s="23">
        <v>21</v>
      </c>
    </row>
    <row r="11" spans="1:24" s="86" customFormat="1">
      <c r="A11" s="25" t="s">
        <v>368</v>
      </c>
      <c r="B11" s="73">
        <v>5505</v>
      </c>
      <c r="C11" s="23">
        <v>842</v>
      </c>
      <c r="D11" s="23">
        <v>435</v>
      </c>
      <c r="E11" s="23">
        <v>354</v>
      </c>
      <c r="F11" s="23">
        <v>400</v>
      </c>
      <c r="G11" s="23">
        <v>1123</v>
      </c>
      <c r="H11" s="23">
        <v>166</v>
      </c>
      <c r="I11" s="23">
        <v>756</v>
      </c>
      <c r="J11" s="23">
        <v>435</v>
      </c>
      <c r="K11" s="23">
        <v>363</v>
      </c>
      <c r="L11" s="23">
        <v>631</v>
      </c>
      <c r="N11" s="73">
        <v>1155</v>
      </c>
      <c r="O11" s="23">
        <v>114</v>
      </c>
      <c r="P11" s="23">
        <v>65</v>
      </c>
      <c r="Q11" s="23">
        <v>175</v>
      </c>
      <c r="R11" s="23">
        <v>106</v>
      </c>
      <c r="S11" s="23">
        <v>197</v>
      </c>
      <c r="T11" s="23">
        <v>32</v>
      </c>
      <c r="U11" s="23">
        <v>96</v>
      </c>
      <c r="V11" s="23">
        <v>102</v>
      </c>
      <c r="W11" s="23">
        <v>124</v>
      </c>
      <c r="X11" s="23">
        <v>144</v>
      </c>
    </row>
    <row r="12" spans="1:24" s="86" customFormat="1">
      <c r="A12" s="25" t="s">
        <v>369</v>
      </c>
      <c r="B12" s="73">
        <v>9734</v>
      </c>
      <c r="C12" s="23">
        <v>1413</v>
      </c>
      <c r="D12" s="23">
        <v>1140</v>
      </c>
      <c r="E12" s="23">
        <v>641</v>
      </c>
      <c r="F12" s="23">
        <v>741</v>
      </c>
      <c r="G12" s="23">
        <v>1150</v>
      </c>
      <c r="H12" s="23">
        <v>273</v>
      </c>
      <c r="I12" s="23">
        <v>1354</v>
      </c>
      <c r="J12" s="23">
        <v>780</v>
      </c>
      <c r="K12" s="23">
        <v>683</v>
      </c>
      <c r="L12" s="23">
        <v>1560</v>
      </c>
      <c r="N12" s="73">
        <v>2867</v>
      </c>
      <c r="O12" s="23">
        <v>569</v>
      </c>
      <c r="P12" s="23">
        <v>184</v>
      </c>
      <c r="Q12" s="23">
        <v>274</v>
      </c>
      <c r="R12" s="23">
        <v>228</v>
      </c>
      <c r="S12" s="23">
        <v>317</v>
      </c>
      <c r="T12" s="23">
        <v>77</v>
      </c>
      <c r="U12" s="23">
        <v>368</v>
      </c>
      <c r="V12" s="23">
        <v>225</v>
      </c>
      <c r="W12" s="23">
        <v>265</v>
      </c>
      <c r="X12" s="23">
        <v>360</v>
      </c>
    </row>
    <row r="13" spans="1:24" s="86" customFormat="1">
      <c r="A13" s="25" t="s">
        <v>370</v>
      </c>
      <c r="B13" s="73">
        <v>15076</v>
      </c>
      <c r="C13" s="23">
        <v>2418</v>
      </c>
      <c r="D13" s="23">
        <v>1431</v>
      </c>
      <c r="E13" s="23">
        <v>961</v>
      </c>
      <c r="F13" s="23">
        <v>1096</v>
      </c>
      <c r="G13" s="23">
        <v>2005</v>
      </c>
      <c r="H13" s="23">
        <v>475</v>
      </c>
      <c r="I13" s="23">
        <v>2078</v>
      </c>
      <c r="J13" s="23">
        <v>1342</v>
      </c>
      <c r="K13" s="23">
        <v>1046</v>
      </c>
      <c r="L13" s="23">
        <v>2223</v>
      </c>
      <c r="N13" s="73">
        <v>4140</v>
      </c>
      <c r="O13" s="23">
        <v>683</v>
      </c>
      <c r="P13" s="23">
        <v>224</v>
      </c>
      <c r="Q13" s="23">
        <v>482</v>
      </c>
      <c r="R13" s="23">
        <v>313</v>
      </c>
      <c r="S13" s="23">
        <v>411</v>
      </c>
      <c r="T13" s="23">
        <v>158</v>
      </c>
      <c r="U13" s="23">
        <v>438</v>
      </c>
      <c r="V13" s="23">
        <v>487</v>
      </c>
      <c r="W13" s="23">
        <v>287</v>
      </c>
      <c r="X13" s="23">
        <v>658</v>
      </c>
    </row>
    <row r="14" spans="1:24" s="86" customFormat="1">
      <c r="A14" s="25" t="s">
        <v>371</v>
      </c>
      <c r="B14" s="73">
        <v>16614</v>
      </c>
      <c r="C14" s="23">
        <v>2663</v>
      </c>
      <c r="D14" s="23">
        <v>1679</v>
      </c>
      <c r="E14" s="23">
        <v>877</v>
      </c>
      <c r="F14" s="23">
        <v>1141</v>
      </c>
      <c r="G14" s="23">
        <v>2032</v>
      </c>
      <c r="H14" s="23">
        <v>389</v>
      </c>
      <c r="I14" s="23">
        <v>2581</v>
      </c>
      <c r="J14" s="23">
        <v>1578</v>
      </c>
      <c r="K14" s="23">
        <v>1119</v>
      </c>
      <c r="L14" s="23">
        <v>2555</v>
      </c>
      <c r="N14" s="73">
        <v>4717</v>
      </c>
      <c r="O14" s="23">
        <v>577</v>
      </c>
      <c r="P14" s="23">
        <v>259</v>
      </c>
      <c r="Q14" s="23">
        <v>549</v>
      </c>
      <c r="R14" s="23">
        <v>392</v>
      </c>
      <c r="S14" s="23">
        <v>727</v>
      </c>
      <c r="T14" s="23">
        <v>119</v>
      </c>
      <c r="U14" s="23">
        <v>569</v>
      </c>
      <c r="V14" s="23">
        <v>479</v>
      </c>
      <c r="W14" s="23">
        <v>357</v>
      </c>
      <c r="X14" s="23">
        <v>689</v>
      </c>
    </row>
    <row r="15" spans="1:24" s="86" customFormat="1">
      <c r="A15" s="25" t="s">
        <v>372</v>
      </c>
      <c r="B15" s="73">
        <v>8406</v>
      </c>
      <c r="C15" s="23">
        <v>897</v>
      </c>
      <c r="D15" s="23">
        <v>850</v>
      </c>
      <c r="E15" s="23">
        <v>1147</v>
      </c>
      <c r="F15" s="23">
        <v>578</v>
      </c>
      <c r="G15" s="23">
        <v>749</v>
      </c>
      <c r="H15" s="23">
        <v>302</v>
      </c>
      <c r="I15" s="23">
        <v>1322</v>
      </c>
      <c r="J15" s="23">
        <v>707</v>
      </c>
      <c r="K15" s="23">
        <v>262</v>
      </c>
      <c r="L15" s="23">
        <v>1593</v>
      </c>
      <c r="N15" s="73">
        <v>2585</v>
      </c>
      <c r="O15" s="23">
        <v>182</v>
      </c>
      <c r="P15" s="23">
        <v>209</v>
      </c>
      <c r="Q15" s="23">
        <v>357</v>
      </c>
      <c r="R15" s="23">
        <v>148</v>
      </c>
      <c r="S15" s="23">
        <v>274</v>
      </c>
      <c r="T15" s="23">
        <v>113</v>
      </c>
      <c r="U15" s="23">
        <v>368</v>
      </c>
      <c r="V15" s="23">
        <v>254</v>
      </c>
      <c r="W15" s="23">
        <v>124</v>
      </c>
      <c r="X15" s="23">
        <v>555</v>
      </c>
    </row>
    <row r="16" spans="1:24" s="86" customFormat="1">
      <c r="A16" s="25" t="s">
        <v>373</v>
      </c>
      <c r="B16" s="73">
        <v>1234</v>
      </c>
      <c r="C16" s="23">
        <v>217</v>
      </c>
      <c r="D16" s="23">
        <v>83</v>
      </c>
      <c r="E16" s="23">
        <v>118</v>
      </c>
      <c r="F16" s="23">
        <v>44</v>
      </c>
      <c r="G16" s="23">
        <v>107</v>
      </c>
      <c r="H16" s="23">
        <v>14</v>
      </c>
      <c r="I16" s="23">
        <v>283</v>
      </c>
      <c r="J16" s="23">
        <v>91</v>
      </c>
      <c r="K16" s="23">
        <v>44</v>
      </c>
      <c r="L16" s="23">
        <v>232</v>
      </c>
      <c r="N16" s="73">
        <v>691</v>
      </c>
      <c r="O16" s="23">
        <v>68</v>
      </c>
      <c r="P16" s="23">
        <v>50</v>
      </c>
      <c r="Q16" s="23">
        <v>25</v>
      </c>
      <c r="R16" s="23">
        <v>32</v>
      </c>
      <c r="S16" s="23">
        <v>154</v>
      </c>
      <c r="T16" s="23">
        <v>61</v>
      </c>
      <c r="U16" s="23">
        <v>131</v>
      </c>
      <c r="V16" s="23">
        <v>51</v>
      </c>
      <c r="W16" s="23">
        <v>16</v>
      </c>
      <c r="X16" s="23">
        <v>103</v>
      </c>
    </row>
    <row r="17" spans="1:24" s="90" customFormat="1">
      <c r="A17" s="36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5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5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25" t="s">
        <v>366</v>
      </c>
      <c r="B20" s="92">
        <v>1E-3</v>
      </c>
      <c r="C20" s="93">
        <v>0</v>
      </c>
      <c r="D20" s="93">
        <v>4.0000000000000001E-3</v>
      </c>
      <c r="E20" s="93">
        <v>8.0000000000000002E-3</v>
      </c>
      <c r="F20" s="93">
        <v>0</v>
      </c>
      <c r="G20" s="93">
        <v>4.0000000000000001E-3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N20" s="92">
        <v>2E-3</v>
      </c>
      <c r="O20" s="93">
        <v>3.0000000000000001E-3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4.0000000000000001E-3</v>
      </c>
      <c r="V20" s="93">
        <v>0</v>
      </c>
      <c r="W20" s="93">
        <v>0</v>
      </c>
      <c r="X20" s="93">
        <v>4.0000000000000001E-3</v>
      </c>
    </row>
    <row r="21" spans="1:24" s="86" customFormat="1">
      <c r="A21" s="25" t="s">
        <v>367</v>
      </c>
      <c r="B21" s="92">
        <v>0.02</v>
      </c>
      <c r="C21" s="93">
        <v>3.4000000000000002E-2</v>
      </c>
      <c r="D21" s="93">
        <v>1.4E-2</v>
      </c>
      <c r="E21" s="93">
        <v>2.4E-2</v>
      </c>
      <c r="F21" s="93">
        <v>2.5000000000000001E-2</v>
      </c>
      <c r="G21" s="93">
        <v>1.7999999999999999E-2</v>
      </c>
      <c r="H21" s="93">
        <v>1.2999999999999999E-2</v>
      </c>
      <c r="I21" s="93">
        <v>1.7999999999999999E-2</v>
      </c>
      <c r="J21" s="93">
        <v>1.4E-2</v>
      </c>
      <c r="K21" s="93">
        <v>2.4E-2</v>
      </c>
      <c r="L21" s="93">
        <v>1.0999999999999999E-2</v>
      </c>
      <c r="N21" s="92">
        <v>1.7999999999999999E-2</v>
      </c>
      <c r="O21" s="93">
        <v>0.03</v>
      </c>
      <c r="P21" s="93">
        <v>0.02</v>
      </c>
      <c r="Q21" s="93">
        <v>1.7999999999999999E-2</v>
      </c>
      <c r="R21" s="93">
        <v>8.9999999999999993E-3</v>
      </c>
      <c r="S21" s="93">
        <v>0.02</v>
      </c>
      <c r="T21" s="93">
        <v>1.0999999999999999E-2</v>
      </c>
      <c r="U21" s="93">
        <v>8.9999999999999993E-3</v>
      </c>
      <c r="V21" s="93">
        <v>1.2999999999999999E-2</v>
      </c>
      <c r="W21" s="93">
        <v>0.04</v>
      </c>
      <c r="X21" s="93">
        <v>8.0000000000000002E-3</v>
      </c>
    </row>
    <row r="22" spans="1:24" s="86" customFormat="1">
      <c r="A22" s="25" t="s">
        <v>368</v>
      </c>
      <c r="B22" s="92">
        <v>9.5000000000000001E-2</v>
      </c>
      <c r="C22" s="93">
        <v>9.6000000000000002E-2</v>
      </c>
      <c r="D22" s="93">
        <v>7.5999999999999998E-2</v>
      </c>
      <c r="E22" s="93">
        <v>8.4000000000000005E-2</v>
      </c>
      <c r="F22" s="93">
        <v>9.7000000000000003E-2</v>
      </c>
      <c r="G22" s="93">
        <v>0.153</v>
      </c>
      <c r="H22" s="93">
        <v>0.10100000000000001</v>
      </c>
      <c r="I22" s="93">
        <v>8.8999999999999996E-2</v>
      </c>
      <c r="J22" s="93">
        <v>8.6999999999999994E-2</v>
      </c>
      <c r="K22" s="93">
        <v>0.10100000000000001</v>
      </c>
      <c r="L22" s="93">
        <v>7.0999999999999994E-2</v>
      </c>
      <c r="N22" s="92">
        <v>7.0000000000000007E-2</v>
      </c>
      <c r="O22" s="93">
        <v>0.05</v>
      </c>
      <c r="P22" s="93">
        <v>6.4000000000000001E-2</v>
      </c>
      <c r="Q22" s="93">
        <v>9.1999999999999998E-2</v>
      </c>
      <c r="R22" s="93">
        <v>8.5999999999999993E-2</v>
      </c>
      <c r="S22" s="93">
        <v>9.2999999999999999E-2</v>
      </c>
      <c r="T22" s="93">
        <v>5.7000000000000002E-2</v>
      </c>
      <c r="U22" s="93">
        <v>4.8000000000000001E-2</v>
      </c>
      <c r="V22" s="93">
        <v>6.3E-2</v>
      </c>
      <c r="W22" s="93">
        <v>0.10199999999999999</v>
      </c>
      <c r="X22" s="93">
        <v>5.7000000000000002E-2</v>
      </c>
    </row>
    <row r="23" spans="1:24" s="86" customFormat="1">
      <c r="A23" s="25" t="s">
        <v>369</v>
      </c>
      <c r="B23" s="92">
        <v>0.16800000000000001</v>
      </c>
      <c r="C23" s="93">
        <v>0.161</v>
      </c>
      <c r="D23" s="93">
        <v>0.19900000000000001</v>
      </c>
      <c r="E23" s="93">
        <v>0.151</v>
      </c>
      <c r="F23" s="93">
        <v>0.18099999999999999</v>
      </c>
      <c r="G23" s="93">
        <v>0.157</v>
      </c>
      <c r="H23" s="93">
        <v>0.16700000000000001</v>
      </c>
      <c r="I23" s="93">
        <v>0.159</v>
      </c>
      <c r="J23" s="93">
        <v>0.156</v>
      </c>
      <c r="K23" s="93">
        <v>0.19</v>
      </c>
      <c r="L23" s="93">
        <v>0.17499999999999999</v>
      </c>
      <c r="N23" s="92">
        <v>0.17399999999999999</v>
      </c>
      <c r="O23" s="93">
        <v>0.251</v>
      </c>
      <c r="P23" s="93">
        <v>0.182</v>
      </c>
      <c r="Q23" s="93">
        <v>0.14499999999999999</v>
      </c>
      <c r="R23" s="93">
        <v>0.185</v>
      </c>
      <c r="S23" s="93">
        <v>0.14899999999999999</v>
      </c>
      <c r="T23" s="93">
        <v>0.13600000000000001</v>
      </c>
      <c r="U23" s="93">
        <v>0.184</v>
      </c>
      <c r="V23" s="93">
        <v>0.13900000000000001</v>
      </c>
      <c r="W23" s="93">
        <v>0.217</v>
      </c>
      <c r="X23" s="93">
        <v>0.14199999999999999</v>
      </c>
    </row>
    <row r="24" spans="1:24" s="86" customFormat="1">
      <c r="A24" s="25" t="s">
        <v>370</v>
      </c>
      <c r="B24" s="92">
        <v>0.26100000000000001</v>
      </c>
      <c r="C24" s="93">
        <v>0.27600000000000002</v>
      </c>
      <c r="D24" s="93">
        <v>0.25</v>
      </c>
      <c r="E24" s="93">
        <v>0.22700000000000001</v>
      </c>
      <c r="F24" s="93">
        <v>0.26700000000000002</v>
      </c>
      <c r="G24" s="93">
        <v>0.27400000000000002</v>
      </c>
      <c r="H24" s="93">
        <v>0.28899999999999998</v>
      </c>
      <c r="I24" s="93">
        <v>0.24399999999999999</v>
      </c>
      <c r="J24" s="93">
        <v>0.26800000000000002</v>
      </c>
      <c r="K24" s="93">
        <v>0.28999999999999998</v>
      </c>
      <c r="L24" s="93">
        <v>0.25</v>
      </c>
      <c r="N24" s="92">
        <v>0.251</v>
      </c>
      <c r="O24" s="93">
        <v>0.30099999999999999</v>
      </c>
      <c r="P24" s="93">
        <v>0.222</v>
      </c>
      <c r="Q24" s="93">
        <v>0.254</v>
      </c>
      <c r="R24" s="93">
        <v>0.254</v>
      </c>
      <c r="S24" s="93">
        <v>0.19400000000000001</v>
      </c>
      <c r="T24" s="93">
        <v>0.27800000000000002</v>
      </c>
      <c r="U24" s="93">
        <v>0.219</v>
      </c>
      <c r="V24" s="93">
        <v>0.3</v>
      </c>
      <c r="W24" s="93">
        <v>0.23499999999999999</v>
      </c>
      <c r="X24" s="93">
        <v>0.25900000000000001</v>
      </c>
    </row>
    <row r="25" spans="1:24" s="86" customFormat="1">
      <c r="A25" s="25" t="s">
        <v>371</v>
      </c>
      <c r="B25" s="92">
        <v>0.28699999999999998</v>
      </c>
      <c r="C25" s="93">
        <v>0.30399999999999999</v>
      </c>
      <c r="D25" s="93">
        <v>0.29299999999999998</v>
      </c>
      <c r="E25" s="93">
        <v>0.20699999999999999</v>
      </c>
      <c r="F25" s="93">
        <v>0.27800000000000002</v>
      </c>
      <c r="G25" s="93">
        <v>0.27700000000000002</v>
      </c>
      <c r="H25" s="93">
        <v>0.23699999999999999</v>
      </c>
      <c r="I25" s="93">
        <v>0.30299999999999999</v>
      </c>
      <c r="J25" s="93">
        <v>0.315</v>
      </c>
      <c r="K25" s="93">
        <v>0.31</v>
      </c>
      <c r="L25" s="93">
        <v>0.28699999999999998</v>
      </c>
      <c r="N25" s="92">
        <v>0.28599999999999998</v>
      </c>
      <c r="O25" s="93">
        <v>0.254</v>
      </c>
      <c r="P25" s="93">
        <v>0.25600000000000001</v>
      </c>
      <c r="Q25" s="93">
        <v>0.28899999999999998</v>
      </c>
      <c r="R25" s="93">
        <v>0.31900000000000001</v>
      </c>
      <c r="S25" s="93">
        <v>0.34300000000000003</v>
      </c>
      <c r="T25" s="93">
        <v>0.21</v>
      </c>
      <c r="U25" s="93">
        <v>0.28499999999999998</v>
      </c>
      <c r="V25" s="93">
        <v>0.29599999999999999</v>
      </c>
      <c r="W25" s="93">
        <v>0.29199999999999998</v>
      </c>
      <c r="X25" s="93">
        <v>0.27100000000000002</v>
      </c>
    </row>
    <row r="26" spans="1:24" s="86" customFormat="1">
      <c r="A26" s="155" t="s">
        <v>372</v>
      </c>
      <c r="B26" s="92">
        <v>0.14499999999999999</v>
      </c>
      <c r="C26" s="93">
        <v>0.10199999999999999</v>
      </c>
      <c r="D26" s="93">
        <v>0.14899999999999999</v>
      </c>
      <c r="E26" s="93">
        <v>0.27100000000000002</v>
      </c>
      <c r="F26" s="93">
        <v>0.14099999999999999</v>
      </c>
      <c r="G26" s="93">
        <v>0.10199999999999999</v>
      </c>
      <c r="H26" s="93">
        <v>0.184</v>
      </c>
      <c r="I26" s="93">
        <v>0.155</v>
      </c>
      <c r="J26" s="93">
        <v>0.14099999999999999</v>
      </c>
      <c r="K26" s="93">
        <v>7.2999999999999995E-2</v>
      </c>
      <c r="L26" s="93">
        <v>0.17899999999999999</v>
      </c>
      <c r="N26" s="92">
        <v>0.157</v>
      </c>
      <c r="O26" s="93">
        <v>0.08</v>
      </c>
      <c r="P26" s="93">
        <v>0.20699999999999999</v>
      </c>
      <c r="Q26" s="93">
        <v>0.189</v>
      </c>
      <c r="R26" s="93">
        <v>0.121</v>
      </c>
      <c r="S26" s="93">
        <v>0.129</v>
      </c>
      <c r="T26" s="93">
        <v>0.19900000000000001</v>
      </c>
      <c r="U26" s="93">
        <v>0.184</v>
      </c>
      <c r="V26" s="93">
        <v>0.157</v>
      </c>
      <c r="W26" s="93">
        <v>0.10199999999999999</v>
      </c>
      <c r="X26" s="93">
        <v>0.219</v>
      </c>
    </row>
    <row r="27" spans="1:24" s="86" customFormat="1">
      <c r="A27" s="25" t="s">
        <v>373</v>
      </c>
      <c r="B27" s="92">
        <v>2.1000000000000001E-2</v>
      </c>
      <c r="C27" s="93">
        <v>2.5000000000000001E-2</v>
      </c>
      <c r="D27" s="93">
        <v>1.4E-2</v>
      </c>
      <c r="E27" s="93">
        <v>2.8000000000000001E-2</v>
      </c>
      <c r="F27" s="93">
        <v>1.0999999999999999E-2</v>
      </c>
      <c r="G27" s="93">
        <v>1.4999999999999999E-2</v>
      </c>
      <c r="H27" s="93">
        <v>8.9999999999999993E-3</v>
      </c>
      <c r="I27" s="93">
        <v>3.3000000000000002E-2</v>
      </c>
      <c r="J27" s="93">
        <v>1.7999999999999999E-2</v>
      </c>
      <c r="K27" s="93">
        <v>1.2E-2</v>
      </c>
      <c r="L27" s="93">
        <v>2.5999999999999999E-2</v>
      </c>
      <c r="N27" s="92">
        <v>4.2000000000000003E-2</v>
      </c>
      <c r="O27" s="93">
        <v>0.03</v>
      </c>
      <c r="P27" s="93">
        <v>4.9000000000000002E-2</v>
      </c>
      <c r="Q27" s="93">
        <v>1.2999999999999999E-2</v>
      </c>
      <c r="R27" s="93">
        <v>2.5999999999999999E-2</v>
      </c>
      <c r="S27" s="93">
        <v>7.2999999999999995E-2</v>
      </c>
      <c r="T27" s="93">
        <v>0.108</v>
      </c>
      <c r="U27" s="93">
        <v>6.6000000000000003E-2</v>
      </c>
      <c r="V27" s="93">
        <v>3.1E-2</v>
      </c>
      <c r="W27" s="93">
        <v>1.2999999999999999E-2</v>
      </c>
      <c r="X27" s="93">
        <v>0.04</v>
      </c>
    </row>
    <row r="28" spans="1:24" s="90" customFormat="1">
      <c r="A28" s="25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5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1E-3</v>
      </c>
      <c r="C31" s="93">
        <v>0</v>
      </c>
      <c r="D31" s="93">
        <v>4.0000000000000001E-3</v>
      </c>
      <c r="E31" s="93">
        <v>8.0000000000000002E-3</v>
      </c>
      <c r="F31" s="93">
        <v>0</v>
      </c>
      <c r="G31" s="93">
        <v>4.0000000000000001E-3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N31" s="92">
        <v>2E-3</v>
      </c>
      <c r="O31" s="93">
        <v>3.0000000000000001E-3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5.0000000000000001E-3</v>
      </c>
      <c r="V31" s="93">
        <v>0</v>
      </c>
      <c r="W31" s="93">
        <v>0</v>
      </c>
      <c r="X31" s="93">
        <v>4.0000000000000001E-3</v>
      </c>
    </row>
    <row r="32" spans="1:24" s="90" customFormat="1">
      <c r="A32" s="25" t="s">
        <v>367</v>
      </c>
      <c r="B32" s="92">
        <v>0.02</v>
      </c>
      <c r="C32" s="93">
        <v>3.5000000000000003E-2</v>
      </c>
      <c r="D32" s="93">
        <v>1.4999999999999999E-2</v>
      </c>
      <c r="E32" s="93">
        <v>2.5000000000000001E-2</v>
      </c>
      <c r="F32" s="93">
        <v>2.5999999999999999E-2</v>
      </c>
      <c r="G32" s="93">
        <v>1.9E-2</v>
      </c>
      <c r="H32" s="93">
        <v>1.2999999999999999E-2</v>
      </c>
      <c r="I32" s="93">
        <v>1.9E-2</v>
      </c>
      <c r="J32" s="93">
        <v>1.4999999999999999E-2</v>
      </c>
      <c r="K32" s="93">
        <v>2.4E-2</v>
      </c>
      <c r="L32" s="93">
        <v>1.0999999999999999E-2</v>
      </c>
      <c r="N32" s="92">
        <v>1.7999999999999999E-2</v>
      </c>
      <c r="O32" s="93">
        <v>3.1E-2</v>
      </c>
      <c r="P32" s="93">
        <v>2.1000000000000001E-2</v>
      </c>
      <c r="Q32" s="93">
        <v>1.7999999999999999E-2</v>
      </c>
      <c r="R32" s="93">
        <v>8.9999999999999993E-3</v>
      </c>
      <c r="S32" s="93">
        <v>2.1999999999999999E-2</v>
      </c>
      <c r="T32" s="93">
        <v>1.2999999999999999E-2</v>
      </c>
      <c r="U32" s="93">
        <v>8.9999999999999993E-3</v>
      </c>
      <c r="V32" s="93">
        <v>1.4E-2</v>
      </c>
      <c r="W32" s="93">
        <v>0.04</v>
      </c>
      <c r="X32" s="93">
        <v>8.0000000000000002E-3</v>
      </c>
    </row>
    <row r="33" spans="1:25" s="90" customFormat="1">
      <c r="A33" s="25" t="s">
        <v>368</v>
      </c>
      <c r="B33" s="92">
        <v>9.7000000000000003E-2</v>
      </c>
      <c r="C33" s="93">
        <v>9.9000000000000005E-2</v>
      </c>
      <c r="D33" s="93">
        <v>7.6999999999999999E-2</v>
      </c>
      <c r="E33" s="93">
        <v>8.5999999999999993E-2</v>
      </c>
      <c r="F33" s="93">
        <v>9.9000000000000005E-2</v>
      </c>
      <c r="G33" s="93">
        <v>0.156</v>
      </c>
      <c r="H33" s="93">
        <v>0.10199999999999999</v>
      </c>
      <c r="I33" s="93">
        <v>9.1999999999999998E-2</v>
      </c>
      <c r="J33" s="93">
        <v>8.8999999999999996E-2</v>
      </c>
      <c r="K33" s="93">
        <v>0.10199999999999999</v>
      </c>
      <c r="L33" s="93">
        <v>7.2999999999999995E-2</v>
      </c>
      <c r="N33" s="92">
        <v>7.2999999999999995E-2</v>
      </c>
      <c r="O33" s="93">
        <v>5.1999999999999998E-2</v>
      </c>
      <c r="P33" s="93">
        <v>6.7000000000000004E-2</v>
      </c>
      <c r="Q33" s="93">
        <v>9.2999999999999999E-2</v>
      </c>
      <c r="R33" s="93">
        <v>8.7999999999999995E-2</v>
      </c>
      <c r="S33" s="93">
        <v>0.1</v>
      </c>
      <c r="T33" s="93">
        <v>6.4000000000000001E-2</v>
      </c>
      <c r="U33" s="93">
        <v>5.1999999999999998E-2</v>
      </c>
      <c r="V33" s="93">
        <v>6.5000000000000002E-2</v>
      </c>
      <c r="W33" s="93">
        <v>0.10299999999999999</v>
      </c>
      <c r="X33" s="93">
        <v>5.8999999999999997E-2</v>
      </c>
    </row>
    <row r="34" spans="1:25" s="90" customFormat="1">
      <c r="A34" s="25" t="s">
        <v>369</v>
      </c>
      <c r="B34" s="92">
        <v>0.17199999999999999</v>
      </c>
      <c r="C34" s="93">
        <v>0.16600000000000001</v>
      </c>
      <c r="D34" s="93">
        <v>0.20200000000000001</v>
      </c>
      <c r="E34" s="93">
        <v>0.156</v>
      </c>
      <c r="F34" s="93">
        <v>0.182</v>
      </c>
      <c r="G34" s="93">
        <v>0.159</v>
      </c>
      <c r="H34" s="93">
        <v>0.16800000000000001</v>
      </c>
      <c r="I34" s="93">
        <v>0.16400000000000001</v>
      </c>
      <c r="J34" s="93">
        <v>0.159</v>
      </c>
      <c r="K34" s="93">
        <v>0.192</v>
      </c>
      <c r="L34" s="93">
        <v>0.18</v>
      </c>
      <c r="N34" s="92">
        <v>0.182</v>
      </c>
      <c r="O34" s="93">
        <v>0.25900000000000001</v>
      </c>
      <c r="P34" s="93">
        <v>0.192</v>
      </c>
      <c r="Q34" s="93">
        <v>0.14699999999999999</v>
      </c>
      <c r="R34" s="93">
        <v>0.19</v>
      </c>
      <c r="S34" s="93">
        <v>0.161</v>
      </c>
      <c r="T34" s="93">
        <v>0.153</v>
      </c>
      <c r="U34" s="93">
        <v>0.19700000000000001</v>
      </c>
      <c r="V34" s="93">
        <v>0.14399999999999999</v>
      </c>
      <c r="W34" s="93">
        <v>0.22</v>
      </c>
      <c r="X34" s="93">
        <v>0.14799999999999999</v>
      </c>
    </row>
    <row r="35" spans="1:25" s="90" customFormat="1">
      <c r="A35" s="25" t="s">
        <v>370</v>
      </c>
      <c r="B35" s="92">
        <v>0.26600000000000001</v>
      </c>
      <c r="C35" s="93">
        <v>0.28299999999999997</v>
      </c>
      <c r="D35" s="93">
        <v>0.254</v>
      </c>
      <c r="E35" s="93">
        <v>0.23400000000000001</v>
      </c>
      <c r="F35" s="93">
        <v>0.27</v>
      </c>
      <c r="G35" s="93">
        <v>0.27800000000000002</v>
      </c>
      <c r="H35" s="93">
        <v>0.29199999999999998</v>
      </c>
      <c r="I35" s="93">
        <v>0.252</v>
      </c>
      <c r="J35" s="93">
        <v>0.27300000000000002</v>
      </c>
      <c r="K35" s="93">
        <v>0.29399999999999998</v>
      </c>
      <c r="L35" s="93">
        <v>0.25700000000000001</v>
      </c>
      <c r="N35" s="92">
        <v>0.26200000000000001</v>
      </c>
      <c r="O35" s="93">
        <v>0.31</v>
      </c>
      <c r="P35" s="93">
        <v>0.23300000000000001</v>
      </c>
      <c r="Q35" s="93">
        <v>0.25800000000000001</v>
      </c>
      <c r="R35" s="93">
        <v>0.26100000000000001</v>
      </c>
      <c r="S35" s="93">
        <v>0.20899999999999999</v>
      </c>
      <c r="T35" s="93">
        <v>0.312</v>
      </c>
      <c r="U35" s="93">
        <v>0.23499999999999999</v>
      </c>
      <c r="V35" s="93">
        <v>0.31</v>
      </c>
      <c r="W35" s="93">
        <v>0.23799999999999999</v>
      </c>
      <c r="X35" s="93">
        <v>0.27</v>
      </c>
    </row>
    <row r="36" spans="1:25" s="90" customFormat="1">
      <c r="A36" s="25" t="s">
        <v>371</v>
      </c>
      <c r="B36" s="92">
        <v>0.29399999999999998</v>
      </c>
      <c r="C36" s="93">
        <v>0.312</v>
      </c>
      <c r="D36" s="93">
        <v>0.29799999999999999</v>
      </c>
      <c r="E36" s="93">
        <v>0.21299999999999999</v>
      </c>
      <c r="F36" s="93">
        <v>0.28100000000000003</v>
      </c>
      <c r="G36" s="93">
        <v>0.28100000000000003</v>
      </c>
      <c r="H36" s="93">
        <v>0.23899999999999999</v>
      </c>
      <c r="I36" s="93">
        <v>0.313</v>
      </c>
      <c r="J36" s="93">
        <v>0.32100000000000001</v>
      </c>
      <c r="K36" s="93">
        <v>0.314</v>
      </c>
      <c r="L36" s="93">
        <v>0.29499999999999998</v>
      </c>
      <c r="N36" s="92">
        <v>0.29899999999999999</v>
      </c>
      <c r="O36" s="93">
        <v>0.26200000000000001</v>
      </c>
      <c r="P36" s="93">
        <v>0.26900000000000002</v>
      </c>
      <c r="Q36" s="93">
        <v>0.29299999999999998</v>
      </c>
      <c r="R36" s="93">
        <v>0.32700000000000001</v>
      </c>
      <c r="S36" s="93">
        <v>0.37</v>
      </c>
      <c r="T36" s="93">
        <v>0.23599999999999999</v>
      </c>
      <c r="U36" s="93">
        <v>0.30499999999999999</v>
      </c>
      <c r="V36" s="93">
        <v>0.30599999999999999</v>
      </c>
      <c r="W36" s="93">
        <v>0.29599999999999999</v>
      </c>
      <c r="X36" s="93">
        <v>0.28299999999999997</v>
      </c>
    </row>
    <row r="37" spans="1:25" s="90" customFormat="1">
      <c r="A37" s="25" t="s">
        <v>372</v>
      </c>
      <c r="B37" s="92">
        <v>0.14899999999999999</v>
      </c>
      <c r="C37" s="93">
        <v>0.105</v>
      </c>
      <c r="D37" s="93">
        <v>0.151</v>
      </c>
      <c r="E37" s="93">
        <v>0.27900000000000003</v>
      </c>
      <c r="F37" s="93">
        <v>0.14199999999999999</v>
      </c>
      <c r="G37" s="93">
        <v>0.104</v>
      </c>
      <c r="H37" s="93">
        <v>0.186</v>
      </c>
      <c r="I37" s="93">
        <v>0.16</v>
      </c>
      <c r="J37" s="93">
        <v>0.14399999999999999</v>
      </c>
      <c r="K37" s="93">
        <v>7.2999999999999995E-2</v>
      </c>
      <c r="L37" s="93">
        <v>0.184</v>
      </c>
      <c r="N37" s="92">
        <v>0.16400000000000001</v>
      </c>
      <c r="O37" s="93">
        <v>8.3000000000000004E-2</v>
      </c>
      <c r="P37" s="93">
        <v>0.218</v>
      </c>
      <c r="Q37" s="93">
        <v>0.191</v>
      </c>
      <c r="R37" s="93">
        <v>0.124</v>
      </c>
      <c r="S37" s="93">
        <v>0.13900000000000001</v>
      </c>
      <c r="T37" s="93">
        <v>0.223</v>
      </c>
      <c r="U37" s="93">
        <v>0.19700000000000001</v>
      </c>
      <c r="V37" s="93">
        <v>0.16200000000000001</v>
      </c>
      <c r="W37" s="93">
        <v>0.10299999999999999</v>
      </c>
      <c r="X37" s="93">
        <v>0.22800000000000001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25" t="s">
        <v>374</v>
      </c>
      <c r="B41" s="92">
        <v>0.70899999999999996</v>
      </c>
      <c r="C41" s="93">
        <v>0.70099999999999996</v>
      </c>
      <c r="D41" s="93">
        <v>0.70199999999999996</v>
      </c>
      <c r="E41" s="93">
        <v>0.72499999999999998</v>
      </c>
      <c r="F41" s="93">
        <v>0.69299999999999995</v>
      </c>
      <c r="G41" s="93">
        <v>0.66300000000000003</v>
      </c>
      <c r="H41" s="93">
        <v>0.71699999999999997</v>
      </c>
      <c r="I41" s="93">
        <v>0.72499999999999998</v>
      </c>
      <c r="J41" s="93">
        <v>0.73799999999999999</v>
      </c>
      <c r="K41" s="93">
        <v>0.68200000000000005</v>
      </c>
      <c r="L41" s="93">
        <v>0.73599999999999999</v>
      </c>
      <c r="N41" s="92">
        <v>0.72499999999999998</v>
      </c>
      <c r="O41" s="93">
        <v>0.65500000000000003</v>
      </c>
      <c r="P41" s="93">
        <v>0.72</v>
      </c>
      <c r="Q41" s="93">
        <v>0.74199999999999999</v>
      </c>
      <c r="R41" s="93">
        <v>0.71199999999999997</v>
      </c>
      <c r="S41" s="93">
        <v>0.71699999999999997</v>
      </c>
      <c r="T41" s="93">
        <v>0.77100000000000002</v>
      </c>
      <c r="U41" s="93">
        <v>0.73699999999999999</v>
      </c>
      <c r="V41" s="93">
        <v>0.77800000000000002</v>
      </c>
      <c r="W41" s="93">
        <v>0.63700000000000001</v>
      </c>
      <c r="X41" s="93">
        <v>0.78100000000000003</v>
      </c>
    </row>
    <row r="42" spans="1:25" s="86" customFormat="1">
      <c r="A42" s="25" t="s">
        <v>375</v>
      </c>
      <c r="B42" s="109">
        <v>5.2</v>
      </c>
      <c r="C42" s="112">
        <v>5.0999999999999996</v>
      </c>
      <c r="D42" s="112">
        <v>5.2</v>
      </c>
      <c r="E42" s="112">
        <v>5.3</v>
      </c>
      <c r="F42" s="112">
        <v>5.0999999999999996</v>
      </c>
      <c r="G42" s="112">
        <v>4.9000000000000004</v>
      </c>
      <c r="H42" s="112">
        <v>5.2</v>
      </c>
      <c r="I42" s="112">
        <v>5.2</v>
      </c>
      <c r="J42" s="112">
        <v>5.2</v>
      </c>
      <c r="K42" s="112">
        <v>5</v>
      </c>
      <c r="L42" s="112">
        <v>5.3</v>
      </c>
      <c r="M42" s="150"/>
      <c r="N42" s="109">
        <v>5.2</v>
      </c>
      <c r="O42" s="112">
        <v>5</v>
      </c>
      <c r="P42" s="112">
        <v>5.3</v>
      </c>
      <c r="Q42" s="112">
        <v>5.3</v>
      </c>
      <c r="R42" s="112">
        <v>5.2</v>
      </c>
      <c r="S42" s="112">
        <v>5.2</v>
      </c>
      <c r="T42" s="112">
        <v>5.4</v>
      </c>
      <c r="U42" s="112">
        <v>5.4</v>
      </c>
      <c r="V42" s="112">
        <v>5.3</v>
      </c>
      <c r="W42" s="112">
        <v>5</v>
      </c>
      <c r="X42" s="112">
        <v>5.4</v>
      </c>
    </row>
    <row r="43" spans="1:25" s="86" customFormat="1">
      <c r="A43" s="25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M43" s="150"/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6</v>
      </c>
      <c r="T43" s="112">
        <v>5</v>
      </c>
      <c r="U43" s="112">
        <v>6</v>
      </c>
      <c r="V43" s="112">
        <v>5</v>
      </c>
      <c r="W43" s="112">
        <v>5</v>
      </c>
      <c r="X43" s="112">
        <v>6</v>
      </c>
    </row>
    <row r="44" spans="1:25" s="86" customFormat="1">
      <c r="A44" s="25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7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5</v>
      </c>
      <c r="U44" s="113" t="str">
        <f t="shared" si="0"/>
        <v>Voto 6</v>
      </c>
      <c r="V44" s="113" t="str">
        <f t="shared" si="0"/>
        <v>Voto 5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25" t="s">
        <v>378</v>
      </c>
      <c r="B45" s="109">
        <f t="shared" ref="B45:L45" si="1">100*((B24+B25+B26)-(B20+B21+B22))/(B20+B21+B22+B24+B25+B26)</f>
        <v>71.322620519159472</v>
      </c>
      <c r="C45" s="112">
        <f t="shared" si="1"/>
        <v>67.980295566502477</v>
      </c>
      <c r="D45" s="112">
        <f t="shared" si="1"/>
        <v>76.081424936386767</v>
      </c>
      <c r="E45" s="112">
        <f t="shared" si="1"/>
        <v>71.741778319123028</v>
      </c>
      <c r="F45" s="112">
        <f t="shared" si="1"/>
        <v>69.801980198019805</v>
      </c>
      <c r="G45" s="112">
        <f t="shared" si="1"/>
        <v>57.729468599033822</v>
      </c>
      <c r="H45" s="112">
        <f t="shared" si="1"/>
        <v>72.330097087378647</v>
      </c>
      <c r="I45" s="112">
        <f t="shared" si="1"/>
        <v>73.547589616810882</v>
      </c>
      <c r="J45" s="112">
        <f t="shared" si="1"/>
        <v>75.515151515151516</v>
      </c>
      <c r="K45" s="112">
        <f t="shared" si="1"/>
        <v>68.671679197994976</v>
      </c>
      <c r="L45" s="112">
        <f t="shared" si="1"/>
        <v>79.448621553884706</v>
      </c>
      <c r="N45" s="109">
        <f t="shared" ref="N45:X45" si="2">100*((N24+N25+N26)-(N20+N21+N22))/(N20+N21+N22+N24+N25+N26)</f>
        <v>77.040816326530603</v>
      </c>
      <c r="O45" s="112">
        <f t="shared" si="2"/>
        <v>76.880222841225617</v>
      </c>
      <c r="P45" s="112">
        <f t="shared" si="2"/>
        <v>78.153446033810127</v>
      </c>
      <c r="Q45" s="112">
        <f t="shared" si="2"/>
        <v>73.871733966745836</v>
      </c>
      <c r="R45" s="112">
        <f t="shared" si="2"/>
        <v>75.918884664131824</v>
      </c>
      <c r="S45" s="112">
        <f t="shared" si="2"/>
        <v>70.988446726572533</v>
      </c>
      <c r="T45" s="112">
        <f t="shared" si="2"/>
        <v>81.986754966887403</v>
      </c>
      <c r="U45" s="112">
        <f t="shared" si="2"/>
        <v>83.711615487316436</v>
      </c>
      <c r="V45" s="112">
        <f t="shared" si="2"/>
        <v>81.664656212303981</v>
      </c>
      <c r="W45" s="112">
        <f t="shared" si="2"/>
        <v>63.16472114137482</v>
      </c>
      <c r="X45" s="112">
        <f t="shared" si="2"/>
        <v>83.12958435207824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16614</v>
      </c>
      <c r="C47" s="117">
        <f t="shared" ref="C47:X47" si="3">MAX(C9:C15)</f>
        <v>2663</v>
      </c>
      <c r="D47" s="117">
        <f t="shared" si="3"/>
        <v>1679</v>
      </c>
      <c r="E47" s="117">
        <f t="shared" si="3"/>
        <v>1147</v>
      </c>
      <c r="F47" s="117">
        <f t="shared" si="3"/>
        <v>1141</v>
      </c>
      <c r="G47" s="117">
        <f t="shared" si="3"/>
        <v>2032</v>
      </c>
      <c r="H47" s="117">
        <f t="shared" si="3"/>
        <v>475</v>
      </c>
      <c r="I47" s="117">
        <f t="shared" si="3"/>
        <v>2581</v>
      </c>
      <c r="J47" s="117">
        <f t="shared" si="3"/>
        <v>1578</v>
      </c>
      <c r="K47" s="117">
        <f t="shared" si="3"/>
        <v>1119</v>
      </c>
      <c r="L47" s="117">
        <f t="shared" si="3"/>
        <v>2555</v>
      </c>
      <c r="N47" s="117">
        <f t="shared" si="3"/>
        <v>4717</v>
      </c>
      <c r="O47" s="117">
        <f t="shared" si="3"/>
        <v>683</v>
      </c>
      <c r="P47" s="117">
        <f t="shared" si="3"/>
        <v>259</v>
      </c>
      <c r="Q47" s="117">
        <f t="shared" si="3"/>
        <v>549</v>
      </c>
      <c r="R47" s="117">
        <f t="shared" si="3"/>
        <v>392</v>
      </c>
      <c r="S47" s="117">
        <f t="shared" si="3"/>
        <v>727</v>
      </c>
      <c r="T47" s="117">
        <f t="shared" si="3"/>
        <v>158</v>
      </c>
      <c r="U47" s="117">
        <f t="shared" si="3"/>
        <v>569</v>
      </c>
      <c r="V47" s="117">
        <f t="shared" si="3"/>
        <v>487</v>
      </c>
      <c r="W47" s="117">
        <f t="shared" si="3"/>
        <v>357</v>
      </c>
      <c r="X47" s="117">
        <f t="shared" si="3"/>
        <v>689</v>
      </c>
    </row>
    <row r="48" spans="1:25" s="67" customFormat="1" ht="7.1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3:L3"/>
    <mergeCell ref="N3:X3"/>
    <mergeCell ref="O4:X4"/>
    <mergeCell ref="B30:L30"/>
    <mergeCell ref="N30:X30"/>
    <mergeCell ref="N8:X8"/>
    <mergeCell ref="B7:M7"/>
    <mergeCell ref="N7:X7"/>
    <mergeCell ref="B8:L8"/>
    <mergeCell ref="B40:L40"/>
    <mergeCell ref="N40:X40"/>
    <mergeCell ref="B19:L19"/>
    <mergeCell ref="N19:X19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3.7109375" style="20" customWidth="1"/>
    <col min="2" max="2" width="7.7109375" style="67" customWidth="1"/>
    <col min="3" max="4" width="7.28515625" style="9" customWidth="1"/>
    <col min="5" max="5" width="8.7109375" style="9" customWidth="1"/>
    <col min="6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76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5"/>
      <c r="B7" s="248" t="s">
        <v>405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25" t="s">
        <v>366</v>
      </c>
      <c r="B8" s="73">
        <v>99</v>
      </c>
      <c r="C8" s="23">
        <v>8</v>
      </c>
      <c r="D8" s="23">
        <v>10</v>
      </c>
      <c r="E8" s="23">
        <v>34</v>
      </c>
      <c r="F8" s="23">
        <v>0</v>
      </c>
      <c r="G8" s="23">
        <v>0</v>
      </c>
      <c r="H8" s="23">
        <v>7</v>
      </c>
      <c r="I8" s="23">
        <v>0</v>
      </c>
      <c r="J8" s="23">
        <v>0</v>
      </c>
      <c r="K8" s="23">
        <v>20</v>
      </c>
      <c r="L8" s="23">
        <v>21</v>
      </c>
    </row>
    <row r="9" spans="1:13" s="86" customFormat="1">
      <c r="A9" s="25" t="s">
        <v>367</v>
      </c>
      <c r="B9" s="73">
        <v>1287</v>
      </c>
      <c r="C9" s="23">
        <v>340</v>
      </c>
      <c r="D9" s="23">
        <v>114</v>
      </c>
      <c r="E9" s="23">
        <v>67</v>
      </c>
      <c r="F9" s="23">
        <v>76</v>
      </c>
      <c r="G9" s="23">
        <v>185</v>
      </c>
      <c r="H9" s="23">
        <v>82</v>
      </c>
      <c r="I9" s="23">
        <v>112</v>
      </c>
      <c r="J9" s="23">
        <v>40</v>
      </c>
      <c r="K9" s="23">
        <v>129</v>
      </c>
      <c r="L9" s="23">
        <v>143</v>
      </c>
    </row>
    <row r="10" spans="1:13" s="86" customFormat="1">
      <c r="A10" s="25" t="s">
        <v>368</v>
      </c>
      <c r="B10" s="73">
        <v>6554</v>
      </c>
      <c r="C10" s="23">
        <v>1006</v>
      </c>
      <c r="D10" s="23">
        <v>469</v>
      </c>
      <c r="E10" s="23">
        <v>554</v>
      </c>
      <c r="F10" s="23">
        <v>513</v>
      </c>
      <c r="G10" s="23">
        <v>1355</v>
      </c>
      <c r="H10" s="23">
        <v>122</v>
      </c>
      <c r="I10" s="23">
        <v>924</v>
      </c>
      <c r="J10" s="23">
        <v>312</v>
      </c>
      <c r="K10" s="23">
        <v>591</v>
      </c>
      <c r="L10" s="23">
        <v>708</v>
      </c>
    </row>
    <row r="11" spans="1:13" s="86" customFormat="1">
      <c r="A11" s="25" t="s">
        <v>369</v>
      </c>
      <c r="B11" s="73">
        <v>11973</v>
      </c>
      <c r="C11" s="23">
        <v>1821</v>
      </c>
      <c r="D11" s="23">
        <v>1223</v>
      </c>
      <c r="E11" s="23">
        <v>1083</v>
      </c>
      <c r="F11" s="23">
        <v>889</v>
      </c>
      <c r="G11" s="23">
        <v>1124</v>
      </c>
      <c r="H11" s="23">
        <v>305</v>
      </c>
      <c r="I11" s="23">
        <v>1683</v>
      </c>
      <c r="J11" s="23">
        <v>1270</v>
      </c>
      <c r="K11" s="23">
        <v>736</v>
      </c>
      <c r="L11" s="23">
        <v>1838</v>
      </c>
    </row>
    <row r="12" spans="1:13" s="86" customFormat="1">
      <c r="A12" s="25" t="s">
        <v>370</v>
      </c>
      <c r="B12" s="73">
        <v>18435</v>
      </c>
      <c r="C12" s="23">
        <v>3251</v>
      </c>
      <c r="D12" s="23">
        <v>1710</v>
      </c>
      <c r="E12" s="23">
        <v>1276</v>
      </c>
      <c r="F12" s="23">
        <v>1177</v>
      </c>
      <c r="G12" s="23">
        <v>2437</v>
      </c>
      <c r="H12" s="23">
        <v>586</v>
      </c>
      <c r="I12" s="23">
        <v>2444</v>
      </c>
      <c r="J12" s="23">
        <v>1640</v>
      </c>
      <c r="K12" s="23">
        <v>1015</v>
      </c>
      <c r="L12" s="23">
        <v>2899</v>
      </c>
    </row>
    <row r="13" spans="1:13" s="86" customFormat="1">
      <c r="A13" s="25" t="s">
        <v>371</v>
      </c>
      <c r="B13" s="73">
        <v>22139</v>
      </c>
      <c r="C13" s="23">
        <v>3134</v>
      </c>
      <c r="D13" s="23">
        <v>1732</v>
      </c>
      <c r="E13" s="23">
        <v>1685</v>
      </c>
      <c r="F13" s="23">
        <v>1598</v>
      </c>
      <c r="G13" s="23">
        <v>3061</v>
      </c>
      <c r="H13" s="23">
        <v>589</v>
      </c>
      <c r="I13" s="23">
        <v>3094</v>
      </c>
      <c r="J13" s="23">
        <v>2243</v>
      </c>
      <c r="K13" s="23">
        <v>1746</v>
      </c>
      <c r="L13" s="23">
        <v>3257</v>
      </c>
    </row>
    <row r="14" spans="1:13" s="86" customFormat="1">
      <c r="A14" s="25" t="s">
        <v>372</v>
      </c>
      <c r="B14" s="73">
        <v>11554</v>
      </c>
      <c r="C14" s="23">
        <v>1122</v>
      </c>
      <c r="D14" s="23">
        <v>1344</v>
      </c>
      <c r="E14" s="23">
        <v>1294</v>
      </c>
      <c r="F14" s="23">
        <v>974</v>
      </c>
      <c r="G14" s="23">
        <v>926</v>
      </c>
      <c r="H14" s="23">
        <v>427</v>
      </c>
      <c r="I14" s="23">
        <v>1767</v>
      </c>
      <c r="J14" s="23">
        <v>929</v>
      </c>
      <c r="K14" s="23">
        <v>524</v>
      </c>
      <c r="L14" s="23">
        <v>2248</v>
      </c>
    </row>
    <row r="15" spans="1:13" s="86" customFormat="1">
      <c r="A15" s="36" t="s">
        <v>373</v>
      </c>
      <c r="B15" s="73">
        <v>2239</v>
      </c>
      <c r="C15" s="23">
        <v>336</v>
      </c>
      <c r="D15" s="23">
        <v>133</v>
      </c>
      <c r="E15" s="23">
        <v>134</v>
      </c>
      <c r="F15" s="23">
        <v>106</v>
      </c>
      <c r="G15" s="23">
        <v>359</v>
      </c>
      <c r="H15" s="23">
        <v>89</v>
      </c>
      <c r="I15" s="23">
        <v>504</v>
      </c>
      <c r="J15" s="23">
        <v>192</v>
      </c>
      <c r="K15" s="23">
        <v>65</v>
      </c>
      <c r="L15" s="23">
        <v>320</v>
      </c>
    </row>
    <row r="16" spans="1:13" s="90" customFormat="1">
      <c r="A16" s="25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5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5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25" t="s">
        <v>366</v>
      </c>
      <c r="B19" s="92">
        <v>1E-3</v>
      </c>
      <c r="C19" s="93">
        <v>1E-3</v>
      </c>
      <c r="D19" s="93">
        <v>1E-3</v>
      </c>
      <c r="E19" s="93">
        <v>6.0000000000000001E-3</v>
      </c>
      <c r="F19" s="93">
        <v>0</v>
      </c>
      <c r="G19" s="93">
        <v>0</v>
      </c>
      <c r="H19" s="93">
        <v>3.0000000000000001E-3</v>
      </c>
      <c r="I19" s="93">
        <v>0</v>
      </c>
      <c r="J19" s="93">
        <v>0</v>
      </c>
      <c r="K19" s="93">
        <v>4.0000000000000001E-3</v>
      </c>
      <c r="L19" s="93">
        <v>2E-3</v>
      </c>
    </row>
    <row r="20" spans="1:12" s="86" customFormat="1">
      <c r="A20" s="25" t="s">
        <v>367</v>
      </c>
      <c r="B20" s="92">
        <v>1.7000000000000001E-2</v>
      </c>
      <c r="C20" s="93">
        <v>3.1E-2</v>
      </c>
      <c r="D20" s="93">
        <v>1.7000000000000001E-2</v>
      </c>
      <c r="E20" s="93">
        <v>1.0999999999999999E-2</v>
      </c>
      <c r="F20" s="93">
        <v>1.4E-2</v>
      </c>
      <c r="G20" s="93">
        <v>0.02</v>
      </c>
      <c r="H20" s="93">
        <v>3.6999999999999998E-2</v>
      </c>
      <c r="I20" s="93">
        <v>1.0999999999999999E-2</v>
      </c>
      <c r="J20" s="93">
        <v>6.0000000000000001E-3</v>
      </c>
      <c r="K20" s="93">
        <v>2.7E-2</v>
      </c>
      <c r="L20" s="93">
        <v>1.2999999999999999E-2</v>
      </c>
    </row>
    <row r="21" spans="1:12" s="86" customFormat="1">
      <c r="A21" s="25" t="s">
        <v>368</v>
      </c>
      <c r="B21" s="92">
        <v>8.7999999999999995E-2</v>
      </c>
      <c r="C21" s="93">
        <v>9.0999999999999998E-2</v>
      </c>
      <c r="D21" s="93">
        <v>7.0000000000000007E-2</v>
      </c>
      <c r="E21" s="93">
        <v>0.09</v>
      </c>
      <c r="F21" s="93">
        <v>9.6000000000000002E-2</v>
      </c>
      <c r="G21" s="93">
        <v>0.14299999999999999</v>
      </c>
      <c r="H21" s="93">
        <v>5.5E-2</v>
      </c>
      <c r="I21" s="93">
        <v>8.7999999999999995E-2</v>
      </c>
      <c r="J21" s="93">
        <v>4.7E-2</v>
      </c>
      <c r="K21" s="93">
        <v>0.122</v>
      </c>
      <c r="L21" s="93">
        <v>6.2E-2</v>
      </c>
    </row>
    <row r="22" spans="1:12" s="86" customFormat="1">
      <c r="A22" s="25" t="s">
        <v>369</v>
      </c>
      <c r="B22" s="92">
        <v>0.161</v>
      </c>
      <c r="C22" s="93">
        <v>0.16500000000000001</v>
      </c>
      <c r="D22" s="93">
        <v>0.182</v>
      </c>
      <c r="E22" s="93">
        <v>0.17699999999999999</v>
      </c>
      <c r="F22" s="93">
        <v>0.16700000000000001</v>
      </c>
      <c r="G22" s="93">
        <v>0.11899999999999999</v>
      </c>
      <c r="H22" s="93">
        <v>0.13800000000000001</v>
      </c>
      <c r="I22" s="93">
        <v>0.16</v>
      </c>
      <c r="J22" s="93">
        <v>0.192</v>
      </c>
      <c r="K22" s="93">
        <v>0.152</v>
      </c>
      <c r="L22" s="93">
        <v>0.161</v>
      </c>
    </row>
    <row r="23" spans="1:12" s="86" customFormat="1">
      <c r="A23" s="25" t="s">
        <v>370</v>
      </c>
      <c r="B23" s="92">
        <v>0.248</v>
      </c>
      <c r="C23" s="93">
        <v>0.29499999999999998</v>
      </c>
      <c r="D23" s="93">
        <v>0.254</v>
      </c>
      <c r="E23" s="93">
        <v>0.20799999999999999</v>
      </c>
      <c r="F23" s="93">
        <v>0.221</v>
      </c>
      <c r="G23" s="93">
        <v>0.25800000000000001</v>
      </c>
      <c r="H23" s="93">
        <v>0.26600000000000001</v>
      </c>
      <c r="I23" s="93">
        <v>0.23200000000000001</v>
      </c>
      <c r="J23" s="93">
        <v>0.248</v>
      </c>
      <c r="K23" s="93">
        <v>0.21</v>
      </c>
      <c r="L23" s="93">
        <v>0.254</v>
      </c>
    </row>
    <row r="24" spans="1:12" s="86" customFormat="1">
      <c r="A24" s="155" t="s">
        <v>371</v>
      </c>
      <c r="B24" s="92">
        <v>0.29799999999999999</v>
      </c>
      <c r="C24" s="93">
        <v>0.28399999999999997</v>
      </c>
      <c r="D24" s="93">
        <v>0.25700000000000001</v>
      </c>
      <c r="E24" s="93">
        <v>0.27500000000000002</v>
      </c>
      <c r="F24" s="93">
        <v>0.3</v>
      </c>
      <c r="G24" s="93">
        <v>0.32400000000000001</v>
      </c>
      <c r="H24" s="93">
        <v>0.26700000000000002</v>
      </c>
      <c r="I24" s="93">
        <v>0.29399999999999998</v>
      </c>
      <c r="J24" s="93">
        <v>0.33800000000000002</v>
      </c>
      <c r="K24" s="93">
        <v>0.36199999999999999</v>
      </c>
      <c r="L24" s="93">
        <v>0.28499999999999998</v>
      </c>
    </row>
    <row r="25" spans="1:12" s="86" customFormat="1">
      <c r="A25" s="25" t="s">
        <v>372</v>
      </c>
      <c r="B25" s="92">
        <v>0.156</v>
      </c>
      <c r="C25" s="93">
        <v>0.10199999999999999</v>
      </c>
      <c r="D25" s="93">
        <v>0.2</v>
      </c>
      <c r="E25" s="93">
        <v>0.21099999999999999</v>
      </c>
      <c r="F25" s="93">
        <v>0.183</v>
      </c>
      <c r="G25" s="93">
        <v>9.8000000000000004E-2</v>
      </c>
      <c r="H25" s="93">
        <v>0.193</v>
      </c>
      <c r="I25" s="93">
        <v>0.16800000000000001</v>
      </c>
      <c r="J25" s="93">
        <v>0.14000000000000001</v>
      </c>
      <c r="K25" s="93">
        <v>0.109</v>
      </c>
      <c r="L25" s="93">
        <v>0.19700000000000001</v>
      </c>
    </row>
    <row r="26" spans="1:12" s="86" customFormat="1">
      <c r="A26" s="25" t="s">
        <v>373</v>
      </c>
      <c r="B26" s="92">
        <v>0.03</v>
      </c>
      <c r="C26" s="93">
        <v>0.03</v>
      </c>
      <c r="D26" s="93">
        <v>0.02</v>
      </c>
      <c r="E26" s="93">
        <v>2.1999999999999999E-2</v>
      </c>
      <c r="F26" s="93">
        <v>0.02</v>
      </c>
      <c r="G26" s="93">
        <v>3.7999999999999999E-2</v>
      </c>
      <c r="H26" s="93">
        <v>0.04</v>
      </c>
      <c r="I26" s="93">
        <v>4.8000000000000001E-2</v>
      </c>
      <c r="J26" s="93">
        <v>2.9000000000000001E-2</v>
      </c>
      <c r="K26" s="93">
        <v>1.4E-2</v>
      </c>
      <c r="L26" s="93">
        <v>2.8000000000000001E-2</v>
      </c>
    </row>
    <row r="27" spans="1:12" s="90" customFormat="1">
      <c r="A27" s="25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1E-3</v>
      </c>
      <c r="C30" s="93">
        <v>1E-3</v>
      </c>
      <c r="D30" s="93">
        <v>2E-3</v>
      </c>
      <c r="E30" s="93">
        <v>6.0000000000000001E-3</v>
      </c>
      <c r="F30" s="93">
        <v>0</v>
      </c>
      <c r="G30" s="93">
        <v>0</v>
      </c>
      <c r="H30" s="93">
        <v>3.0000000000000001E-3</v>
      </c>
      <c r="I30" s="93">
        <v>0</v>
      </c>
      <c r="J30" s="93">
        <v>0</v>
      </c>
      <c r="K30" s="93">
        <v>4.0000000000000001E-3</v>
      </c>
      <c r="L30" s="93">
        <v>2E-3</v>
      </c>
    </row>
    <row r="31" spans="1:12" s="86" customFormat="1">
      <c r="A31" s="25" t="s">
        <v>367</v>
      </c>
      <c r="B31" s="92">
        <v>1.7999999999999999E-2</v>
      </c>
      <c r="C31" s="93">
        <v>3.2000000000000001E-2</v>
      </c>
      <c r="D31" s="93">
        <v>1.7000000000000001E-2</v>
      </c>
      <c r="E31" s="93">
        <v>1.0999999999999999E-2</v>
      </c>
      <c r="F31" s="93">
        <v>1.4999999999999999E-2</v>
      </c>
      <c r="G31" s="93">
        <v>0.02</v>
      </c>
      <c r="H31" s="93">
        <v>3.9E-2</v>
      </c>
      <c r="I31" s="93">
        <v>1.0999999999999999E-2</v>
      </c>
      <c r="J31" s="93">
        <v>6.0000000000000001E-3</v>
      </c>
      <c r="K31" s="93">
        <v>2.7E-2</v>
      </c>
      <c r="L31" s="93">
        <v>1.2999999999999999E-2</v>
      </c>
    </row>
    <row r="32" spans="1:12" s="86" customFormat="1">
      <c r="A32" s="25" t="s">
        <v>368</v>
      </c>
      <c r="B32" s="92">
        <v>9.0999999999999998E-2</v>
      </c>
      <c r="C32" s="93">
        <v>9.4E-2</v>
      </c>
      <c r="D32" s="93">
        <v>7.0999999999999994E-2</v>
      </c>
      <c r="E32" s="93">
        <v>9.1999999999999998E-2</v>
      </c>
      <c r="F32" s="93">
        <v>9.8000000000000004E-2</v>
      </c>
      <c r="G32" s="93">
        <v>0.14899999999999999</v>
      </c>
      <c r="H32" s="93">
        <v>5.7000000000000002E-2</v>
      </c>
      <c r="I32" s="93">
        <v>9.1999999999999998E-2</v>
      </c>
      <c r="J32" s="93">
        <v>4.9000000000000002E-2</v>
      </c>
      <c r="K32" s="93">
        <v>0.124</v>
      </c>
      <c r="L32" s="93">
        <v>6.4000000000000001E-2</v>
      </c>
    </row>
    <row r="33" spans="1:35" s="86" customFormat="1">
      <c r="A33" s="25" t="s">
        <v>369</v>
      </c>
      <c r="B33" s="92">
        <v>0.16600000000000001</v>
      </c>
      <c r="C33" s="93">
        <v>0.17100000000000001</v>
      </c>
      <c r="D33" s="93">
        <v>0.185</v>
      </c>
      <c r="E33" s="93">
        <v>0.18099999999999999</v>
      </c>
      <c r="F33" s="93">
        <v>0.17</v>
      </c>
      <c r="G33" s="93">
        <v>0.124</v>
      </c>
      <c r="H33" s="93">
        <v>0.14399999999999999</v>
      </c>
      <c r="I33" s="93">
        <v>0.16800000000000001</v>
      </c>
      <c r="J33" s="93">
        <v>0.19700000000000001</v>
      </c>
      <c r="K33" s="93">
        <v>0.155</v>
      </c>
      <c r="L33" s="93">
        <v>0.16500000000000001</v>
      </c>
    </row>
    <row r="34" spans="1:35" s="86" customFormat="1">
      <c r="A34" s="25" t="s">
        <v>370</v>
      </c>
      <c r="B34" s="92">
        <v>0.25600000000000001</v>
      </c>
      <c r="C34" s="93">
        <v>0.30399999999999999</v>
      </c>
      <c r="D34" s="93">
        <v>0.25900000000000001</v>
      </c>
      <c r="E34" s="93">
        <v>0.21299999999999999</v>
      </c>
      <c r="F34" s="93">
        <v>0.22500000000000001</v>
      </c>
      <c r="G34" s="93">
        <v>0.26800000000000002</v>
      </c>
      <c r="H34" s="93">
        <v>0.27700000000000002</v>
      </c>
      <c r="I34" s="93">
        <v>0.24399999999999999</v>
      </c>
      <c r="J34" s="93">
        <v>0.255</v>
      </c>
      <c r="K34" s="93">
        <v>0.21299999999999999</v>
      </c>
      <c r="L34" s="93">
        <v>0.26100000000000001</v>
      </c>
    </row>
    <row r="35" spans="1:35" s="86" customFormat="1">
      <c r="A35" s="25" t="s">
        <v>371</v>
      </c>
      <c r="B35" s="92">
        <v>0.307</v>
      </c>
      <c r="C35" s="93">
        <v>0.29299999999999998</v>
      </c>
      <c r="D35" s="93">
        <v>0.26200000000000001</v>
      </c>
      <c r="E35" s="93">
        <v>0.28100000000000003</v>
      </c>
      <c r="F35" s="93">
        <v>0.30599999999999999</v>
      </c>
      <c r="G35" s="93">
        <v>0.33700000000000002</v>
      </c>
      <c r="H35" s="93">
        <v>0.27800000000000002</v>
      </c>
      <c r="I35" s="93">
        <v>0.309</v>
      </c>
      <c r="J35" s="93">
        <v>0.34899999999999998</v>
      </c>
      <c r="K35" s="93">
        <v>0.36699999999999999</v>
      </c>
      <c r="L35" s="93">
        <v>0.29299999999999998</v>
      </c>
    </row>
    <row r="36" spans="1:35" s="86" customFormat="1">
      <c r="A36" s="25" t="s">
        <v>372</v>
      </c>
      <c r="B36" s="92">
        <v>0.16</v>
      </c>
      <c r="C36" s="93">
        <v>0.105</v>
      </c>
      <c r="D36" s="93">
        <v>0.20399999999999999</v>
      </c>
      <c r="E36" s="93">
        <v>0.216</v>
      </c>
      <c r="F36" s="93">
        <v>0.186</v>
      </c>
      <c r="G36" s="93">
        <v>0.10199999999999999</v>
      </c>
      <c r="H36" s="93">
        <v>0.20200000000000001</v>
      </c>
      <c r="I36" s="93">
        <v>0.17599999999999999</v>
      </c>
      <c r="J36" s="93">
        <v>0.14399999999999999</v>
      </c>
      <c r="K36" s="93">
        <v>0.11</v>
      </c>
      <c r="L36" s="93">
        <v>0.20200000000000001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25" t="s">
        <v>374</v>
      </c>
      <c r="B40" s="92">
        <v>0.72399999999999998</v>
      </c>
      <c r="C40" s="93">
        <v>0.70299999999999996</v>
      </c>
      <c r="D40" s="93">
        <v>0.72499999999999998</v>
      </c>
      <c r="E40" s="93">
        <v>0.71</v>
      </c>
      <c r="F40" s="93">
        <v>0.71699999999999997</v>
      </c>
      <c r="G40" s="93">
        <v>0.70699999999999996</v>
      </c>
      <c r="H40" s="93">
        <v>0.75700000000000001</v>
      </c>
      <c r="I40" s="93">
        <v>0.72899999999999998</v>
      </c>
      <c r="J40" s="93">
        <v>0.748</v>
      </c>
      <c r="K40" s="93">
        <v>0.69</v>
      </c>
      <c r="L40" s="93">
        <v>0.75600000000000001</v>
      </c>
    </row>
    <row r="41" spans="1:35" s="86" customFormat="1">
      <c r="A41" s="25" t="s">
        <v>375</v>
      </c>
      <c r="B41" s="109">
        <v>5.2</v>
      </c>
      <c r="C41" s="112">
        <v>5</v>
      </c>
      <c r="D41" s="112">
        <v>5.3</v>
      </c>
      <c r="E41" s="112">
        <v>5.3</v>
      </c>
      <c r="F41" s="112">
        <v>5.3</v>
      </c>
      <c r="G41" s="112">
        <v>5.0999999999999996</v>
      </c>
      <c r="H41" s="112">
        <v>5.3</v>
      </c>
      <c r="I41" s="112">
        <v>5.3</v>
      </c>
      <c r="J41" s="112">
        <v>5.3</v>
      </c>
      <c r="K41" s="112">
        <v>5.0999999999999996</v>
      </c>
      <c r="L41" s="112">
        <v>5.4</v>
      </c>
      <c r="M41" s="150"/>
    </row>
    <row r="42" spans="1:35" s="86" customFormat="1">
      <c r="A42" s="25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  <c r="M42" s="150"/>
    </row>
    <row r="43" spans="1:35" s="86" customFormat="1">
      <c r="A43" s="25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6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25" t="s">
        <v>378</v>
      </c>
      <c r="B44" s="109">
        <f t="shared" ref="B44:L44" si="1">100*((B23+B24+B25)-(B19+B20+B21))/(B19+B20+B21+B23+B24+B25)</f>
        <v>73.762376237623783</v>
      </c>
      <c r="C44" s="112">
        <f t="shared" si="1"/>
        <v>69.402985074626869</v>
      </c>
      <c r="D44" s="112">
        <f t="shared" si="1"/>
        <v>77.972465581977488</v>
      </c>
      <c r="E44" s="112">
        <f t="shared" si="1"/>
        <v>73.283395755305861</v>
      </c>
      <c r="F44" s="112">
        <f t="shared" si="1"/>
        <v>72.972972972972968</v>
      </c>
      <c r="G44" s="112">
        <f t="shared" si="1"/>
        <v>61.328588374851734</v>
      </c>
      <c r="H44" s="112">
        <f t="shared" si="1"/>
        <v>76.857490864799033</v>
      </c>
      <c r="I44" s="112">
        <f t="shared" si="1"/>
        <v>75.031525851197983</v>
      </c>
      <c r="J44" s="112">
        <f t="shared" si="1"/>
        <v>86.392811296534035</v>
      </c>
      <c r="K44" s="112">
        <f t="shared" si="1"/>
        <v>63.309352517985602</v>
      </c>
      <c r="L44" s="112">
        <f t="shared" si="1"/>
        <v>81.057810578105787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22139</v>
      </c>
      <c r="C46" s="117">
        <f t="shared" ref="C46:L46" si="2">MAX(C8:C14)</f>
        <v>3251</v>
      </c>
      <c r="D46" s="117">
        <f t="shared" si="2"/>
        <v>1732</v>
      </c>
      <c r="E46" s="117">
        <f t="shared" si="2"/>
        <v>1685</v>
      </c>
      <c r="F46" s="117">
        <f t="shared" si="2"/>
        <v>1598</v>
      </c>
      <c r="G46" s="117">
        <f t="shared" si="2"/>
        <v>3061</v>
      </c>
      <c r="H46" s="117">
        <f t="shared" si="2"/>
        <v>589</v>
      </c>
      <c r="I46" s="117">
        <f t="shared" si="2"/>
        <v>3094</v>
      </c>
      <c r="J46" s="117">
        <f t="shared" si="2"/>
        <v>2243</v>
      </c>
      <c r="K46" s="117">
        <f t="shared" si="2"/>
        <v>1746</v>
      </c>
      <c r="L46" s="117">
        <f t="shared" si="2"/>
        <v>3257</v>
      </c>
    </row>
    <row r="47" spans="1:35" s="67" customForma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4.28515625" style="20" customWidth="1"/>
    <col min="2" max="2" width="7.7109375" style="67" customWidth="1"/>
    <col min="3" max="4" width="7.28515625" style="9" customWidth="1"/>
    <col min="5" max="5" width="10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6" width="7.28515625" style="9" customWidth="1"/>
    <col min="17" max="17" width="11.28515625" style="9" customWidth="1"/>
    <col min="18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77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405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405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25" t="s">
        <v>366</v>
      </c>
      <c r="B9" s="73">
        <v>55</v>
      </c>
      <c r="C9" s="23">
        <v>0</v>
      </c>
      <c r="D9" s="23">
        <v>0</v>
      </c>
      <c r="E9" s="23">
        <v>34</v>
      </c>
      <c r="F9" s="23">
        <v>0</v>
      </c>
      <c r="G9" s="23">
        <v>0</v>
      </c>
      <c r="H9" s="23">
        <v>7</v>
      </c>
      <c r="I9" s="23">
        <v>0</v>
      </c>
      <c r="J9" s="23">
        <v>0</v>
      </c>
      <c r="K9" s="23">
        <v>15</v>
      </c>
      <c r="L9" s="23">
        <v>0</v>
      </c>
      <c r="N9" s="73">
        <v>44</v>
      </c>
      <c r="O9" s="23">
        <v>8</v>
      </c>
      <c r="P9" s="23">
        <v>10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5</v>
      </c>
      <c r="X9" s="23">
        <v>21</v>
      </c>
    </row>
    <row r="10" spans="1:24" s="86" customFormat="1">
      <c r="A10" s="25" t="s">
        <v>367</v>
      </c>
      <c r="B10" s="73">
        <v>1023</v>
      </c>
      <c r="C10" s="23">
        <v>272</v>
      </c>
      <c r="D10" s="23">
        <v>104</v>
      </c>
      <c r="E10" s="23">
        <v>51</v>
      </c>
      <c r="F10" s="23">
        <v>44</v>
      </c>
      <c r="G10" s="23">
        <v>134</v>
      </c>
      <c r="H10" s="23">
        <v>72</v>
      </c>
      <c r="I10" s="23">
        <v>94</v>
      </c>
      <c r="J10" s="23">
        <v>18</v>
      </c>
      <c r="K10" s="23">
        <v>102</v>
      </c>
      <c r="L10" s="23">
        <v>133</v>
      </c>
      <c r="N10" s="73">
        <v>264</v>
      </c>
      <c r="O10" s="23">
        <v>68</v>
      </c>
      <c r="P10" s="23">
        <v>10</v>
      </c>
      <c r="Q10" s="23">
        <v>17</v>
      </c>
      <c r="R10" s="23">
        <v>32</v>
      </c>
      <c r="S10" s="23">
        <v>51</v>
      </c>
      <c r="T10" s="23">
        <v>10</v>
      </c>
      <c r="U10" s="23">
        <v>18</v>
      </c>
      <c r="V10" s="23">
        <v>22</v>
      </c>
      <c r="W10" s="23">
        <v>27</v>
      </c>
      <c r="X10" s="23">
        <v>10</v>
      </c>
    </row>
    <row r="11" spans="1:24" s="86" customFormat="1">
      <c r="A11" s="25" t="s">
        <v>368</v>
      </c>
      <c r="B11" s="73">
        <v>5382</v>
      </c>
      <c r="C11" s="23">
        <v>869</v>
      </c>
      <c r="D11" s="23">
        <v>394</v>
      </c>
      <c r="E11" s="23">
        <v>388</v>
      </c>
      <c r="F11" s="23">
        <v>444</v>
      </c>
      <c r="G11" s="23">
        <v>1150</v>
      </c>
      <c r="H11" s="23">
        <v>86</v>
      </c>
      <c r="I11" s="23">
        <v>818</v>
      </c>
      <c r="J11" s="23">
        <v>218</v>
      </c>
      <c r="K11" s="23">
        <v>450</v>
      </c>
      <c r="L11" s="23">
        <v>564</v>
      </c>
      <c r="N11" s="73">
        <v>1171</v>
      </c>
      <c r="O11" s="23">
        <v>137</v>
      </c>
      <c r="P11" s="23">
        <v>75</v>
      </c>
      <c r="Q11" s="23">
        <v>166</v>
      </c>
      <c r="R11" s="23">
        <v>69</v>
      </c>
      <c r="S11" s="23">
        <v>205</v>
      </c>
      <c r="T11" s="23">
        <v>35</v>
      </c>
      <c r="U11" s="23">
        <v>105</v>
      </c>
      <c r="V11" s="23">
        <v>94</v>
      </c>
      <c r="W11" s="23">
        <v>141</v>
      </c>
      <c r="X11" s="23">
        <v>144</v>
      </c>
    </row>
    <row r="12" spans="1:24" s="86" customFormat="1">
      <c r="A12" s="25" t="s">
        <v>369</v>
      </c>
      <c r="B12" s="73">
        <v>9442</v>
      </c>
      <c r="C12" s="23">
        <v>1359</v>
      </c>
      <c r="D12" s="23">
        <v>1078</v>
      </c>
      <c r="E12" s="23">
        <v>792</v>
      </c>
      <c r="F12" s="23">
        <v>667</v>
      </c>
      <c r="G12" s="23">
        <v>936</v>
      </c>
      <c r="H12" s="23">
        <v>238</v>
      </c>
      <c r="I12" s="23">
        <v>1385</v>
      </c>
      <c r="J12" s="23">
        <v>1052</v>
      </c>
      <c r="K12" s="23">
        <v>509</v>
      </c>
      <c r="L12" s="23">
        <v>1427</v>
      </c>
      <c r="N12" s="73">
        <v>2531</v>
      </c>
      <c r="O12" s="23">
        <v>463</v>
      </c>
      <c r="P12" s="23">
        <v>145</v>
      </c>
      <c r="Q12" s="23">
        <v>291</v>
      </c>
      <c r="R12" s="23">
        <v>223</v>
      </c>
      <c r="S12" s="23">
        <v>188</v>
      </c>
      <c r="T12" s="23">
        <v>68</v>
      </c>
      <c r="U12" s="23">
        <v>298</v>
      </c>
      <c r="V12" s="23">
        <v>218</v>
      </c>
      <c r="W12" s="23">
        <v>227</v>
      </c>
      <c r="X12" s="23">
        <v>411</v>
      </c>
    </row>
    <row r="13" spans="1:24" s="86" customFormat="1">
      <c r="A13" s="155" t="s">
        <v>370</v>
      </c>
      <c r="B13" s="73">
        <v>14374</v>
      </c>
      <c r="C13" s="23">
        <v>2500</v>
      </c>
      <c r="D13" s="23">
        <v>1451</v>
      </c>
      <c r="E13" s="23">
        <v>877</v>
      </c>
      <c r="F13" s="23">
        <v>933</v>
      </c>
      <c r="G13" s="23">
        <v>1898</v>
      </c>
      <c r="H13" s="23">
        <v>432</v>
      </c>
      <c r="I13" s="23">
        <v>2015</v>
      </c>
      <c r="J13" s="23">
        <v>1233</v>
      </c>
      <c r="K13" s="23">
        <v>712</v>
      </c>
      <c r="L13" s="23">
        <v>2323</v>
      </c>
      <c r="N13" s="73">
        <v>4061</v>
      </c>
      <c r="O13" s="23">
        <v>751</v>
      </c>
      <c r="P13" s="23">
        <v>259</v>
      </c>
      <c r="Q13" s="23">
        <v>399</v>
      </c>
      <c r="R13" s="23">
        <v>244</v>
      </c>
      <c r="S13" s="23">
        <v>539</v>
      </c>
      <c r="T13" s="23">
        <v>154</v>
      </c>
      <c r="U13" s="23">
        <v>429</v>
      </c>
      <c r="V13" s="23">
        <v>407</v>
      </c>
      <c r="W13" s="23">
        <v>303</v>
      </c>
      <c r="X13" s="23">
        <v>576</v>
      </c>
    </row>
    <row r="14" spans="1:24" s="86" customFormat="1">
      <c r="A14" s="155" t="s">
        <v>371</v>
      </c>
      <c r="B14" s="73">
        <v>17017</v>
      </c>
      <c r="C14" s="23">
        <v>2527</v>
      </c>
      <c r="D14" s="23">
        <v>1493</v>
      </c>
      <c r="E14" s="23">
        <v>1012</v>
      </c>
      <c r="F14" s="23">
        <v>1126</v>
      </c>
      <c r="G14" s="23">
        <v>2299</v>
      </c>
      <c r="H14" s="23">
        <v>461</v>
      </c>
      <c r="I14" s="23">
        <v>2455</v>
      </c>
      <c r="J14" s="23">
        <v>1705</v>
      </c>
      <c r="K14" s="23">
        <v>1351</v>
      </c>
      <c r="L14" s="23">
        <v>2589</v>
      </c>
      <c r="N14" s="73">
        <v>5121</v>
      </c>
      <c r="O14" s="23">
        <v>607</v>
      </c>
      <c r="P14" s="23">
        <v>239</v>
      </c>
      <c r="Q14" s="23">
        <v>673</v>
      </c>
      <c r="R14" s="23">
        <v>472</v>
      </c>
      <c r="S14" s="23">
        <v>762</v>
      </c>
      <c r="T14" s="23">
        <v>129</v>
      </c>
      <c r="U14" s="23">
        <v>639</v>
      </c>
      <c r="V14" s="23">
        <v>538</v>
      </c>
      <c r="W14" s="23">
        <v>395</v>
      </c>
      <c r="X14" s="23">
        <v>668</v>
      </c>
    </row>
    <row r="15" spans="1:24" s="86" customFormat="1">
      <c r="A15" s="155" t="s">
        <v>372</v>
      </c>
      <c r="B15" s="73">
        <v>9093</v>
      </c>
      <c r="C15" s="23">
        <v>978</v>
      </c>
      <c r="D15" s="23">
        <v>1120</v>
      </c>
      <c r="E15" s="23">
        <v>978</v>
      </c>
      <c r="F15" s="23">
        <v>815</v>
      </c>
      <c r="G15" s="23">
        <v>695</v>
      </c>
      <c r="H15" s="23">
        <v>324</v>
      </c>
      <c r="I15" s="23">
        <v>1417</v>
      </c>
      <c r="J15" s="23">
        <v>653</v>
      </c>
      <c r="K15" s="23">
        <v>421</v>
      </c>
      <c r="L15" s="23">
        <v>1693</v>
      </c>
      <c r="N15" s="73">
        <v>2462</v>
      </c>
      <c r="O15" s="23">
        <v>144</v>
      </c>
      <c r="P15" s="23">
        <v>224</v>
      </c>
      <c r="Q15" s="23">
        <v>316</v>
      </c>
      <c r="R15" s="23">
        <v>159</v>
      </c>
      <c r="S15" s="23">
        <v>231</v>
      </c>
      <c r="T15" s="23">
        <v>103</v>
      </c>
      <c r="U15" s="23">
        <v>350</v>
      </c>
      <c r="V15" s="23">
        <v>276</v>
      </c>
      <c r="W15" s="23">
        <v>103</v>
      </c>
      <c r="X15" s="23">
        <v>555</v>
      </c>
    </row>
    <row r="16" spans="1:24" s="86" customFormat="1">
      <c r="A16" s="155" t="s">
        <v>373</v>
      </c>
      <c r="B16" s="73">
        <v>1421</v>
      </c>
      <c r="C16" s="23">
        <v>245</v>
      </c>
      <c r="D16" s="23">
        <v>83</v>
      </c>
      <c r="E16" s="23">
        <v>101</v>
      </c>
      <c r="F16" s="23">
        <v>74</v>
      </c>
      <c r="G16" s="23">
        <v>214</v>
      </c>
      <c r="H16" s="23">
        <v>22</v>
      </c>
      <c r="I16" s="23">
        <v>346</v>
      </c>
      <c r="J16" s="23">
        <v>127</v>
      </c>
      <c r="K16" s="23">
        <v>44</v>
      </c>
      <c r="L16" s="23">
        <v>166</v>
      </c>
      <c r="N16" s="73">
        <v>818</v>
      </c>
      <c r="O16" s="23">
        <v>91</v>
      </c>
      <c r="P16" s="23">
        <v>50</v>
      </c>
      <c r="Q16" s="23">
        <v>33</v>
      </c>
      <c r="R16" s="23">
        <v>32</v>
      </c>
      <c r="S16" s="23">
        <v>145</v>
      </c>
      <c r="T16" s="23">
        <v>68</v>
      </c>
      <c r="U16" s="23">
        <v>158</v>
      </c>
      <c r="V16" s="23">
        <v>65</v>
      </c>
      <c r="W16" s="23">
        <v>22</v>
      </c>
      <c r="X16" s="23">
        <v>154</v>
      </c>
    </row>
    <row r="17" spans="1:24" s="90" customFormat="1">
      <c r="A17" s="155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55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55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55" t="s">
        <v>366</v>
      </c>
      <c r="B20" s="92">
        <v>1E-3</v>
      </c>
      <c r="C20" s="93">
        <v>0</v>
      </c>
      <c r="D20" s="93">
        <v>0</v>
      </c>
      <c r="E20" s="93">
        <v>8.0000000000000002E-3</v>
      </c>
      <c r="F20" s="93">
        <v>0</v>
      </c>
      <c r="G20" s="93">
        <v>0</v>
      </c>
      <c r="H20" s="93">
        <v>4.0000000000000001E-3</v>
      </c>
      <c r="I20" s="93">
        <v>0</v>
      </c>
      <c r="J20" s="93">
        <v>0</v>
      </c>
      <c r="K20" s="93">
        <v>4.0000000000000001E-3</v>
      </c>
      <c r="L20" s="93">
        <v>0</v>
      </c>
      <c r="N20" s="92">
        <v>3.0000000000000001E-3</v>
      </c>
      <c r="O20" s="93">
        <v>3.0000000000000001E-3</v>
      </c>
      <c r="P20" s="93">
        <v>0.01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4.0000000000000001E-3</v>
      </c>
      <c r="X20" s="93">
        <v>8.0000000000000002E-3</v>
      </c>
    </row>
    <row r="21" spans="1:24" s="86" customFormat="1">
      <c r="A21" s="155" t="s">
        <v>367</v>
      </c>
      <c r="B21" s="92">
        <v>1.7999999999999999E-2</v>
      </c>
      <c r="C21" s="93">
        <v>3.1E-2</v>
      </c>
      <c r="D21" s="93">
        <v>1.7999999999999999E-2</v>
      </c>
      <c r="E21" s="93">
        <v>1.2E-2</v>
      </c>
      <c r="F21" s="93">
        <v>1.0999999999999999E-2</v>
      </c>
      <c r="G21" s="93">
        <v>1.7999999999999999E-2</v>
      </c>
      <c r="H21" s="93">
        <v>4.3999999999999997E-2</v>
      </c>
      <c r="I21" s="93">
        <v>1.0999999999999999E-2</v>
      </c>
      <c r="J21" s="93">
        <v>4.0000000000000001E-3</v>
      </c>
      <c r="K21" s="93">
        <v>2.8000000000000001E-2</v>
      </c>
      <c r="L21" s="93">
        <v>1.4999999999999999E-2</v>
      </c>
      <c r="N21" s="92">
        <v>1.6E-2</v>
      </c>
      <c r="O21" s="93">
        <v>0.03</v>
      </c>
      <c r="P21" s="93">
        <v>0.01</v>
      </c>
      <c r="Q21" s="93">
        <v>8.9999999999999993E-3</v>
      </c>
      <c r="R21" s="93">
        <v>2.5999999999999999E-2</v>
      </c>
      <c r="S21" s="93">
        <v>2.4E-2</v>
      </c>
      <c r="T21" s="93">
        <v>1.7000000000000001E-2</v>
      </c>
      <c r="U21" s="93">
        <v>8.9999999999999993E-3</v>
      </c>
      <c r="V21" s="93">
        <v>1.2999999999999999E-2</v>
      </c>
      <c r="W21" s="93">
        <v>2.1999999999999999E-2</v>
      </c>
      <c r="X21" s="93">
        <v>4.0000000000000001E-3</v>
      </c>
    </row>
    <row r="22" spans="1:24" s="86" customFormat="1">
      <c r="A22" s="155" t="s">
        <v>368</v>
      </c>
      <c r="B22" s="92">
        <v>9.2999999999999999E-2</v>
      </c>
      <c r="C22" s="93">
        <v>9.9000000000000005E-2</v>
      </c>
      <c r="D22" s="93">
        <v>6.9000000000000006E-2</v>
      </c>
      <c r="E22" s="93">
        <v>9.1999999999999998E-2</v>
      </c>
      <c r="F22" s="93">
        <v>0.108</v>
      </c>
      <c r="G22" s="93">
        <v>0.157</v>
      </c>
      <c r="H22" s="93">
        <v>5.2999999999999999E-2</v>
      </c>
      <c r="I22" s="93">
        <v>9.6000000000000002E-2</v>
      </c>
      <c r="J22" s="93">
        <v>4.2999999999999997E-2</v>
      </c>
      <c r="K22" s="93">
        <v>0.125</v>
      </c>
      <c r="L22" s="93">
        <v>6.3E-2</v>
      </c>
      <c r="N22" s="92">
        <v>7.0999999999999994E-2</v>
      </c>
      <c r="O22" s="93">
        <v>0.06</v>
      </c>
      <c r="P22" s="93">
        <v>7.3999999999999996E-2</v>
      </c>
      <c r="Q22" s="93">
        <v>8.7999999999999995E-2</v>
      </c>
      <c r="R22" s="93">
        <v>5.6000000000000001E-2</v>
      </c>
      <c r="S22" s="93">
        <v>9.7000000000000003E-2</v>
      </c>
      <c r="T22" s="93">
        <v>6.3E-2</v>
      </c>
      <c r="U22" s="93">
        <v>5.2999999999999999E-2</v>
      </c>
      <c r="V22" s="93">
        <v>5.8000000000000003E-2</v>
      </c>
      <c r="W22" s="93">
        <v>0.115</v>
      </c>
      <c r="X22" s="93">
        <v>5.7000000000000002E-2</v>
      </c>
    </row>
    <row r="23" spans="1:24" s="86" customFormat="1">
      <c r="A23" s="155" t="s">
        <v>369</v>
      </c>
      <c r="B23" s="92">
        <v>0.16300000000000001</v>
      </c>
      <c r="C23" s="93">
        <v>0.155</v>
      </c>
      <c r="D23" s="93">
        <v>0.188</v>
      </c>
      <c r="E23" s="93">
        <v>0.187</v>
      </c>
      <c r="F23" s="93">
        <v>0.16200000000000001</v>
      </c>
      <c r="G23" s="93">
        <v>0.128</v>
      </c>
      <c r="H23" s="93">
        <v>0.14499999999999999</v>
      </c>
      <c r="I23" s="93">
        <v>0.16200000000000001</v>
      </c>
      <c r="J23" s="93">
        <v>0.21</v>
      </c>
      <c r="K23" s="93">
        <v>0.14099999999999999</v>
      </c>
      <c r="L23" s="93">
        <v>0.16</v>
      </c>
      <c r="N23" s="92">
        <v>0.154</v>
      </c>
      <c r="O23" s="93">
        <v>0.20399999999999999</v>
      </c>
      <c r="P23" s="93">
        <v>0.14299999999999999</v>
      </c>
      <c r="Q23" s="93">
        <v>0.154</v>
      </c>
      <c r="R23" s="93">
        <v>0.18099999999999999</v>
      </c>
      <c r="S23" s="93">
        <v>8.8999999999999996E-2</v>
      </c>
      <c r="T23" s="93">
        <v>0.11899999999999999</v>
      </c>
      <c r="U23" s="93">
        <v>0.14899999999999999</v>
      </c>
      <c r="V23" s="93">
        <v>0.13500000000000001</v>
      </c>
      <c r="W23" s="93">
        <v>0.186</v>
      </c>
      <c r="X23" s="93">
        <v>0.16200000000000001</v>
      </c>
    </row>
    <row r="24" spans="1:24" s="86" customFormat="1">
      <c r="A24" s="155" t="s">
        <v>370</v>
      </c>
      <c r="B24" s="92">
        <v>0.249</v>
      </c>
      <c r="C24" s="93">
        <v>0.28599999999999998</v>
      </c>
      <c r="D24" s="93">
        <v>0.254</v>
      </c>
      <c r="E24" s="93">
        <v>0.20699999999999999</v>
      </c>
      <c r="F24" s="93">
        <v>0.22700000000000001</v>
      </c>
      <c r="G24" s="93">
        <v>0.25900000000000001</v>
      </c>
      <c r="H24" s="93">
        <v>0.26300000000000001</v>
      </c>
      <c r="I24" s="93">
        <v>0.23599999999999999</v>
      </c>
      <c r="J24" s="93">
        <v>0.246</v>
      </c>
      <c r="K24" s="93">
        <v>0.19800000000000001</v>
      </c>
      <c r="L24" s="93">
        <v>0.26100000000000001</v>
      </c>
      <c r="N24" s="92">
        <v>0.247</v>
      </c>
      <c r="O24" s="93">
        <v>0.33100000000000002</v>
      </c>
      <c r="P24" s="93">
        <v>0.25600000000000001</v>
      </c>
      <c r="Q24" s="93">
        <v>0.21099999999999999</v>
      </c>
      <c r="R24" s="93">
        <v>0.19800000000000001</v>
      </c>
      <c r="S24" s="93">
        <v>0.254</v>
      </c>
      <c r="T24" s="93">
        <v>0.27300000000000002</v>
      </c>
      <c r="U24" s="93">
        <v>0.215</v>
      </c>
      <c r="V24" s="93">
        <v>0.251</v>
      </c>
      <c r="W24" s="93">
        <v>0.248</v>
      </c>
      <c r="X24" s="93">
        <v>0.22700000000000001</v>
      </c>
    </row>
    <row r="25" spans="1:24" s="86" customFormat="1">
      <c r="A25" s="155" t="s">
        <v>371</v>
      </c>
      <c r="B25" s="92">
        <v>0.29399999999999998</v>
      </c>
      <c r="C25" s="93">
        <v>0.28899999999999998</v>
      </c>
      <c r="D25" s="93">
        <v>0.26100000000000001</v>
      </c>
      <c r="E25" s="93">
        <v>0.23899999999999999</v>
      </c>
      <c r="F25" s="93">
        <v>0.27400000000000002</v>
      </c>
      <c r="G25" s="93">
        <v>0.314</v>
      </c>
      <c r="H25" s="93">
        <v>0.28100000000000003</v>
      </c>
      <c r="I25" s="93">
        <v>0.28799999999999998</v>
      </c>
      <c r="J25" s="93">
        <v>0.34100000000000003</v>
      </c>
      <c r="K25" s="93">
        <v>0.375</v>
      </c>
      <c r="L25" s="93">
        <v>0.29099999999999998</v>
      </c>
      <c r="N25" s="92">
        <v>0.311</v>
      </c>
      <c r="O25" s="93">
        <v>0.26800000000000002</v>
      </c>
      <c r="P25" s="93">
        <v>0.23599999999999999</v>
      </c>
      <c r="Q25" s="93">
        <v>0.35499999999999998</v>
      </c>
      <c r="R25" s="93">
        <v>0.38400000000000001</v>
      </c>
      <c r="S25" s="93">
        <v>0.35899999999999999</v>
      </c>
      <c r="T25" s="93">
        <v>0.22700000000000001</v>
      </c>
      <c r="U25" s="93">
        <v>0.32</v>
      </c>
      <c r="V25" s="93">
        <v>0.33200000000000002</v>
      </c>
      <c r="W25" s="93">
        <v>0.32300000000000001</v>
      </c>
      <c r="X25" s="93">
        <v>0.26300000000000001</v>
      </c>
    </row>
    <row r="26" spans="1:24" s="86" customFormat="1">
      <c r="A26" s="155" t="s">
        <v>372</v>
      </c>
      <c r="B26" s="92">
        <v>0.157</v>
      </c>
      <c r="C26" s="93">
        <v>0.112</v>
      </c>
      <c r="D26" s="93">
        <v>0.19600000000000001</v>
      </c>
      <c r="E26" s="93">
        <v>0.23100000000000001</v>
      </c>
      <c r="F26" s="93">
        <v>0.19900000000000001</v>
      </c>
      <c r="G26" s="93">
        <v>9.5000000000000001E-2</v>
      </c>
      <c r="H26" s="93">
        <v>0.19700000000000001</v>
      </c>
      <c r="I26" s="93">
        <v>0.16600000000000001</v>
      </c>
      <c r="J26" s="93">
        <v>0.13</v>
      </c>
      <c r="K26" s="93">
        <v>0.11700000000000001</v>
      </c>
      <c r="L26" s="93">
        <v>0.19</v>
      </c>
      <c r="N26" s="92">
        <v>0.14899999999999999</v>
      </c>
      <c r="O26" s="93">
        <v>6.4000000000000001E-2</v>
      </c>
      <c r="P26" s="93">
        <v>0.222</v>
      </c>
      <c r="Q26" s="93">
        <v>0.16700000000000001</v>
      </c>
      <c r="R26" s="93">
        <v>0.129</v>
      </c>
      <c r="S26" s="93">
        <v>0.109</v>
      </c>
      <c r="T26" s="93">
        <v>0.182</v>
      </c>
      <c r="U26" s="93">
        <v>0.17499999999999999</v>
      </c>
      <c r="V26" s="93">
        <v>0.17</v>
      </c>
      <c r="W26" s="93">
        <v>8.4000000000000005E-2</v>
      </c>
      <c r="X26" s="93">
        <v>0.219</v>
      </c>
    </row>
    <row r="27" spans="1:24" s="86" customFormat="1">
      <c r="A27" s="155" t="s">
        <v>373</v>
      </c>
      <c r="B27" s="92">
        <v>2.5000000000000001E-2</v>
      </c>
      <c r="C27" s="93">
        <v>2.8000000000000001E-2</v>
      </c>
      <c r="D27" s="93">
        <v>1.4E-2</v>
      </c>
      <c r="E27" s="93">
        <v>2.4E-2</v>
      </c>
      <c r="F27" s="93">
        <v>1.7999999999999999E-2</v>
      </c>
      <c r="G27" s="93">
        <v>2.9000000000000001E-2</v>
      </c>
      <c r="H27" s="93">
        <v>1.2999999999999999E-2</v>
      </c>
      <c r="I27" s="93">
        <v>4.1000000000000002E-2</v>
      </c>
      <c r="J27" s="93">
        <v>2.5000000000000001E-2</v>
      </c>
      <c r="K27" s="93">
        <v>1.2E-2</v>
      </c>
      <c r="L27" s="93">
        <v>1.9E-2</v>
      </c>
      <c r="N27" s="92">
        <v>0.05</v>
      </c>
      <c r="O27" s="93">
        <v>0.04</v>
      </c>
      <c r="P27" s="93">
        <v>4.9000000000000002E-2</v>
      </c>
      <c r="Q27" s="93">
        <v>1.7999999999999999E-2</v>
      </c>
      <c r="R27" s="93">
        <v>2.5999999999999999E-2</v>
      </c>
      <c r="S27" s="93">
        <v>6.9000000000000006E-2</v>
      </c>
      <c r="T27" s="93">
        <v>0.11899999999999999</v>
      </c>
      <c r="U27" s="93">
        <v>7.9000000000000001E-2</v>
      </c>
      <c r="V27" s="93">
        <v>0.04</v>
      </c>
      <c r="W27" s="93">
        <v>1.7999999999999999E-2</v>
      </c>
      <c r="X27" s="93">
        <v>6.0999999999999999E-2</v>
      </c>
    </row>
    <row r="28" spans="1:24" s="90" customFormat="1">
      <c r="A28" s="25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1E-3</v>
      </c>
      <c r="C31" s="93">
        <v>0</v>
      </c>
      <c r="D31" s="93">
        <v>0</v>
      </c>
      <c r="E31" s="93">
        <v>8.0000000000000002E-3</v>
      </c>
      <c r="F31" s="93">
        <v>0</v>
      </c>
      <c r="G31" s="93">
        <v>0</v>
      </c>
      <c r="H31" s="93">
        <v>4.0000000000000001E-3</v>
      </c>
      <c r="I31" s="93">
        <v>0</v>
      </c>
      <c r="J31" s="93">
        <v>0</v>
      </c>
      <c r="K31" s="93">
        <v>4.0000000000000001E-3</v>
      </c>
      <c r="L31" s="93">
        <v>0</v>
      </c>
      <c r="N31" s="92">
        <v>3.0000000000000001E-3</v>
      </c>
      <c r="O31" s="93">
        <v>3.0000000000000001E-3</v>
      </c>
      <c r="P31" s="93">
        <v>0.01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5.0000000000000001E-3</v>
      </c>
      <c r="X31" s="93">
        <v>8.9999999999999993E-3</v>
      </c>
    </row>
    <row r="32" spans="1:24" s="90" customFormat="1">
      <c r="A32" s="25" t="s">
        <v>367</v>
      </c>
      <c r="B32" s="92">
        <v>1.7999999999999999E-2</v>
      </c>
      <c r="C32" s="93">
        <v>3.2000000000000001E-2</v>
      </c>
      <c r="D32" s="93">
        <v>1.7999999999999999E-2</v>
      </c>
      <c r="E32" s="93">
        <v>1.2E-2</v>
      </c>
      <c r="F32" s="93">
        <v>1.0999999999999999E-2</v>
      </c>
      <c r="G32" s="93">
        <v>1.9E-2</v>
      </c>
      <c r="H32" s="93">
        <v>4.3999999999999997E-2</v>
      </c>
      <c r="I32" s="93">
        <v>1.2E-2</v>
      </c>
      <c r="J32" s="93">
        <v>4.0000000000000001E-3</v>
      </c>
      <c r="K32" s="93">
        <v>2.9000000000000001E-2</v>
      </c>
      <c r="L32" s="93">
        <v>1.4999999999999999E-2</v>
      </c>
      <c r="N32" s="92">
        <v>1.7000000000000001E-2</v>
      </c>
      <c r="O32" s="93">
        <v>3.1E-2</v>
      </c>
      <c r="P32" s="93">
        <v>0.01</v>
      </c>
      <c r="Q32" s="93">
        <v>8.9999999999999993E-3</v>
      </c>
      <c r="R32" s="93">
        <v>2.7E-2</v>
      </c>
      <c r="S32" s="93">
        <v>2.5999999999999999E-2</v>
      </c>
      <c r="T32" s="93">
        <v>1.9E-2</v>
      </c>
      <c r="U32" s="93">
        <v>0.01</v>
      </c>
      <c r="V32" s="93">
        <v>1.4E-2</v>
      </c>
      <c r="W32" s="93">
        <v>2.3E-2</v>
      </c>
      <c r="X32" s="93">
        <v>4.0000000000000001E-3</v>
      </c>
    </row>
    <row r="33" spans="1:25" s="90" customFormat="1">
      <c r="A33" s="25" t="s">
        <v>368</v>
      </c>
      <c r="B33" s="92">
        <v>9.5000000000000001E-2</v>
      </c>
      <c r="C33" s="93">
        <v>0.10199999999999999</v>
      </c>
      <c r="D33" s="93">
        <v>7.0000000000000007E-2</v>
      </c>
      <c r="E33" s="93">
        <v>9.4E-2</v>
      </c>
      <c r="F33" s="93">
        <v>0.11</v>
      </c>
      <c r="G33" s="93">
        <v>0.16200000000000001</v>
      </c>
      <c r="H33" s="93">
        <v>5.2999999999999999E-2</v>
      </c>
      <c r="I33" s="93">
        <v>0.1</v>
      </c>
      <c r="J33" s="93">
        <v>4.4999999999999998E-2</v>
      </c>
      <c r="K33" s="93">
        <v>0.127</v>
      </c>
      <c r="L33" s="93">
        <v>6.5000000000000002E-2</v>
      </c>
      <c r="N33" s="92">
        <v>7.4999999999999997E-2</v>
      </c>
      <c r="O33" s="93">
        <v>6.3E-2</v>
      </c>
      <c r="P33" s="93">
        <v>7.8E-2</v>
      </c>
      <c r="Q33" s="93">
        <v>8.8999999999999996E-2</v>
      </c>
      <c r="R33" s="93">
        <v>5.8000000000000003E-2</v>
      </c>
      <c r="S33" s="93">
        <v>0.104</v>
      </c>
      <c r="T33" s="93">
        <v>7.0999999999999994E-2</v>
      </c>
      <c r="U33" s="93">
        <v>5.7000000000000002E-2</v>
      </c>
      <c r="V33" s="93">
        <v>6.0999999999999999E-2</v>
      </c>
      <c r="W33" s="93">
        <v>0.11700000000000001</v>
      </c>
      <c r="X33" s="93">
        <v>0.06</v>
      </c>
    </row>
    <row r="34" spans="1:25" s="90" customFormat="1">
      <c r="A34" s="25" t="s">
        <v>369</v>
      </c>
      <c r="B34" s="92">
        <v>0.16700000000000001</v>
      </c>
      <c r="C34" s="93">
        <v>0.16</v>
      </c>
      <c r="D34" s="93">
        <v>0.191</v>
      </c>
      <c r="E34" s="93">
        <v>0.192</v>
      </c>
      <c r="F34" s="93">
        <v>0.16500000000000001</v>
      </c>
      <c r="G34" s="93">
        <v>0.13200000000000001</v>
      </c>
      <c r="H34" s="93">
        <v>0.14699999999999999</v>
      </c>
      <c r="I34" s="93">
        <v>0.16900000000000001</v>
      </c>
      <c r="J34" s="93">
        <v>0.216</v>
      </c>
      <c r="K34" s="93">
        <v>0.14299999999999999</v>
      </c>
      <c r="L34" s="93">
        <v>0.16300000000000001</v>
      </c>
      <c r="N34" s="92">
        <v>0.16200000000000001</v>
      </c>
      <c r="O34" s="93">
        <v>0.21299999999999999</v>
      </c>
      <c r="P34" s="93">
        <v>0.15</v>
      </c>
      <c r="Q34" s="93">
        <v>0.156</v>
      </c>
      <c r="R34" s="93">
        <v>0.186</v>
      </c>
      <c r="S34" s="93">
        <v>9.5000000000000001E-2</v>
      </c>
      <c r="T34" s="93">
        <v>0.13500000000000001</v>
      </c>
      <c r="U34" s="93">
        <v>0.16200000000000001</v>
      </c>
      <c r="V34" s="93">
        <v>0.14000000000000001</v>
      </c>
      <c r="W34" s="93">
        <v>0.189</v>
      </c>
      <c r="X34" s="93">
        <v>0.17199999999999999</v>
      </c>
    </row>
    <row r="35" spans="1:25" s="90" customFormat="1">
      <c r="A35" s="25" t="s">
        <v>370</v>
      </c>
      <c r="B35" s="92">
        <v>0.255</v>
      </c>
      <c r="C35" s="93">
        <v>0.29399999999999998</v>
      </c>
      <c r="D35" s="93">
        <v>0.25700000000000001</v>
      </c>
      <c r="E35" s="93">
        <v>0.21199999999999999</v>
      </c>
      <c r="F35" s="93">
        <v>0.23200000000000001</v>
      </c>
      <c r="G35" s="93">
        <v>0.26700000000000002</v>
      </c>
      <c r="H35" s="93">
        <v>0.26700000000000002</v>
      </c>
      <c r="I35" s="93">
        <v>0.246</v>
      </c>
      <c r="J35" s="93">
        <v>0.253</v>
      </c>
      <c r="K35" s="93">
        <v>0.2</v>
      </c>
      <c r="L35" s="93">
        <v>0.26600000000000001</v>
      </c>
      <c r="N35" s="92">
        <v>0.25900000000000001</v>
      </c>
      <c r="O35" s="93">
        <v>0.34499999999999997</v>
      </c>
      <c r="P35" s="93">
        <v>0.26900000000000002</v>
      </c>
      <c r="Q35" s="93">
        <v>0.214</v>
      </c>
      <c r="R35" s="93">
        <v>0.20399999999999999</v>
      </c>
      <c r="S35" s="93">
        <v>0.27300000000000002</v>
      </c>
      <c r="T35" s="93">
        <v>0.31</v>
      </c>
      <c r="U35" s="93">
        <v>0.23300000000000001</v>
      </c>
      <c r="V35" s="93">
        <v>0.26200000000000001</v>
      </c>
      <c r="W35" s="93">
        <v>0.252</v>
      </c>
      <c r="X35" s="93">
        <v>0.24099999999999999</v>
      </c>
    </row>
    <row r="36" spans="1:25" s="90" customFormat="1">
      <c r="A36" s="25" t="s">
        <v>371</v>
      </c>
      <c r="B36" s="92">
        <v>0.30199999999999999</v>
      </c>
      <c r="C36" s="93">
        <v>0.29699999999999999</v>
      </c>
      <c r="D36" s="93">
        <v>0.26500000000000001</v>
      </c>
      <c r="E36" s="93">
        <v>0.245</v>
      </c>
      <c r="F36" s="93">
        <v>0.27900000000000003</v>
      </c>
      <c r="G36" s="93">
        <v>0.32300000000000001</v>
      </c>
      <c r="H36" s="93">
        <v>0.28399999999999997</v>
      </c>
      <c r="I36" s="93">
        <v>0.3</v>
      </c>
      <c r="J36" s="93">
        <v>0.34899999999999998</v>
      </c>
      <c r="K36" s="93">
        <v>0.38</v>
      </c>
      <c r="L36" s="93">
        <v>0.29699999999999999</v>
      </c>
      <c r="N36" s="92">
        <v>0.32700000000000001</v>
      </c>
      <c r="O36" s="93">
        <v>0.27900000000000003</v>
      </c>
      <c r="P36" s="93">
        <v>0.249</v>
      </c>
      <c r="Q36" s="93">
        <v>0.36199999999999999</v>
      </c>
      <c r="R36" s="93">
        <v>0.39400000000000002</v>
      </c>
      <c r="S36" s="93">
        <v>0.38500000000000001</v>
      </c>
      <c r="T36" s="93">
        <v>0.25800000000000001</v>
      </c>
      <c r="U36" s="93">
        <v>0.34799999999999998</v>
      </c>
      <c r="V36" s="93">
        <v>0.34599999999999997</v>
      </c>
      <c r="W36" s="93">
        <v>0.32900000000000001</v>
      </c>
      <c r="X36" s="93">
        <v>0.28000000000000003</v>
      </c>
    </row>
    <row r="37" spans="1:25" s="90" customFormat="1">
      <c r="A37" s="25" t="s">
        <v>372</v>
      </c>
      <c r="B37" s="92">
        <v>0.161</v>
      </c>
      <c r="C37" s="93">
        <v>0.115</v>
      </c>
      <c r="D37" s="93">
        <v>0.19900000000000001</v>
      </c>
      <c r="E37" s="93">
        <v>0.23699999999999999</v>
      </c>
      <c r="F37" s="93">
        <v>0.20200000000000001</v>
      </c>
      <c r="G37" s="93">
        <v>9.8000000000000004E-2</v>
      </c>
      <c r="H37" s="93">
        <v>0.2</v>
      </c>
      <c r="I37" s="93">
        <v>0.17299999999999999</v>
      </c>
      <c r="J37" s="93">
        <v>0.13400000000000001</v>
      </c>
      <c r="K37" s="93">
        <v>0.11799999999999999</v>
      </c>
      <c r="L37" s="93">
        <v>0.19400000000000001</v>
      </c>
      <c r="N37" s="92">
        <v>0.157</v>
      </c>
      <c r="O37" s="93">
        <v>6.6000000000000003E-2</v>
      </c>
      <c r="P37" s="93">
        <v>0.23300000000000001</v>
      </c>
      <c r="Q37" s="93">
        <v>0.17</v>
      </c>
      <c r="R37" s="93">
        <v>0.13300000000000001</v>
      </c>
      <c r="S37" s="93">
        <v>0.11700000000000001</v>
      </c>
      <c r="T37" s="93">
        <v>0.20599999999999999</v>
      </c>
      <c r="U37" s="93">
        <v>0.19</v>
      </c>
      <c r="V37" s="93">
        <v>0.17799999999999999</v>
      </c>
      <c r="W37" s="93">
        <v>8.5999999999999993E-2</v>
      </c>
      <c r="X37" s="93">
        <v>0.23300000000000001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25" t="s">
        <v>374</v>
      </c>
      <c r="B41" s="92">
        <v>0.71799999999999997</v>
      </c>
      <c r="C41" s="93">
        <v>0.70599999999999996</v>
      </c>
      <c r="D41" s="93">
        <v>0.72099999999999997</v>
      </c>
      <c r="E41" s="93">
        <v>0.69399999999999995</v>
      </c>
      <c r="F41" s="93">
        <v>0.71299999999999997</v>
      </c>
      <c r="G41" s="93">
        <v>0.68799999999999994</v>
      </c>
      <c r="H41" s="93">
        <v>0.751</v>
      </c>
      <c r="I41" s="93">
        <v>0.71899999999999997</v>
      </c>
      <c r="J41" s="93">
        <v>0.73599999999999999</v>
      </c>
      <c r="K41" s="93">
        <v>0.69799999999999995</v>
      </c>
      <c r="L41" s="93">
        <v>0.75700000000000001</v>
      </c>
      <c r="N41" s="92">
        <v>0.74399999999999999</v>
      </c>
      <c r="O41" s="93">
        <v>0.69</v>
      </c>
      <c r="P41" s="93">
        <v>0.751</v>
      </c>
      <c r="Q41" s="93">
        <v>0.746</v>
      </c>
      <c r="R41" s="93">
        <v>0.73</v>
      </c>
      <c r="S41" s="93">
        <v>0.77500000000000002</v>
      </c>
      <c r="T41" s="93">
        <v>0.77400000000000002</v>
      </c>
      <c r="U41" s="93">
        <v>0.77100000000000002</v>
      </c>
      <c r="V41" s="93">
        <v>0.78500000000000003</v>
      </c>
      <c r="W41" s="93">
        <v>0.66700000000000004</v>
      </c>
      <c r="X41" s="93">
        <v>0.754</v>
      </c>
    </row>
    <row r="42" spans="1:25" s="86" customFormat="1">
      <c r="A42" s="25" t="s">
        <v>375</v>
      </c>
      <c r="B42" s="109">
        <v>5.2</v>
      </c>
      <c r="C42" s="112">
        <v>5.0999999999999996</v>
      </c>
      <c r="D42" s="112">
        <v>5.3</v>
      </c>
      <c r="E42" s="112">
        <v>5.3</v>
      </c>
      <c r="F42" s="112">
        <v>5.3</v>
      </c>
      <c r="G42" s="112">
        <v>5</v>
      </c>
      <c r="H42" s="112">
        <v>5.3</v>
      </c>
      <c r="I42" s="112">
        <v>5.2</v>
      </c>
      <c r="J42" s="112">
        <v>5.3</v>
      </c>
      <c r="K42" s="112">
        <v>5.0999999999999996</v>
      </c>
      <c r="L42" s="112">
        <v>5.3</v>
      </c>
      <c r="M42" s="150"/>
      <c r="N42" s="109">
        <v>5.3</v>
      </c>
      <c r="O42" s="112">
        <v>5</v>
      </c>
      <c r="P42" s="112">
        <v>5.3</v>
      </c>
      <c r="Q42" s="112">
        <v>5.3</v>
      </c>
      <c r="R42" s="112">
        <v>5.3</v>
      </c>
      <c r="S42" s="112">
        <v>5.2</v>
      </c>
      <c r="T42" s="112">
        <v>5.3</v>
      </c>
      <c r="U42" s="112">
        <v>5.4</v>
      </c>
      <c r="V42" s="112">
        <v>5.4</v>
      </c>
      <c r="W42" s="112">
        <v>5</v>
      </c>
      <c r="X42" s="112">
        <v>5.4</v>
      </c>
    </row>
    <row r="43" spans="1:25" s="86" customFormat="1">
      <c r="A43" s="25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M43" s="150"/>
      <c r="N43" s="109">
        <v>5</v>
      </c>
      <c r="O43" s="112">
        <v>5</v>
      </c>
      <c r="P43" s="112">
        <v>5</v>
      </c>
      <c r="Q43" s="112">
        <v>6</v>
      </c>
      <c r="R43" s="112">
        <v>6</v>
      </c>
      <c r="S43" s="112">
        <v>6</v>
      </c>
      <c r="T43" s="112">
        <v>5</v>
      </c>
      <c r="U43" s="112">
        <v>6</v>
      </c>
      <c r="V43" s="112">
        <v>6</v>
      </c>
      <c r="W43" s="112">
        <v>5</v>
      </c>
      <c r="X43" s="112">
        <v>6</v>
      </c>
    </row>
    <row r="44" spans="1:25" s="86" customFormat="1">
      <c r="A44" s="25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6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5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25" t="s">
        <v>378</v>
      </c>
      <c r="B45" s="109">
        <f t="shared" ref="B45:L45" si="1">100*((B24+B25+B26)-(B20+B21+B22))/(B20+B21+B22+B24+B25+B26)</f>
        <v>72.41379310344827</v>
      </c>
      <c r="C45" s="112">
        <f t="shared" si="1"/>
        <v>68.176254589963278</v>
      </c>
      <c r="D45" s="112">
        <f t="shared" si="1"/>
        <v>78.195488721804523</v>
      </c>
      <c r="E45" s="112">
        <f t="shared" si="1"/>
        <v>71.609632446134341</v>
      </c>
      <c r="F45" s="112">
        <f t="shared" si="1"/>
        <v>70.940170940170944</v>
      </c>
      <c r="G45" s="112">
        <f t="shared" si="1"/>
        <v>58.481613285883746</v>
      </c>
      <c r="H45" s="112">
        <f t="shared" si="1"/>
        <v>76.009501187648468</v>
      </c>
      <c r="I45" s="112">
        <f t="shared" si="1"/>
        <v>73.149309912170636</v>
      </c>
      <c r="J45" s="112">
        <f t="shared" si="1"/>
        <v>87.696335078534034</v>
      </c>
      <c r="K45" s="112">
        <f t="shared" si="1"/>
        <v>62.927981109799283</v>
      </c>
      <c r="L45" s="112">
        <f t="shared" si="1"/>
        <v>80.975609756097555</v>
      </c>
      <c r="N45" s="109">
        <f t="shared" ref="N45:X45" si="2">100*((N24+N25+N26)-(N20+N21+N22))/(N20+N21+N22+N24+N25+N26)</f>
        <v>77.415307402760376</v>
      </c>
      <c r="O45" s="112">
        <f t="shared" si="2"/>
        <v>75.396825396825406</v>
      </c>
      <c r="P45" s="112">
        <f t="shared" si="2"/>
        <v>76.732673267326732</v>
      </c>
      <c r="Q45" s="112">
        <f t="shared" si="2"/>
        <v>76.626506024096386</v>
      </c>
      <c r="R45" s="112">
        <f t="shared" si="2"/>
        <v>79.319041614123591</v>
      </c>
      <c r="S45" s="112">
        <f t="shared" si="2"/>
        <v>71.293001186239621</v>
      </c>
      <c r="T45" s="112">
        <f t="shared" si="2"/>
        <v>79.00262467191601</v>
      </c>
      <c r="U45" s="112">
        <f t="shared" si="2"/>
        <v>83.937823834196891</v>
      </c>
      <c r="V45" s="112">
        <f t="shared" si="2"/>
        <v>82.766990291262118</v>
      </c>
      <c r="W45" s="112">
        <f t="shared" si="2"/>
        <v>64.572864321608037</v>
      </c>
      <c r="X45" s="112">
        <f t="shared" si="2"/>
        <v>82.262210796915156</v>
      </c>
    </row>
    <row r="46" spans="1:25" s="86" customFormat="1" ht="48" hidden="1">
      <c r="A46" s="122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17017</v>
      </c>
      <c r="C47" s="117">
        <f t="shared" ref="C47:X47" si="3">MAX(C9:C15)</f>
        <v>2527</v>
      </c>
      <c r="D47" s="117">
        <f t="shared" si="3"/>
        <v>1493</v>
      </c>
      <c r="E47" s="117">
        <f t="shared" si="3"/>
        <v>1012</v>
      </c>
      <c r="F47" s="117">
        <f t="shared" si="3"/>
        <v>1126</v>
      </c>
      <c r="G47" s="117">
        <f t="shared" si="3"/>
        <v>2299</v>
      </c>
      <c r="H47" s="117">
        <f t="shared" si="3"/>
        <v>461</v>
      </c>
      <c r="I47" s="117">
        <f t="shared" si="3"/>
        <v>2455</v>
      </c>
      <c r="J47" s="117">
        <f t="shared" si="3"/>
        <v>1705</v>
      </c>
      <c r="K47" s="117">
        <f t="shared" si="3"/>
        <v>1351</v>
      </c>
      <c r="L47" s="117">
        <f t="shared" si="3"/>
        <v>2589</v>
      </c>
      <c r="N47" s="117">
        <f t="shared" si="3"/>
        <v>5121</v>
      </c>
      <c r="O47" s="117">
        <f t="shared" si="3"/>
        <v>751</v>
      </c>
      <c r="P47" s="117">
        <f t="shared" si="3"/>
        <v>259</v>
      </c>
      <c r="Q47" s="117">
        <f t="shared" si="3"/>
        <v>673</v>
      </c>
      <c r="R47" s="117">
        <f t="shared" si="3"/>
        <v>472</v>
      </c>
      <c r="S47" s="117">
        <f t="shared" si="3"/>
        <v>762</v>
      </c>
      <c r="T47" s="117">
        <f t="shared" si="3"/>
        <v>154</v>
      </c>
      <c r="U47" s="117">
        <f t="shared" si="3"/>
        <v>639</v>
      </c>
      <c r="V47" s="117">
        <f t="shared" si="3"/>
        <v>538</v>
      </c>
      <c r="W47" s="117">
        <f t="shared" si="3"/>
        <v>395</v>
      </c>
      <c r="X47" s="117">
        <f t="shared" si="3"/>
        <v>668</v>
      </c>
    </row>
    <row r="48" spans="1:25" s="67" customForma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3:L3"/>
    <mergeCell ref="N3:X3"/>
    <mergeCell ref="O4:X4"/>
    <mergeCell ref="B30:L30"/>
    <mergeCell ref="N30:X30"/>
    <mergeCell ref="N8:X8"/>
    <mergeCell ref="B7:M7"/>
    <mergeCell ref="N7:X7"/>
    <mergeCell ref="B8:L8"/>
    <mergeCell ref="B40:L40"/>
    <mergeCell ref="N40:X40"/>
    <mergeCell ref="B19:L19"/>
    <mergeCell ref="N19:X19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4.710937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78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406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25" t="s">
        <v>366</v>
      </c>
      <c r="B8" s="73">
        <v>71</v>
      </c>
      <c r="C8" s="23">
        <v>0</v>
      </c>
      <c r="D8" s="23">
        <v>10</v>
      </c>
      <c r="E8" s="23">
        <v>25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5</v>
      </c>
      <c r="L8" s="23">
        <v>31</v>
      </c>
    </row>
    <row r="9" spans="1:13" s="86" customFormat="1">
      <c r="A9" s="25" t="s">
        <v>367</v>
      </c>
      <c r="B9" s="73">
        <v>1347</v>
      </c>
      <c r="C9" s="23">
        <v>344</v>
      </c>
      <c r="D9" s="23">
        <v>129</v>
      </c>
      <c r="E9" s="23">
        <v>100</v>
      </c>
      <c r="F9" s="23">
        <v>80</v>
      </c>
      <c r="G9" s="23">
        <v>230</v>
      </c>
      <c r="H9" s="23">
        <v>46</v>
      </c>
      <c r="I9" s="23">
        <v>58</v>
      </c>
      <c r="J9" s="23">
        <v>58</v>
      </c>
      <c r="K9" s="23">
        <v>147</v>
      </c>
      <c r="L9" s="23">
        <v>153</v>
      </c>
    </row>
    <row r="10" spans="1:13" s="86" customFormat="1">
      <c r="A10" s="25" t="s">
        <v>368</v>
      </c>
      <c r="B10" s="73">
        <v>3953</v>
      </c>
      <c r="C10" s="23">
        <v>917</v>
      </c>
      <c r="D10" s="23">
        <v>294</v>
      </c>
      <c r="E10" s="23">
        <v>311</v>
      </c>
      <c r="F10" s="23">
        <v>261</v>
      </c>
      <c r="G10" s="23">
        <v>488</v>
      </c>
      <c r="H10" s="23">
        <v>127</v>
      </c>
      <c r="I10" s="23">
        <v>404</v>
      </c>
      <c r="J10" s="23">
        <v>283</v>
      </c>
      <c r="K10" s="23">
        <v>368</v>
      </c>
      <c r="L10" s="23">
        <v>499</v>
      </c>
    </row>
    <row r="11" spans="1:13" s="86" customFormat="1">
      <c r="A11" s="25" t="s">
        <v>369</v>
      </c>
      <c r="B11" s="73">
        <v>11935</v>
      </c>
      <c r="C11" s="23">
        <v>1670</v>
      </c>
      <c r="D11" s="23">
        <v>1161</v>
      </c>
      <c r="E11" s="23">
        <v>974</v>
      </c>
      <c r="F11" s="23">
        <v>994</v>
      </c>
      <c r="G11" s="23">
        <v>1691</v>
      </c>
      <c r="H11" s="23">
        <v>294</v>
      </c>
      <c r="I11" s="23">
        <v>1594</v>
      </c>
      <c r="J11" s="23">
        <v>987</v>
      </c>
      <c r="K11" s="23">
        <v>812</v>
      </c>
      <c r="L11" s="23">
        <v>1758</v>
      </c>
    </row>
    <row r="12" spans="1:13" s="86" customFormat="1">
      <c r="A12" s="25" t="s">
        <v>370</v>
      </c>
      <c r="B12" s="73">
        <v>18793</v>
      </c>
      <c r="C12" s="23">
        <v>3189</v>
      </c>
      <c r="D12" s="23">
        <v>1580</v>
      </c>
      <c r="E12" s="23">
        <v>1493</v>
      </c>
      <c r="F12" s="23">
        <v>1307</v>
      </c>
      <c r="G12" s="23">
        <v>2359</v>
      </c>
      <c r="H12" s="23">
        <v>593</v>
      </c>
      <c r="I12" s="23">
        <v>2795</v>
      </c>
      <c r="J12" s="23">
        <v>1510</v>
      </c>
      <c r="K12" s="23">
        <v>1307</v>
      </c>
      <c r="L12" s="23">
        <v>2660</v>
      </c>
    </row>
    <row r="13" spans="1:13" s="86" customFormat="1">
      <c r="A13" s="155" t="s">
        <v>371</v>
      </c>
      <c r="B13" s="73">
        <v>23941</v>
      </c>
      <c r="C13" s="23">
        <v>3344</v>
      </c>
      <c r="D13" s="23">
        <v>2082</v>
      </c>
      <c r="E13" s="23">
        <v>1728</v>
      </c>
      <c r="F13" s="23">
        <v>1550</v>
      </c>
      <c r="G13" s="23">
        <v>3493</v>
      </c>
      <c r="H13" s="23">
        <v>684</v>
      </c>
      <c r="I13" s="23">
        <v>3297</v>
      </c>
      <c r="J13" s="23">
        <v>2468</v>
      </c>
      <c r="K13" s="23">
        <v>1550</v>
      </c>
      <c r="L13" s="23">
        <v>3744</v>
      </c>
    </row>
    <row r="14" spans="1:13" s="86" customFormat="1">
      <c r="A14" s="155" t="s">
        <v>372</v>
      </c>
      <c r="B14" s="73">
        <v>11983</v>
      </c>
      <c r="C14" s="23">
        <v>1373</v>
      </c>
      <c r="D14" s="23">
        <v>1303</v>
      </c>
      <c r="E14" s="23">
        <v>1285</v>
      </c>
      <c r="F14" s="23">
        <v>1054</v>
      </c>
      <c r="G14" s="23">
        <v>1022</v>
      </c>
      <c r="H14" s="23">
        <v>406</v>
      </c>
      <c r="I14" s="23">
        <v>1907</v>
      </c>
      <c r="J14" s="23">
        <v>1100</v>
      </c>
      <c r="K14" s="23">
        <v>560</v>
      </c>
      <c r="L14" s="23">
        <v>1972</v>
      </c>
    </row>
    <row r="15" spans="1:13" s="86" customFormat="1">
      <c r="A15" s="155" t="s">
        <v>373</v>
      </c>
      <c r="B15" s="73">
        <v>2258</v>
      </c>
      <c r="C15" s="23">
        <v>180</v>
      </c>
      <c r="D15" s="23">
        <v>174</v>
      </c>
      <c r="E15" s="23">
        <v>210</v>
      </c>
      <c r="F15" s="23">
        <v>86</v>
      </c>
      <c r="G15" s="23">
        <v>165</v>
      </c>
      <c r="H15" s="23">
        <v>56</v>
      </c>
      <c r="I15" s="23">
        <v>472</v>
      </c>
      <c r="J15" s="23">
        <v>221</v>
      </c>
      <c r="K15" s="23">
        <v>76</v>
      </c>
      <c r="L15" s="23">
        <v>617</v>
      </c>
    </row>
    <row r="16" spans="1:13" s="90" customFormat="1">
      <c r="A16" s="155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155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155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55" t="s">
        <v>366</v>
      </c>
      <c r="B19" s="92">
        <v>1E-3</v>
      </c>
      <c r="C19" s="93">
        <v>0</v>
      </c>
      <c r="D19" s="93">
        <v>1E-3</v>
      </c>
      <c r="E19" s="93">
        <v>4.0000000000000001E-3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1E-3</v>
      </c>
      <c r="L19" s="93">
        <v>3.0000000000000001E-3</v>
      </c>
    </row>
    <row r="20" spans="1:12" s="86" customFormat="1">
      <c r="A20" s="155" t="s">
        <v>367</v>
      </c>
      <c r="B20" s="92">
        <v>1.7999999999999999E-2</v>
      </c>
      <c r="C20" s="93">
        <v>3.1E-2</v>
      </c>
      <c r="D20" s="93">
        <v>1.9E-2</v>
      </c>
      <c r="E20" s="93">
        <v>1.6E-2</v>
      </c>
      <c r="F20" s="93">
        <v>1.4999999999999999E-2</v>
      </c>
      <c r="G20" s="93">
        <v>2.4E-2</v>
      </c>
      <c r="H20" s="93">
        <v>2.1000000000000001E-2</v>
      </c>
      <c r="I20" s="93">
        <v>5.0000000000000001E-3</v>
      </c>
      <c r="J20" s="93">
        <v>8.9999999999999993E-3</v>
      </c>
      <c r="K20" s="93">
        <v>0.03</v>
      </c>
      <c r="L20" s="93">
        <v>1.2999999999999999E-2</v>
      </c>
    </row>
    <row r="21" spans="1:12" s="86" customFormat="1">
      <c r="A21" s="155" t="s">
        <v>368</v>
      </c>
      <c r="B21" s="92">
        <v>5.2999999999999999E-2</v>
      </c>
      <c r="C21" s="93">
        <v>8.3000000000000004E-2</v>
      </c>
      <c r="D21" s="93">
        <v>4.3999999999999997E-2</v>
      </c>
      <c r="E21" s="93">
        <v>5.0999999999999997E-2</v>
      </c>
      <c r="F21" s="93">
        <v>4.9000000000000002E-2</v>
      </c>
      <c r="G21" s="93">
        <v>5.1999999999999998E-2</v>
      </c>
      <c r="H21" s="93">
        <v>5.8000000000000003E-2</v>
      </c>
      <c r="I21" s="93">
        <v>3.7999999999999999E-2</v>
      </c>
      <c r="J21" s="93">
        <v>4.2999999999999997E-2</v>
      </c>
      <c r="K21" s="93">
        <v>7.5999999999999998E-2</v>
      </c>
      <c r="L21" s="93">
        <v>4.3999999999999997E-2</v>
      </c>
    </row>
    <row r="22" spans="1:12" s="86" customFormat="1">
      <c r="A22" s="155" t="s">
        <v>369</v>
      </c>
      <c r="B22" s="92">
        <v>0.161</v>
      </c>
      <c r="C22" s="93">
        <v>0.152</v>
      </c>
      <c r="D22" s="93">
        <v>0.17199999999999999</v>
      </c>
      <c r="E22" s="93">
        <v>0.159</v>
      </c>
      <c r="F22" s="93">
        <v>0.186</v>
      </c>
      <c r="G22" s="93">
        <v>0.17899999999999999</v>
      </c>
      <c r="H22" s="93">
        <v>0.13300000000000001</v>
      </c>
      <c r="I22" s="93">
        <v>0.151</v>
      </c>
      <c r="J22" s="93">
        <v>0.14899999999999999</v>
      </c>
      <c r="K22" s="93">
        <v>0.16800000000000001</v>
      </c>
      <c r="L22" s="93">
        <v>0.154</v>
      </c>
    </row>
    <row r="23" spans="1:12" s="86" customFormat="1">
      <c r="A23" s="155" t="s">
        <v>370</v>
      </c>
      <c r="B23" s="92">
        <v>0.253</v>
      </c>
      <c r="C23" s="93">
        <v>0.28899999999999998</v>
      </c>
      <c r="D23" s="93">
        <v>0.23499999999999999</v>
      </c>
      <c r="E23" s="93">
        <v>0.24399999999999999</v>
      </c>
      <c r="F23" s="93">
        <v>0.245</v>
      </c>
      <c r="G23" s="93">
        <v>0.25</v>
      </c>
      <c r="H23" s="93">
        <v>0.26900000000000002</v>
      </c>
      <c r="I23" s="93">
        <v>0.26600000000000001</v>
      </c>
      <c r="J23" s="93">
        <v>0.22800000000000001</v>
      </c>
      <c r="K23" s="93">
        <v>0.27100000000000002</v>
      </c>
      <c r="L23" s="93">
        <v>0.23300000000000001</v>
      </c>
    </row>
    <row r="24" spans="1:12" s="86" customFormat="1">
      <c r="A24" s="155" t="s">
        <v>371</v>
      </c>
      <c r="B24" s="92">
        <v>0.32200000000000001</v>
      </c>
      <c r="C24" s="93">
        <v>0.30399999999999999</v>
      </c>
      <c r="D24" s="93">
        <v>0.309</v>
      </c>
      <c r="E24" s="93">
        <v>0.28199999999999997</v>
      </c>
      <c r="F24" s="93">
        <v>0.29099999999999998</v>
      </c>
      <c r="G24" s="93">
        <v>0.37</v>
      </c>
      <c r="H24" s="93">
        <v>0.31</v>
      </c>
      <c r="I24" s="93">
        <v>0.313</v>
      </c>
      <c r="J24" s="93">
        <v>0.372</v>
      </c>
      <c r="K24" s="93">
        <v>0.32100000000000001</v>
      </c>
      <c r="L24" s="93">
        <v>0.32700000000000001</v>
      </c>
    </row>
    <row r="25" spans="1:12" s="86" customFormat="1">
      <c r="A25" s="155" t="s">
        <v>372</v>
      </c>
      <c r="B25" s="92">
        <v>0.161</v>
      </c>
      <c r="C25" s="93">
        <v>0.125</v>
      </c>
      <c r="D25" s="93">
        <v>0.19400000000000001</v>
      </c>
      <c r="E25" s="93">
        <v>0.21</v>
      </c>
      <c r="F25" s="93">
        <v>0.19800000000000001</v>
      </c>
      <c r="G25" s="93">
        <v>0.108</v>
      </c>
      <c r="H25" s="93">
        <v>0.184</v>
      </c>
      <c r="I25" s="93">
        <v>0.18099999999999999</v>
      </c>
      <c r="J25" s="93">
        <v>0.16600000000000001</v>
      </c>
      <c r="K25" s="93">
        <v>0.11600000000000001</v>
      </c>
      <c r="L25" s="93">
        <v>0.17199999999999999</v>
      </c>
    </row>
    <row r="26" spans="1:12" s="86" customFormat="1">
      <c r="A26" s="25" t="s">
        <v>373</v>
      </c>
      <c r="B26" s="92">
        <v>0.03</v>
      </c>
      <c r="C26" s="93">
        <v>1.6E-2</v>
      </c>
      <c r="D26" s="93">
        <v>2.5999999999999999E-2</v>
      </c>
      <c r="E26" s="93">
        <v>3.4000000000000002E-2</v>
      </c>
      <c r="F26" s="93">
        <v>1.6E-2</v>
      </c>
      <c r="G26" s="93">
        <v>1.7000000000000001E-2</v>
      </c>
      <c r="H26" s="93">
        <v>2.5000000000000001E-2</v>
      </c>
      <c r="I26" s="93">
        <v>4.4999999999999998E-2</v>
      </c>
      <c r="J26" s="93">
        <v>3.3000000000000002E-2</v>
      </c>
      <c r="K26" s="93">
        <v>1.6E-2</v>
      </c>
      <c r="L26" s="93">
        <v>5.3999999999999999E-2</v>
      </c>
    </row>
    <row r="27" spans="1:12" s="90" customFormat="1">
      <c r="A27" s="25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1E-3</v>
      </c>
      <c r="C30" s="93">
        <v>0</v>
      </c>
      <c r="D30" s="93">
        <v>2E-3</v>
      </c>
      <c r="E30" s="93">
        <v>4.0000000000000001E-3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1E-3</v>
      </c>
      <c r="L30" s="93">
        <v>3.0000000000000001E-3</v>
      </c>
    </row>
    <row r="31" spans="1:12" s="86" customFormat="1">
      <c r="A31" s="25" t="s">
        <v>367</v>
      </c>
      <c r="B31" s="92">
        <v>1.9E-2</v>
      </c>
      <c r="C31" s="93">
        <v>3.2000000000000001E-2</v>
      </c>
      <c r="D31" s="93">
        <v>0.02</v>
      </c>
      <c r="E31" s="93">
        <v>1.7000000000000001E-2</v>
      </c>
      <c r="F31" s="93">
        <v>1.4999999999999999E-2</v>
      </c>
      <c r="G31" s="93">
        <v>2.5000000000000001E-2</v>
      </c>
      <c r="H31" s="93">
        <v>2.1999999999999999E-2</v>
      </c>
      <c r="I31" s="93">
        <v>6.0000000000000001E-3</v>
      </c>
      <c r="J31" s="93">
        <v>8.9999999999999993E-3</v>
      </c>
      <c r="K31" s="93">
        <v>3.1E-2</v>
      </c>
      <c r="L31" s="93">
        <v>1.4E-2</v>
      </c>
    </row>
    <row r="32" spans="1:12" s="86" customFormat="1">
      <c r="A32" s="25" t="s">
        <v>368</v>
      </c>
      <c r="B32" s="92">
        <v>5.5E-2</v>
      </c>
      <c r="C32" s="93">
        <v>8.5000000000000006E-2</v>
      </c>
      <c r="D32" s="93">
        <v>4.4999999999999998E-2</v>
      </c>
      <c r="E32" s="93">
        <v>5.2999999999999999E-2</v>
      </c>
      <c r="F32" s="93">
        <v>0.05</v>
      </c>
      <c r="G32" s="93">
        <v>5.2999999999999999E-2</v>
      </c>
      <c r="H32" s="93">
        <v>5.8999999999999997E-2</v>
      </c>
      <c r="I32" s="93">
        <v>0.04</v>
      </c>
      <c r="J32" s="93">
        <v>4.3999999999999997E-2</v>
      </c>
      <c r="K32" s="93">
        <v>7.6999999999999999E-2</v>
      </c>
      <c r="L32" s="93">
        <v>4.5999999999999999E-2</v>
      </c>
    </row>
    <row r="33" spans="1:35" s="86" customFormat="1">
      <c r="A33" s="25" t="s">
        <v>369</v>
      </c>
      <c r="B33" s="92">
        <v>0.16600000000000001</v>
      </c>
      <c r="C33" s="93">
        <v>0.154</v>
      </c>
      <c r="D33" s="93">
        <v>0.17699999999999999</v>
      </c>
      <c r="E33" s="93">
        <v>0.16500000000000001</v>
      </c>
      <c r="F33" s="93">
        <v>0.189</v>
      </c>
      <c r="G33" s="93">
        <v>0.182</v>
      </c>
      <c r="H33" s="93">
        <v>0.13700000000000001</v>
      </c>
      <c r="I33" s="93">
        <v>0.158</v>
      </c>
      <c r="J33" s="93">
        <v>0.154</v>
      </c>
      <c r="K33" s="93">
        <v>0.17100000000000001</v>
      </c>
      <c r="L33" s="93">
        <v>0.16300000000000001</v>
      </c>
    </row>
    <row r="34" spans="1:35" s="86" customFormat="1">
      <c r="A34" s="25" t="s">
        <v>370</v>
      </c>
      <c r="B34" s="92">
        <v>0.26100000000000001</v>
      </c>
      <c r="C34" s="93">
        <v>0.29399999999999998</v>
      </c>
      <c r="D34" s="93">
        <v>0.24099999999999999</v>
      </c>
      <c r="E34" s="93">
        <v>0.252</v>
      </c>
      <c r="F34" s="93">
        <v>0.249</v>
      </c>
      <c r="G34" s="93">
        <v>0.254</v>
      </c>
      <c r="H34" s="93">
        <v>0.27600000000000002</v>
      </c>
      <c r="I34" s="93">
        <v>0.27800000000000002</v>
      </c>
      <c r="J34" s="93">
        <v>0.23599999999999999</v>
      </c>
      <c r="K34" s="93">
        <v>0.27500000000000002</v>
      </c>
      <c r="L34" s="93">
        <v>0.246</v>
      </c>
    </row>
    <row r="35" spans="1:35" s="86" customFormat="1">
      <c r="A35" s="25" t="s">
        <v>371</v>
      </c>
      <c r="B35" s="92">
        <v>0.33200000000000002</v>
      </c>
      <c r="C35" s="93">
        <v>0.309</v>
      </c>
      <c r="D35" s="93">
        <v>0.317</v>
      </c>
      <c r="E35" s="93">
        <v>0.29199999999999998</v>
      </c>
      <c r="F35" s="93">
        <v>0.29499999999999998</v>
      </c>
      <c r="G35" s="93">
        <v>0.376</v>
      </c>
      <c r="H35" s="93">
        <v>0.318</v>
      </c>
      <c r="I35" s="93">
        <v>0.32800000000000001</v>
      </c>
      <c r="J35" s="93">
        <v>0.38500000000000001</v>
      </c>
      <c r="K35" s="93">
        <v>0.32600000000000001</v>
      </c>
      <c r="L35" s="93">
        <v>0.34599999999999997</v>
      </c>
    </row>
    <row r="36" spans="1:35" s="86" customFormat="1">
      <c r="A36" s="25" t="s">
        <v>372</v>
      </c>
      <c r="B36" s="92">
        <v>0.16600000000000001</v>
      </c>
      <c r="C36" s="93">
        <v>0.127</v>
      </c>
      <c r="D36" s="93">
        <v>0.19900000000000001</v>
      </c>
      <c r="E36" s="93">
        <v>0.217</v>
      </c>
      <c r="F36" s="93">
        <v>0.20100000000000001</v>
      </c>
      <c r="G36" s="93">
        <v>0.11</v>
      </c>
      <c r="H36" s="93">
        <v>0.189</v>
      </c>
      <c r="I36" s="93">
        <v>0.19</v>
      </c>
      <c r="J36" s="93">
        <v>0.17199999999999999</v>
      </c>
      <c r="K36" s="93">
        <v>0.11799999999999999</v>
      </c>
      <c r="L36" s="93">
        <v>0.182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25" t="s">
        <v>374</v>
      </c>
      <c r="B40" s="92">
        <v>0.76</v>
      </c>
      <c r="C40" s="93">
        <v>0.73</v>
      </c>
      <c r="D40" s="93">
        <v>0.75700000000000001</v>
      </c>
      <c r="E40" s="93">
        <v>0.76200000000000001</v>
      </c>
      <c r="F40" s="93">
        <v>0.745</v>
      </c>
      <c r="G40" s="93">
        <v>0.74099999999999999</v>
      </c>
      <c r="H40" s="93">
        <v>0.78300000000000003</v>
      </c>
      <c r="I40" s="93">
        <v>0.79600000000000004</v>
      </c>
      <c r="J40" s="93">
        <v>0.79300000000000004</v>
      </c>
      <c r="K40" s="93">
        <v>0.71899999999999997</v>
      </c>
      <c r="L40" s="93">
        <v>0.77400000000000002</v>
      </c>
    </row>
    <row r="41" spans="1:35" s="86" customFormat="1">
      <c r="A41" s="25" t="s">
        <v>375</v>
      </c>
      <c r="B41" s="109">
        <v>5.3</v>
      </c>
      <c r="C41" s="112">
        <v>5.0999999999999996</v>
      </c>
      <c r="D41" s="112">
        <v>5.4</v>
      </c>
      <c r="E41" s="112">
        <v>5.4</v>
      </c>
      <c r="F41" s="112">
        <v>5.4</v>
      </c>
      <c r="G41" s="112">
        <v>5.2</v>
      </c>
      <c r="H41" s="112">
        <v>5.4</v>
      </c>
      <c r="I41" s="112">
        <v>5.5</v>
      </c>
      <c r="J41" s="112">
        <v>5.5</v>
      </c>
      <c r="K41" s="112">
        <v>5.0999999999999996</v>
      </c>
      <c r="L41" s="112">
        <v>5.4</v>
      </c>
    </row>
    <row r="42" spans="1:35" s="86" customFormat="1">
      <c r="A42" s="25" t="s">
        <v>376</v>
      </c>
      <c r="B42" s="109">
        <v>5</v>
      </c>
      <c r="C42" s="112">
        <v>5</v>
      </c>
      <c r="D42" s="112">
        <v>6</v>
      </c>
      <c r="E42" s="112">
        <v>6</v>
      </c>
      <c r="F42" s="112">
        <v>5</v>
      </c>
      <c r="G42" s="112">
        <v>5</v>
      </c>
      <c r="H42" s="112">
        <v>6</v>
      </c>
      <c r="I42" s="112">
        <v>6</v>
      </c>
      <c r="J42" s="112">
        <v>6</v>
      </c>
      <c r="K42" s="112">
        <v>5</v>
      </c>
      <c r="L42" s="112">
        <v>6</v>
      </c>
    </row>
    <row r="43" spans="1:35" s="86" customFormat="1">
      <c r="A43" s="25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6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6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25" t="s">
        <v>378</v>
      </c>
      <c r="B44" s="109">
        <f t="shared" ref="B44:L44" si="1">100*((B23+B24+B25)-(B19+B20+B21))/(B19+B20+B21+B23+B24+B25)</f>
        <v>82.178217821782184</v>
      </c>
      <c r="C44" s="112">
        <f t="shared" si="1"/>
        <v>72.596153846153854</v>
      </c>
      <c r="D44" s="112">
        <f t="shared" si="1"/>
        <v>84.039900249376544</v>
      </c>
      <c r="E44" s="112">
        <f t="shared" si="1"/>
        <v>82.403965303593566</v>
      </c>
      <c r="F44" s="112">
        <f t="shared" si="1"/>
        <v>83.959899749373434</v>
      </c>
      <c r="G44" s="112">
        <f t="shared" si="1"/>
        <v>81.094527363184085</v>
      </c>
      <c r="H44" s="112">
        <f t="shared" si="1"/>
        <v>81.235154394299272</v>
      </c>
      <c r="I44" s="112">
        <f t="shared" si="1"/>
        <v>89.290161892901637</v>
      </c>
      <c r="J44" s="112">
        <f t="shared" si="1"/>
        <v>87.286063569682128</v>
      </c>
      <c r="K44" s="112">
        <f t="shared" si="1"/>
        <v>73.742331288343564</v>
      </c>
      <c r="L44" s="112">
        <f t="shared" si="1"/>
        <v>84.84848484848483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23941</v>
      </c>
      <c r="C46" s="117">
        <f t="shared" ref="C46:L46" si="2">MAX(C8:C14)</f>
        <v>3344</v>
      </c>
      <c r="D46" s="117">
        <f t="shared" si="2"/>
        <v>2082</v>
      </c>
      <c r="E46" s="117">
        <f t="shared" si="2"/>
        <v>1728</v>
      </c>
      <c r="F46" s="117">
        <f t="shared" si="2"/>
        <v>1550</v>
      </c>
      <c r="G46" s="117">
        <f t="shared" si="2"/>
        <v>3493</v>
      </c>
      <c r="H46" s="117">
        <f t="shared" si="2"/>
        <v>684</v>
      </c>
      <c r="I46" s="117">
        <f t="shared" si="2"/>
        <v>3297</v>
      </c>
      <c r="J46" s="117">
        <f t="shared" si="2"/>
        <v>2468</v>
      </c>
      <c r="K46" s="117">
        <f t="shared" si="2"/>
        <v>1550</v>
      </c>
      <c r="L46" s="117">
        <f t="shared" si="2"/>
        <v>3744</v>
      </c>
    </row>
    <row r="47" spans="1:35" s="67" customFormat="1" ht="5.25" customHeight="1">
      <c r="A47" s="12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5.710937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79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406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406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25" t="s">
        <v>366</v>
      </c>
      <c r="B9" s="73">
        <v>17</v>
      </c>
      <c r="C9" s="23">
        <v>0</v>
      </c>
      <c r="D9" s="23">
        <v>0</v>
      </c>
      <c r="E9" s="23">
        <v>17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N9" s="73">
        <v>55</v>
      </c>
      <c r="O9" s="23">
        <v>0</v>
      </c>
      <c r="P9" s="23">
        <v>10</v>
      </c>
      <c r="Q9" s="23">
        <v>8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5</v>
      </c>
      <c r="X9" s="23">
        <v>31</v>
      </c>
    </row>
    <row r="10" spans="1:24" s="86" customFormat="1">
      <c r="A10" s="25" t="s">
        <v>367</v>
      </c>
      <c r="B10" s="73">
        <v>1095</v>
      </c>
      <c r="C10" s="23">
        <v>299</v>
      </c>
      <c r="D10" s="23">
        <v>124</v>
      </c>
      <c r="E10" s="23">
        <v>51</v>
      </c>
      <c r="F10" s="23">
        <v>59</v>
      </c>
      <c r="G10" s="23">
        <v>187</v>
      </c>
      <c r="H10" s="23">
        <v>43</v>
      </c>
      <c r="I10" s="23">
        <v>31</v>
      </c>
      <c r="J10" s="23">
        <v>36</v>
      </c>
      <c r="K10" s="23">
        <v>131</v>
      </c>
      <c r="L10" s="23">
        <v>133</v>
      </c>
      <c r="N10" s="73">
        <v>252</v>
      </c>
      <c r="O10" s="23">
        <v>46</v>
      </c>
      <c r="P10" s="23">
        <v>5</v>
      </c>
      <c r="Q10" s="23">
        <v>50</v>
      </c>
      <c r="R10" s="23">
        <v>21</v>
      </c>
      <c r="S10" s="23">
        <v>43</v>
      </c>
      <c r="T10" s="23">
        <v>3</v>
      </c>
      <c r="U10" s="23">
        <v>26</v>
      </c>
      <c r="V10" s="23">
        <v>22</v>
      </c>
      <c r="W10" s="23">
        <v>16</v>
      </c>
      <c r="X10" s="23">
        <v>21</v>
      </c>
    </row>
    <row r="11" spans="1:24" s="86" customFormat="1">
      <c r="A11" s="25" t="s">
        <v>368</v>
      </c>
      <c r="B11" s="73">
        <v>3258</v>
      </c>
      <c r="C11" s="23">
        <v>788</v>
      </c>
      <c r="D11" s="23">
        <v>270</v>
      </c>
      <c r="E11" s="23">
        <v>236</v>
      </c>
      <c r="F11" s="23">
        <v>193</v>
      </c>
      <c r="G11" s="23">
        <v>428</v>
      </c>
      <c r="H11" s="23">
        <v>108</v>
      </c>
      <c r="I11" s="23">
        <v>378</v>
      </c>
      <c r="J11" s="23">
        <v>218</v>
      </c>
      <c r="K11" s="23">
        <v>276</v>
      </c>
      <c r="L11" s="23">
        <v>365</v>
      </c>
      <c r="N11" s="73">
        <v>694</v>
      </c>
      <c r="O11" s="23">
        <v>129</v>
      </c>
      <c r="P11" s="23">
        <v>25</v>
      </c>
      <c r="Q11" s="23">
        <v>75</v>
      </c>
      <c r="R11" s="23">
        <v>69</v>
      </c>
      <c r="S11" s="23">
        <v>60</v>
      </c>
      <c r="T11" s="23">
        <v>19</v>
      </c>
      <c r="U11" s="23">
        <v>26</v>
      </c>
      <c r="V11" s="23">
        <v>65</v>
      </c>
      <c r="W11" s="23">
        <v>92</v>
      </c>
      <c r="X11" s="23">
        <v>134</v>
      </c>
    </row>
    <row r="12" spans="1:24" s="86" customFormat="1">
      <c r="A12" s="25" t="s">
        <v>369</v>
      </c>
      <c r="B12" s="73">
        <v>9774</v>
      </c>
      <c r="C12" s="23">
        <v>1359</v>
      </c>
      <c r="D12" s="23">
        <v>1037</v>
      </c>
      <c r="E12" s="23">
        <v>725</v>
      </c>
      <c r="F12" s="23">
        <v>829</v>
      </c>
      <c r="G12" s="23">
        <v>1417</v>
      </c>
      <c r="H12" s="23">
        <v>194</v>
      </c>
      <c r="I12" s="23">
        <v>1322</v>
      </c>
      <c r="J12" s="23">
        <v>834</v>
      </c>
      <c r="K12" s="23">
        <v>596</v>
      </c>
      <c r="L12" s="23">
        <v>1460</v>
      </c>
      <c r="N12" s="73">
        <v>2161</v>
      </c>
      <c r="O12" s="23">
        <v>311</v>
      </c>
      <c r="P12" s="23">
        <v>125</v>
      </c>
      <c r="Q12" s="23">
        <v>249</v>
      </c>
      <c r="R12" s="23">
        <v>164</v>
      </c>
      <c r="S12" s="23">
        <v>274</v>
      </c>
      <c r="T12" s="23">
        <v>100</v>
      </c>
      <c r="U12" s="23">
        <v>271</v>
      </c>
      <c r="V12" s="23">
        <v>153</v>
      </c>
      <c r="W12" s="23">
        <v>216</v>
      </c>
      <c r="X12" s="23">
        <v>298</v>
      </c>
    </row>
    <row r="13" spans="1:24" s="86" customFormat="1">
      <c r="A13" s="25" t="s">
        <v>370</v>
      </c>
      <c r="B13" s="73">
        <v>14309</v>
      </c>
      <c r="C13" s="23">
        <v>2445</v>
      </c>
      <c r="D13" s="23">
        <v>1285</v>
      </c>
      <c r="E13" s="23">
        <v>944</v>
      </c>
      <c r="F13" s="23">
        <v>963</v>
      </c>
      <c r="G13" s="23">
        <v>1872</v>
      </c>
      <c r="H13" s="23">
        <v>497</v>
      </c>
      <c r="I13" s="23">
        <v>2235</v>
      </c>
      <c r="J13" s="23">
        <v>1088</v>
      </c>
      <c r="K13" s="23">
        <v>988</v>
      </c>
      <c r="L13" s="23">
        <v>1991</v>
      </c>
      <c r="N13" s="73">
        <v>4484</v>
      </c>
      <c r="O13" s="23">
        <v>744</v>
      </c>
      <c r="P13" s="23">
        <v>294</v>
      </c>
      <c r="Q13" s="23">
        <v>549</v>
      </c>
      <c r="R13" s="23">
        <v>345</v>
      </c>
      <c r="S13" s="23">
        <v>488</v>
      </c>
      <c r="T13" s="23">
        <v>96</v>
      </c>
      <c r="U13" s="23">
        <v>560</v>
      </c>
      <c r="V13" s="23">
        <v>421</v>
      </c>
      <c r="W13" s="23">
        <v>319</v>
      </c>
      <c r="X13" s="23">
        <v>668</v>
      </c>
    </row>
    <row r="14" spans="1:24" s="86" customFormat="1">
      <c r="A14" s="25" t="s">
        <v>371</v>
      </c>
      <c r="B14" s="73">
        <v>18505</v>
      </c>
      <c r="C14" s="23">
        <v>2608</v>
      </c>
      <c r="D14" s="23">
        <v>1783</v>
      </c>
      <c r="E14" s="23">
        <v>1147</v>
      </c>
      <c r="F14" s="23">
        <v>1126</v>
      </c>
      <c r="G14" s="23">
        <v>2620</v>
      </c>
      <c r="H14" s="23">
        <v>475</v>
      </c>
      <c r="I14" s="23">
        <v>2676</v>
      </c>
      <c r="J14" s="23">
        <v>1850</v>
      </c>
      <c r="K14" s="23">
        <v>1134</v>
      </c>
      <c r="L14" s="23">
        <v>3086</v>
      </c>
      <c r="N14" s="73">
        <v>5436</v>
      </c>
      <c r="O14" s="23">
        <v>736</v>
      </c>
      <c r="P14" s="23">
        <v>299</v>
      </c>
      <c r="Q14" s="23">
        <v>582</v>
      </c>
      <c r="R14" s="23">
        <v>424</v>
      </c>
      <c r="S14" s="23">
        <v>873</v>
      </c>
      <c r="T14" s="23">
        <v>209</v>
      </c>
      <c r="U14" s="23">
        <v>622</v>
      </c>
      <c r="V14" s="23">
        <v>617</v>
      </c>
      <c r="W14" s="23">
        <v>416</v>
      </c>
      <c r="X14" s="23">
        <v>658</v>
      </c>
    </row>
    <row r="15" spans="1:24" s="86" customFormat="1">
      <c r="A15" s="155" t="s">
        <v>372</v>
      </c>
      <c r="B15" s="73">
        <v>9397</v>
      </c>
      <c r="C15" s="23">
        <v>1168</v>
      </c>
      <c r="D15" s="23">
        <v>1099</v>
      </c>
      <c r="E15" s="23">
        <v>944</v>
      </c>
      <c r="F15" s="23">
        <v>874</v>
      </c>
      <c r="G15" s="23">
        <v>749</v>
      </c>
      <c r="H15" s="23">
        <v>309</v>
      </c>
      <c r="I15" s="23">
        <v>1574</v>
      </c>
      <c r="J15" s="23">
        <v>816</v>
      </c>
      <c r="K15" s="23">
        <v>436</v>
      </c>
      <c r="L15" s="23">
        <v>1427</v>
      </c>
      <c r="N15" s="73">
        <v>2586</v>
      </c>
      <c r="O15" s="23">
        <v>205</v>
      </c>
      <c r="P15" s="23">
        <v>204</v>
      </c>
      <c r="Q15" s="23">
        <v>341</v>
      </c>
      <c r="R15" s="23">
        <v>180</v>
      </c>
      <c r="S15" s="23">
        <v>274</v>
      </c>
      <c r="T15" s="23">
        <v>96</v>
      </c>
      <c r="U15" s="23">
        <v>333</v>
      </c>
      <c r="V15" s="23">
        <v>283</v>
      </c>
      <c r="W15" s="23">
        <v>124</v>
      </c>
      <c r="X15" s="23">
        <v>545</v>
      </c>
    </row>
    <row r="16" spans="1:24" s="86" customFormat="1">
      <c r="A16" s="155" t="s">
        <v>373</v>
      </c>
      <c r="B16" s="73">
        <v>1455</v>
      </c>
      <c r="C16" s="23">
        <v>82</v>
      </c>
      <c r="D16" s="23">
        <v>124</v>
      </c>
      <c r="E16" s="23">
        <v>169</v>
      </c>
      <c r="F16" s="23">
        <v>59</v>
      </c>
      <c r="G16" s="23">
        <v>53</v>
      </c>
      <c r="H16" s="23">
        <v>14</v>
      </c>
      <c r="I16" s="23">
        <v>315</v>
      </c>
      <c r="J16" s="23">
        <v>163</v>
      </c>
      <c r="K16" s="23">
        <v>44</v>
      </c>
      <c r="L16" s="23">
        <v>431</v>
      </c>
      <c r="N16" s="73">
        <v>803</v>
      </c>
      <c r="O16" s="23">
        <v>99</v>
      </c>
      <c r="P16" s="23">
        <v>50</v>
      </c>
      <c r="Q16" s="23">
        <v>42</v>
      </c>
      <c r="R16" s="23">
        <v>27</v>
      </c>
      <c r="S16" s="23">
        <v>111</v>
      </c>
      <c r="T16" s="23">
        <v>42</v>
      </c>
      <c r="U16" s="23">
        <v>158</v>
      </c>
      <c r="V16" s="23">
        <v>58</v>
      </c>
      <c r="W16" s="23">
        <v>32</v>
      </c>
      <c r="X16" s="23">
        <v>185</v>
      </c>
    </row>
    <row r="17" spans="1:24" s="90" customFormat="1">
      <c r="A17" s="155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155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155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55" t="s">
        <v>366</v>
      </c>
      <c r="B20" s="92">
        <v>0</v>
      </c>
      <c r="C20" s="93">
        <v>0</v>
      </c>
      <c r="D20" s="93">
        <v>0</v>
      </c>
      <c r="E20" s="93">
        <v>4.0000000000000001E-3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N20" s="92">
        <v>3.0000000000000001E-3</v>
      </c>
      <c r="O20" s="93">
        <v>0</v>
      </c>
      <c r="P20" s="93">
        <v>0.01</v>
      </c>
      <c r="Q20" s="93">
        <v>4.0000000000000001E-3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4.0000000000000001E-3</v>
      </c>
      <c r="X20" s="93">
        <v>1.2E-2</v>
      </c>
    </row>
    <row r="21" spans="1:24" s="86" customFormat="1">
      <c r="A21" s="155" t="s">
        <v>367</v>
      </c>
      <c r="B21" s="92">
        <v>1.9E-2</v>
      </c>
      <c r="C21" s="93">
        <v>3.4000000000000002E-2</v>
      </c>
      <c r="D21" s="93">
        <v>2.1999999999999999E-2</v>
      </c>
      <c r="E21" s="93">
        <v>1.2E-2</v>
      </c>
      <c r="F21" s="93">
        <v>1.4E-2</v>
      </c>
      <c r="G21" s="93">
        <v>2.5999999999999999E-2</v>
      </c>
      <c r="H21" s="93">
        <v>2.5999999999999999E-2</v>
      </c>
      <c r="I21" s="93">
        <v>4.0000000000000001E-3</v>
      </c>
      <c r="J21" s="93">
        <v>7.0000000000000001E-3</v>
      </c>
      <c r="K21" s="93">
        <v>3.5999999999999997E-2</v>
      </c>
      <c r="L21" s="93">
        <v>1.4999999999999999E-2</v>
      </c>
      <c r="N21" s="92">
        <v>1.4999999999999999E-2</v>
      </c>
      <c r="O21" s="93">
        <v>0.02</v>
      </c>
      <c r="P21" s="93">
        <v>5.0000000000000001E-3</v>
      </c>
      <c r="Q21" s="93">
        <v>2.5999999999999999E-2</v>
      </c>
      <c r="R21" s="93">
        <v>1.7000000000000001E-2</v>
      </c>
      <c r="S21" s="93">
        <v>0.02</v>
      </c>
      <c r="T21" s="93">
        <v>6.0000000000000001E-3</v>
      </c>
      <c r="U21" s="93">
        <v>1.2999999999999999E-2</v>
      </c>
      <c r="V21" s="93">
        <v>1.2999999999999999E-2</v>
      </c>
      <c r="W21" s="93">
        <v>1.2999999999999999E-2</v>
      </c>
      <c r="X21" s="93">
        <v>8.0000000000000002E-3</v>
      </c>
    </row>
    <row r="22" spans="1:24" s="86" customFormat="1">
      <c r="A22" s="155" t="s">
        <v>368</v>
      </c>
      <c r="B22" s="92">
        <v>5.6000000000000001E-2</v>
      </c>
      <c r="C22" s="93">
        <v>0.09</v>
      </c>
      <c r="D22" s="93">
        <v>4.7E-2</v>
      </c>
      <c r="E22" s="93">
        <v>5.6000000000000001E-2</v>
      </c>
      <c r="F22" s="93">
        <v>4.7E-2</v>
      </c>
      <c r="G22" s="93">
        <v>5.8000000000000003E-2</v>
      </c>
      <c r="H22" s="93">
        <v>6.6000000000000003E-2</v>
      </c>
      <c r="I22" s="93">
        <v>4.3999999999999997E-2</v>
      </c>
      <c r="J22" s="93">
        <v>4.2999999999999997E-2</v>
      </c>
      <c r="K22" s="93">
        <v>7.6999999999999999E-2</v>
      </c>
      <c r="L22" s="93">
        <v>4.1000000000000002E-2</v>
      </c>
      <c r="N22" s="92">
        <v>4.2000000000000003E-2</v>
      </c>
      <c r="O22" s="93">
        <v>5.7000000000000002E-2</v>
      </c>
      <c r="P22" s="93">
        <v>2.5000000000000001E-2</v>
      </c>
      <c r="Q22" s="93">
        <v>3.9E-2</v>
      </c>
      <c r="R22" s="93">
        <v>5.6000000000000001E-2</v>
      </c>
      <c r="S22" s="93">
        <v>2.8000000000000001E-2</v>
      </c>
      <c r="T22" s="93">
        <v>3.4000000000000002E-2</v>
      </c>
      <c r="U22" s="93">
        <v>1.2999999999999999E-2</v>
      </c>
      <c r="V22" s="93">
        <v>0.04</v>
      </c>
      <c r="W22" s="93">
        <v>7.4999999999999997E-2</v>
      </c>
      <c r="X22" s="93">
        <v>5.2999999999999999E-2</v>
      </c>
    </row>
    <row r="23" spans="1:24" s="86" customFormat="1">
      <c r="A23" s="155" t="s">
        <v>369</v>
      </c>
      <c r="B23" s="92">
        <v>0.16900000000000001</v>
      </c>
      <c r="C23" s="93">
        <v>0.155</v>
      </c>
      <c r="D23" s="93">
        <v>0.18099999999999999</v>
      </c>
      <c r="E23" s="93">
        <v>0.17100000000000001</v>
      </c>
      <c r="F23" s="93">
        <v>0.20200000000000001</v>
      </c>
      <c r="G23" s="93">
        <v>0.193</v>
      </c>
      <c r="H23" s="93">
        <v>0.11799999999999999</v>
      </c>
      <c r="I23" s="93">
        <v>0.155</v>
      </c>
      <c r="J23" s="93">
        <v>0.16700000000000001</v>
      </c>
      <c r="K23" s="93">
        <v>0.16500000000000001</v>
      </c>
      <c r="L23" s="93">
        <v>0.16400000000000001</v>
      </c>
      <c r="N23" s="92">
        <v>0.13100000000000001</v>
      </c>
      <c r="O23" s="93">
        <v>0.13700000000000001</v>
      </c>
      <c r="P23" s="93">
        <v>0.123</v>
      </c>
      <c r="Q23" s="93">
        <v>0.13200000000000001</v>
      </c>
      <c r="R23" s="93">
        <v>0.13400000000000001</v>
      </c>
      <c r="S23" s="93">
        <v>0.129</v>
      </c>
      <c r="T23" s="93">
        <v>0.17599999999999999</v>
      </c>
      <c r="U23" s="93">
        <v>0.13600000000000001</v>
      </c>
      <c r="V23" s="93">
        <v>9.4E-2</v>
      </c>
      <c r="W23" s="93">
        <v>0.17699999999999999</v>
      </c>
      <c r="X23" s="93">
        <v>0.11700000000000001</v>
      </c>
    </row>
    <row r="24" spans="1:24" s="86" customFormat="1">
      <c r="A24" s="155" t="s">
        <v>370</v>
      </c>
      <c r="B24" s="92">
        <v>0.248</v>
      </c>
      <c r="C24" s="93">
        <v>0.28000000000000003</v>
      </c>
      <c r="D24" s="93">
        <v>0.22500000000000001</v>
      </c>
      <c r="E24" s="93">
        <v>0.223</v>
      </c>
      <c r="F24" s="93">
        <v>0.23499999999999999</v>
      </c>
      <c r="G24" s="93">
        <v>0.255</v>
      </c>
      <c r="H24" s="93">
        <v>0.30299999999999999</v>
      </c>
      <c r="I24" s="93">
        <v>0.26200000000000001</v>
      </c>
      <c r="J24" s="93">
        <v>0.217</v>
      </c>
      <c r="K24" s="93">
        <v>0.27400000000000002</v>
      </c>
      <c r="L24" s="93">
        <v>0.224</v>
      </c>
      <c r="N24" s="92">
        <v>0.27200000000000002</v>
      </c>
      <c r="O24" s="93">
        <v>0.32800000000000001</v>
      </c>
      <c r="P24" s="93">
        <v>0.29099999999999998</v>
      </c>
      <c r="Q24" s="93">
        <v>0.28899999999999998</v>
      </c>
      <c r="R24" s="93">
        <v>0.28000000000000003</v>
      </c>
      <c r="S24" s="93">
        <v>0.23</v>
      </c>
      <c r="T24" s="93">
        <v>0.17</v>
      </c>
      <c r="U24" s="93">
        <v>0.28100000000000003</v>
      </c>
      <c r="V24" s="93">
        <v>0.26</v>
      </c>
      <c r="W24" s="93">
        <v>0.26100000000000001</v>
      </c>
      <c r="X24" s="93">
        <v>0.26300000000000001</v>
      </c>
    </row>
    <row r="25" spans="1:24" s="86" customFormat="1">
      <c r="A25" s="155" t="s">
        <v>371</v>
      </c>
      <c r="B25" s="92">
        <v>0.32</v>
      </c>
      <c r="C25" s="93">
        <v>0.29799999999999999</v>
      </c>
      <c r="D25" s="93">
        <v>0.312</v>
      </c>
      <c r="E25" s="93">
        <v>0.27100000000000002</v>
      </c>
      <c r="F25" s="93">
        <v>0.27400000000000002</v>
      </c>
      <c r="G25" s="93">
        <v>0.35799999999999998</v>
      </c>
      <c r="H25" s="93">
        <v>0.28899999999999998</v>
      </c>
      <c r="I25" s="93">
        <v>0.314</v>
      </c>
      <c r="J25" s="93">
        <v>0.37</v>
      </c>
      <c r="K25" s="93">
        <v>0.315</v>
      </c>
      <c r="L25" s="93">
        <v>0.34699999999999998</v>
      </c>
      <c r="N25" s="92">
        <v>0.33</v>
      </c>
      <c r="O25" s="93">
        <v>0.32400000000000001</v>
      </c>
      <c r="P25" s="93">
        <v>0.29599999999999999</v>
      </c>
      <c r="Q25" s="93">
        <v>0.307</v>
      </c>
      <c r="R25" s="93">
        <v>0.34499999999999997</v>
      </c>
      <c r="S25" s="93">
        <v>0.41099999999999998</v>
      </c>
      <c r="T25" s="93">
        <v>0.36899999999999999</v>
      </c>
      <c r="U25" s="93">
        <v>0.311</v>
      </c>
      <c r="V25" s="93">
        <v>0.38100000000000001</v>
      </c>
      <c r="W25" s="93">
        <v>0.34100000000000003</v>
      </c>
      <c r="X25" s="93">
        <v>0.25900000000000001</v>
      </c>
    </row>
    <row r="26" spans="1:24" s="86" customFormat="1">
      <c r="A26" s="25" t="s">
        <v>372</v>
      </c>
      <c r="B26" s="92">
        <v>0.16300000000000001</v>
      </c>
      <c r="C26" s="93">
        <v>0.13400000000000001</v>
      </c>
      <c r="D26" s="93">
        <v>0.192</v>
      </c>
      <c r="E26" s="93">
        <v>0.223</v>
      </c>
      <c r="F26" s="93">
        <v>0.21299999999999999</v>
      </c>
      <c r="G26" s="93">
        <v>0.10199999999999999</v>
      </c>
      <c r="H26" s="93">
        <v>0.189</v>
      </c>
      <c r="I26" s="93">
        <v>0.185</v>
      </c>
      <c r="J26" s="93">
        <v>0.16300000000000001</v>
      </c>
      <c r="K26" s="93">
        <v>0.121</v>
      </c>
      <c r="L26" s="93">
        <v>0.16</v>
      </c>
      <c r="N26" s="92">
        <v>0.157</v>
      </c>
      <c r="O26" s="93">
        <v>0.09</v>
      </c>
      <c r="P26" s="93">
        <v>0.20200000000000001</v>
      </c>
      <c r="Q26" s="93">
        <v>0.18</v>
      </c>
      <c r="R26" s="93">
        <v>0.14699999999999999</v>
      </c>
      <c r="S26" s="93">
        <v>0.129</v>
      </c>
      <c r="T26" s="93">
        <v>0.17</v>
      </c>
      <c r="U26" s="93">
        <v>0.16700000000000001</v>
      </c>
      <c r="V26" s="93">
        <v>0.17499999999999999</v>
      </c>
      <c r="W26" s="93">
        <v>0.10199999999999999</v>
      </c>
      <c r="X26" s="93">
        <v>0.215</v>
      </c>
    </row>
    <row r="27" spans="1:24" s="86" customFormat="1">
      <c r="A27" s="25" t="s">
        <v>373</v>
      </c>
      <c r="B27" s="92">
        <v>2.5000000000000001E-2</v>
      </c>
      <c r="C27" s="93">
        <v>8.9999999999999993E-3</v>
      </c>
      <c r="D27" s="93">
        <v>2.1999999999999999E-2</v>
      </c>
      <c r="E27" s="93">
        <v>0.04</v>
      </c>
      <c r="F27" s="93">
        <v>1.4E-2</v>
      </c>
      <c r="G27" s="93">
        <v>7.0000000000000001E-3</v>
      </c>
      <c r="H27" s="93">
        <v>8.9999999999999993E-3</v>
      </c>
      <c r="I27" s="93">
        <v>3.6999999999999998E-2</v>
      </c>
      <c r="J27" s="93">
        <v>3.3000000000000002E-2</v>
      </c>
      <c r="K27" s="93">
        <v>1.2E-2</v>
      </c>
      <c r="L27" s="93">
        <v>4.9000000000000002E-2</v>
      </c>
      <c r="N27" s="92">
        <v>4.9000000000000002E-2</v>
      </c>
      <c r="O27" s="93">
        <v>4.2999999999999997E-2</v>
      </c>
      <c r="P27" s="93">
        <v>4.9000000000000002E-2</v>
      </c>
      <c r="Q27" s="93">
        <v>2.1999999999999999E-2</v>
      </c>
      <c r="R27" s="93">
        <v>2.1999999999999999E-2</v>
      </c>
      <c r="S27" s="93">
        <v>5.1999999999999998E-2</v>
      </c>
      <c r="T27" s="93">
        <v>7.3999999999999996E-2</v>
      </c>
      <c r="U27" s="93">
        <v>7.9000000000000001E-2</v>
      </c>
      <c r="V27" s="93">
        <v>3.5999999999999997E-2</v>
      </c>
      <c r="W27" s="93">
        <v>2.7E-2</v>
      </c>
      <c r="X27" s="93">
        <v>7.2999999999999995E-2</v>
      </c>
    </row>
    <row r="28" spans="1:24" s="90" customFormat="1">
      <c r="A28" s="25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0</v>
      </c>
      <c r="C31" s="93">
        <v>0</v>
      </c>
      <c r="D31" s="93">
        <v>0</v>
      </c>
      <c r="E31" s="93">
        <v>4.0000000000000001E-3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N31" s="92">
        <v>3.0000000000000001E-3</v>
      </c>
      <c r="O31" s="93">
        <v>0</v>
      </c>
      <c r="P31" s="93">
        <v>0.01</v>
      </c>
      <c r="Q31" s="93">
        <v>4.0000000000000001E-3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5.0000000000000001E-3</v>
      </c>
      <c r="X31" s="93">
        <v>1.2999999999999999E-2</v>
      </c>
    </row>
    <row r="32" spans="1:24" s="90" customFormat="1">
      <c r="A32" s="25" t="s">
        <v>367</v>
      </c>
      <c r="B32" s="92">
        <v>1.9E-2</v>
      </c>
      <c r="C32" s="93">
        <v>3.4000000000000002E-2</v>
      </c>
      <c r="D32" s="93">
        <v>2.1999999999999999E-2</v>
      </c>
      <c r="E32" s="93">
        <v>1.2E-2</v>
      </c>
      <c r="F32" s="93">
        <v>1.4999999999999999E-2</v>
      </c>
      <c r="G32" s="93">
        <v>2.5999999999999999E-2</v>
      </c>
      <c r="H32" s="93">
        <v>2.7E-2</v>
      </c>
      <c r="I32" s="93">
        <v>4.0000000000000001E-3</v>
      </c>
      <c r="J32" s="93">
        <v>7.0000000000000001E-3</v>
      </c>
      <c r="K32" s="93">
        <v>3.6999999999999998E-2</v>
      </c>
      <c r="L32" s="93">
        <v>1.6E-2</v>
      </c>
      <c r="N32" s="92">
        <v>1.6E-2</v>
      </c>
      <c r="O32" s="93">
        <v>2.1000000000000001E-2</v>
      </c>
      <c r="P32" s="93">
        <v>5.0000000000000001E-3</v>
      </c>
      <c r="Q32" s="93">
        <v>2.7E-2</v>
      </c>
      <c r="R32" s="93">
        <v>1.7999999999999999E-2</v>
      </c>
      <c r="S32" s="93">
        <v>2.1000000000000001E-2</v>
      </c>
      <c r="T32" s="93">
        <v>6.0000000000000001E-3</v>
      </c>
      <c r="U32" s="93">
        <v>1.4E-2</v>
      </c>
      <c r="V32" s="93">
        <v>1.4E-2</v>
      </c>
      <c r="W32" s="93">
        <v>1.4E-2</v>
      </c>
      <c r="X32" s="93">
        <v>8.9999999999999993E-3</v>
      </c>
    </row>
    <row r="33" spans="1:25" s="90" customFormat="1">
      <c r="A33" s="25" t="s">
        <v>368</v>
      </c>
      <c r="B33" s="92">
        <v>5.8000000000000003E-2</v>
      </c>
      <c r="C33" s="93">
        <v>9.0999999999999998E-2</v>
      </c>
      <c r="D33" s="93">
        <v>4.8000000000000001E-2</v>
      </c>
      <c r="E33" s="93">
        <v>5.8000000000000003E-2</v>
      </c>
      <c r="F33" s="93">
        <v>4.8000000000000001E-2</v>
      </c>
      <c r="G33" s="93">
        <v>5.8999999999999997E-2</v>
      </c>
      <c r="H33" s="93">
        <v>6.6000000000000003E-2</v>
      </c>
      <c r="I33" s="93">
        <v>4.5999999999999999E-2</v>
      </c>
      <c r="J33" s="93">
        <v>4.4999999999999998E-2</v>
      </c>
      <c r="K33" s="93">
        <v>7.8E-2</v>
      </c>
      <c r="L33" s="93">
        <v>4.2999999999999997E-2</v>
      </c>
      <c r="N33" s="92">
        <v>4.3999999999999997E-2</v>
      </c>
      <c r="O33" s="93">
        <v>5.8999999999999997E-2</v>
      </c>
      <c r="P33" s="93">
        <v>2.5999999999999999E-2</v>
      </c>
      <c r="Q33" s="93">
        <v>0.04</v>
      </c>
      <c r="R33" s="93">
        <v>5.7000000000000002E-2</v>
      </c>
      <c r="S33" s="93">
        <v>0.03</v>
      </c>
      <c r="T33" s="93">
        <v>3.6999999999999998E-2</v>
      </c>
      <c r="U33" s="93">
        <v>1.4E-2</v>
      </c>
      <c r="V33" s="93">
        <v>4.2000000000000003E-2</v>
      </c>
      <c r="W33" s="93">
        <v>7.6999999999999999E-2</v>
      </c>
      <c r="X33" s="93">
        <v>5.7000000000000002E-2</v>
      </c>
    </row>
    <row r="34" spans="1:25" s="90" customFormat="1">
      <c r="A34" s="25" t="s">
        <v>369</v>
      </c>
      <c r="B34" s="92">
        <v>0.17299999999999999</v>
      </c>
      <c r="C34" s="93">
        <v>0.157</v>
      </c>
      <c r="D34" s="93">
        <v>0.185</v>
      </c>
      <c r="E34" s="93">
        <v>0.17799999999999999</v>
      </c>
      <c r="F34" s="93">
        <v>0.20499999999999999</v>
      </c>
      <c r="G34" s="93">
        <v>0.19500000000000001</v>
      </c>
      <c r="H34" s="93">
        <v>0.11899999999999999</v>
      </c>
      <c r="I34" s="93">
        <v>0.161</v>
      </c>
      <c r="J34" s="93">
        <v>0.17199999999999999</v>
      </c>
      <c r="K34" s="93">
        <v>0.16700000000000001</v>
      </c>
      <c r="L34" s="93">
        <v>0.17299999999999999</v>
      </c>
      <c r="N34" s="92">
        <v>0.13800000000000001</v>
      </c>
      <c r="O34" s="93">
        <v>0.14299999999999999</v>
      </c>
      <c r="P34" s="93">
        <v>0.13</v>
      </c>
      <c r="Q34" s="93">
        <v>0.13500000000000001</v>
      </c>
      <c r="R34" s="93">
        <v>0.13700000000000001</v>
      </c>
      <c r="S34" s="93">
        <v>0.13600000000000001</v>
      </c>
      <c r="T34" s="93">
        <v>0.19</v>
      </c>
      <c r="U34" s="93">
        <v>0.14799999999999999</v>
      </c>
      <c r="V34" s="93">
        <v>9.8000000000000004E-2</v>
      </c>
      <c r="W34" s="93">
        <v>0.182</v>
      </c>
      <c r="X34" s="93">
        <v>0.127</v>
      </c>
    </row>
    <row r="35" spans="1:25" s="90" customFormat="1">
      <c r="A35" s="25" t="s">
        <v>370</v>
      </c>
      <c r="B35" s="92">
        <v>0.254</v>
      </c>
      <c r="C35" s="93">
        <v>0.28199999999999997</v>
      </c>
      <c r="D35" s="93">
        <v>0.23</v>
      </c>
      <c r="E35" s="93">
        <v>0.23200000000000001</v>
      </c>
      <c r="F35" s="93">
        <v>0.23799999999999999</v>
      </c>
      <c r="G35" s="93">
        <v>0.25700000000000001</v>
      </c>
      <c r="H35" s="93">
        <v>0.30499999999999999</v>
      </c>
      <c r="I35" s="93">
        <v>0.27200000000000002</v>
      </c>
      <c r="J35" s="93">
        <v>0.22500000000000001</v>
      </c>
      <c r="K35" s="93">
        <v>0.27800000000000002</v>
      </c>
      <c r="L35" s="93">
        <v>0.23499999999999999</v>
      </c>
      <c r="N35" s="92">
        <v>0.28599999999999998</v>
      </c>
      <c r="O35" s="93">
        <v>0.34300000000000003</v>
      </c>
      <c r="P35" s="93">
        <v>0.30599999999999999</v>
      </c>
      <c r="Q35" s="93">
        <v>0.29599999999999999</v>
      </c>
      <c r="R35" s="93">
        <v>0.28599999999999998</v>
      </c>
      <c r="S35" s="93">
        <v>0.24299999999999999</v>
      </c>
      <c r="T35" s="93">
        <v>0.184</v>
      </c>
      <c r="U35" s="93">
        <v>0.30499999999999999</v>
      </c>
      <c r="V35" s="93">
        <v>0.27</v>
      </c>
      <c r="W35" s="93">
        <v>0.26800000000000002</v>
      </c>
      <c r="X35" s="93">
        <v>0.28399999999999997</v>
      </c>
    </row>
    <row r="36" spans="1:25" s="90" customFormat="1">
      <c r="A36" s="25" t="s">
        <v>371</v>
      </c>
      <c r="B36" s="92">
        <v>0.32800000000000001</v>
      </c>
      <c r="C36" s="93">
        <v>0.30099999999999999</v>
      </c>
      <c r="D36" s="93">
        <v>0.31900000000000001</v>
      </c>
      <c r="E36" s="93">
        <v>0.28199999999999997</v>
      </c>
      <c r="F36" s="93">
        <v>0.27800000000000002</v>
      </c>
      <c r="G36" s="93">
        <v>0.36</v>
      </c>
      <c r="H36" s="93">
        <v>0.29199999999999998</v>
      </c>
      <c r="I36" s="93">
        <v>0.32600000000000001</v>
      </c>
      <c r="J36" s="93">
        <v>0.38200000000000001</v>
      </c>
      <c r="K36" s="93">
        <v>0.318</v>
      </c>
      <c r="L36" s="93">
        <v>0.36499999999999999</v>
      </c>
      <c r="N36" s="92">
        <v>0.34699999999999998</v>
      </c>
      <c r="O36" s="93">
        <v>0.33900000000000002</v>
      </c>
      <c r="P36" s="93">
        <v>0.311</v>
      </c>
      <c r="Q36" s="93">
        <v>0.314</v>
      </c>
      <c r="R36" s="93">
        <v>0.35199999999999998</v>
      </c>
      <c r="S36" s="93">
        <v>0.434</v>
      </c>
      <c r="T36" s="93">
        <v>0.39900000000000002</v>
      </c>
      <c r="U36" s="93">
        <v>0.33800000000000002</v>
      </c>
      <c r="V36" s="93">
        <v>0.39500000000000002</v>
      </c>
      <c r="W36" s="93">
        <v>0.35</v>
      </c>
      <c r="X36" s="93">
        <v>0.27900000000000003</v>
      </c>
    </row>
    <row r="37" spans="1:25" s="90" customFormat="1">
      <c r="A37" s="25" t="s">
        <v>372</v>
      </c>
      <c r="B37" s="92">
        <v>0.16700000000000001</v>
      </c>
      <c r="C37" s="93">
        <v>0.13500000000000001</v>
      </c>
      <c r="D37" s="93">
        <v>0.19600000000000001</v>
      </c>
      <c r="E37" s="93">
        <v>0.23200000000000001</v>
      </c>
      <c r="F37" s="93">
        <v>0.216</v>
      </c>
      <c r="G37" s="93">
        <v>0.10299999999999999</v>
      </c>
      <c r="H37" s="93">
        <v>0.19</v>
      </c>
      <c r="I37" s="93">
        <v>0.192</v>
      </c>
      <c r="J37" s="93">
        <v>0.16900000000000001</v>
      </c>
      <c r="K37" s="93">
        <v>0.122</v>
      </c>
      <c r="L37" s="93">
        <v>0.16900000000000001</v>
      </c>
      <c r="N37" s="92">
        <v>0.16500000000000001</v>
      </c>
      <c r="O37" s="93">
        <v>9.4E-2</v>
      </c>
      <c r="P37" s="93">
        <v>0.21199999999999999</v>
      </c>
      <c r="Q37" s="93">
        <v>0.184</v>
      </c>
      <c r="R37" s="93">
        <v>0.15</v>
      </c>
      <c r="S37" s="93">
        <v>0.13600000000000001</v>
      </c>
      <c r="T37" s="93">
        <v>0.184</v>
      </c>
      <c r="U37" s="93">
        <v>0.18099999999999999</v>
      </c>
      <c r="V37" s="93">
        <v>0.18099999999999999</v>
      </c>
      <c r="W37" s="93">
        <v>0.105</v>
      </c>
      <c r="X37" s="93">
        <v>0.23100000000000001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25" t="s">
        <v>374</v>
      </c>
      <c r="B41" s="92">
        <v>0.749</v>
      </c>
      <c r="C41" s="93">
        <v>0.71799999999999997</v>
      </c>
      <c r="D41" s="93">
        <v>0.74399999999999999</v>
      </c>
      <c r="E41" s="93">
        <v>0.747</v>
      </c>
      <c r="F41" s="93">
        <v>0.73299999999999998</v>
      </c>
      <c r="G41" s="93">
        <v>0.72099999999999997</v>
      </c>
      <c r="H41" s="93">
        <v>0.78800000000000003</v>
      </c>
      <c r="I41" s="93">
        <v>0.78900000000000003</v>
      </c>
      <c r="J41" s="93">
        <v>0.77500000000000002</v>
      </c>
      <c r="K41" s="93">
        <v>0.71799999999999997</v>
      </c>
      <c r="L41" s="93">
        <v>0.76900000000000002</v>
      </c>
      <c r="N41" s="92">
        <v>0.79800000000000004</v>
      </c>
      <c r="O41" s="93">
        <v>0.77600000000000002</v>
      </c>
      <c r="P41" s="93">
        <v>0.82899999999999996</v>
      </c>
      <c r="Q41" s="93">
        <v>0.79400000000000004</v>
      </c>
      <c r="R41" s="93">
        <v>0.78900000000000003</v>
      </c>
      <c r="S41" s="93">
        <v>0.81299999999999994</v>
      </c>
      <c r="T41" s="93">
        <v>0.76700000000000002</v>
      </c>
      <c r="U41" s="93">
        <v>0.82399999999999995</v>
      </c>
      <c r="V41" s="93">
        <v>0.84699999999999998</v>
      </c>
      <c r="W41" s="93">
        <v>0.72299999999999998</v>
      </c>
      <c r="X41" s="93">
        <v>0.79500000000000004</v>
      </c>
    </row>
    <row r="42" spans="1:25" s="86" customFormat="1">
      <c r="A42" s="25" t="s">
        <v>375</v>
      </c>
      <c r="B42" s="109">
        <v>5.3</v>
      </c>
      <c r="C42" s="112">
        <v>5.0999999999999996</v>
      </c>
      <c r="D42" s="112">
        <v>5.4</v>
      </c>
      <c r="E42" s="112">
        <v>5.4</v>
      </c>
      <c r="F42" s="112">
        <v>5.4</v>
      </c>
      <c r="G42" s="112">
        <v>5.2</v>
      </c>
      <c r="H42" s="112">
        <v>5.3</v>
      </c>
      <c r="I42" s="112">
        <v>5.4</v>
      </c>
      <c r="J42" s="112">
        <v>5.4</v>
      </c>
      <c r="K42" s="112">
        <v>5.0999999999999996</v>
      </c>
      <c r="L42" s="112">
        <v>5.4</v>
      </c>
      <c r="M42" s="150"/>
      <c r="N42" s="109">
        <v>5.4</v>
      </c>
      <c r="O42" s="112">
        <v>5.2</v>
      </c>
      <c r="P42" s="112">
        <v>5.5</v>
      </c>
      <c r="Q42" s="112">
        <v>5.4</v>
      </c>
      <c r="R42" s="112">
        <v>5.3</v>
      </c>
      <c r="S42" s="112">
        <v>5.4</v>
      </c>
      <c r="T42" s="112">
        <v>5.5</v>
      </c>
      <c r="U42" s="112">
        <v>5.5</v>
      </c>
      <c r="V42" s="112">
        <v>5.5</v>
      </c>
      <c r="W42" s="112">
        <v>5.2</v>
      </c>
      <c r="X42" s="112">
        <v>5.4</v>
      </c>
    </row>
    <row r="43" spans="1:25" s="86" customFormat="1">
      <c r="A43" s="25" t="s">
        <v>376</v>
      </c>
      <c r="B43" s="109">
        <v>5</v>
      </c>
      <c r="C43" s="112">
        <v>5</v>
      </c>
      <c r="D43" s="112">
        <v>6</v>
      </c>
      <c r="E43" s="112">
        <v>6</v>
      </c>
      <c r="F43" s="112">
        <v>5</v>
      </c>
      <c r="G43" s="112">
        <v>5</v>
      </c>
      <c r="H43" s="112">
        <v>5</v>
      </c>
      <c r="I43" s="112">
        <v>6</v>
      </c>
      <c r="J43" s="112">
        <v>6</v>
      </c>
      <c r="K43" s="112">
        <v>5</v>
      </c>
      <c r="L43" s="112">
        <v>6</v>
      </c>
      <c r="M43" s="150"/>
      <c r="N43" s="109">
        <v>6</v>
      </c>
      <c r="O43" s="112">
        <v>5</v>
      </c>
      <c r="P43" s="112">
        <v>6</v>
      </c>
      <c r="Q43" s="112">
        <v>5</v>
      </c>
      <c r="R43" s="112">
        <v>6</v>
      </c>
      <c r="S43" s="112">
        <v>6</v>
      </c>
      <c r="T43" s="112">
        <v>6</v>
      </c>
      <c r="U43" s="112">
        <v>6</v>
      </c>
      <c r="V43" s="112">
        <v>6</v>
      </c>
      <c r="W43" s="112">
        <v>5</v>
      </c>
      <c r="X43" s="112">
        <v>6</v>
      </c>
    </row>
    <row r="44" spans="1:25" s="86" customFormat="1">
      <c r="A44" s="25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5</v>
      </c>
    </row>
    <row r="45" spans="1:25" s="86" customFormat="1">
      <c r="A45" s="25" t="s">
        <v>378</v>
      </c>
      <c r="B45" s="109">
        <f t="shared" ref="B45:L45" si="1">100*((B24+B25+B26)-(B20+B21+B22))/(B20+B21+B22+B24+B25+B26)</f>
        <v>81.389578163771716</v>
      </c>
      <c r="C45" s="112">
        <f t="shared" si="1"/>
        <v>70.334928229665081</v>
      </c>
      <c r="D45" s="112">
        <f t="shared" si="1"/>
        <v>82.706766917293251</v>
      </c>
      <c r="E45" s="112">
        <f t="shared" si="1"/>
        <v>81.749049429657788</v>
      </c>
      <c r="F45" s="112">
        <f t="shared" si="1"/>
        <v>84.41890166028098</v>
      </c>
      <c r="G45" s="112">
        <f t="shared" si="1"/>
        <v>78.973717146433046</v>
      </c>
      <c r="H45" s="112">
        <f t="shared" si="1"/>
        <v>78.923253150057263</v>
      </c>
      <c r="I45" s="112">
        <f t="shared" si="1"/>
        <v>88.133498145859107</v>
      </c>
      <c r="J45" s="112">
        <f t="shared" si="1"/>
        <v>87.5</v>
      </c>
      <c r="K45" s="112">
        <f t="shared" si="1"/>
        <v>72.53948967193196</v>
      </c>
      <c r="L45" s="112">
        <f t="shared" si="1"/>
        <v>85.768742058449803</v>
      </c>
      <c r="N45" s="109">
        <f t="shared" ref="N45:X45" si="2">100*((N24+N25+N26)-(N20+N21+N22))/(N20+N21+N22+N24+N25+N26)</f>
        <v>85.347985347985343</v>
      </c>
      <c r="O45" s="112">
        <f t="shared" si="2"/>
        <v>81.196581196581192</v>
      </c>
      <c r="P45" s="112">
        <f t="shared" si="2"/>
        <v>90.349819059107347</v>
      </c>
      <c r="Q45" s="112">
        <f t="shared" si="2"/>
        <v>83.668639053254438</v>
      </c>
      <c r="R45" s="112">
        <f t="shared" si="2"/>
        <v>82.721893491124263</v>
      </c>
      <c r="S45" s="112">
        <f t="shared" si="2"/>
        <v>88.264058679706594</v>
      </c>
      <c r="T45" s="112">
        <f t="shared" si="2"/>
        <v>89.319092122830455</v>
      </c>
      <c r="U45" s="112">
        <f t="shared" si="2"/>
        <v>93.375796178343947</v>
      </c>
      <c r="V45" s="112">
        <f t="shared" si="2"/>
        <v>87.802071346375143</v>
      </c>
      <c r="W45" s="112">
        <f t="shared" si="2"/>
        <v>76.884422110552777</v>
      </c>
      <c r="X45" s="112">
        <f t="shared" si="2"/>
        <v>81.975308641975317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18505</v>
      </c>
      <c r="C47" s="117">
        <f t="shared" ref="C47:X47" si="3">MAX(C9:C15)</f>
        <v>2608</v>
      </c>
      <c r="D47" s="117">
        <f t="shared" si="3"/>
        <v>1783</v>
      </c>
      <c r="E47" s="117">
        <f t="shared" si="3"/>
        <v>1147</v>
      </c>
      <c r="F47" s="117">
        <f t="shared" si="3"/>
        <v>1126</v>
      </c>
      <c r="G47" s="117">
        <f t="shared" si="3"/>
        <v>2620</v>
      </c>
      <c r="H47" s="117">
        <f t="shared" si="3"/>
        <v>497</v>
      </c>
      <c r="I47" s="117">
        <f t="shared" si="3"/>
        <v>2676</v>
      </c>
      <c r="J47" s="117">
        <f t="shared" si="3"/>
        <v>1850</v>
      </c>
      <c r="K47" s="117">
        <f t="shared" si="3"/>
        <v>1134</v>
      </c>
      <c r="L47" s="117">
        <f t="shared" si="3"/>
        <v>3086</v>
      </c>
      <c r="N47" s="117">
        <f t="shared" si="3"/>
        <v>5436</v>
      </c>
      <c r="O47" s="117">
        <f t="shared" si="3"/>
        <v>744</v>
      </c>
      <c r="P47" s="117">
        <f t="shared" si="3"/>
        <v>299</v>
      </c>
      <c r="Q47" s="117">
        <f t="shared" si="3"/>
        <v>582</v>
      </c>
      <c r="R47" s="117">
        <f t="shared" si="3"/>
        <v>424</v>
      </c>
      <c r="S47" s="117">
        <f t="shared" si="3"/>
        <v>873</v>
      </c>
      <c r="T47" s="117">
        <f t="shared" si="3"/>
        <v>209</v>
      </c>
      <c r="U47" s="117">
        <f t="shared" si="3"/>
        <v>622</v>
      </c>
      <c r="V47" s="117">
        <f t="shared" si="3"/>
        <v>617</v>
      </c>
      <c r="W47" s="117">
        <f t="shared" si="3"/>
        <v>416</v>
      </c>
      <c r="X47" s="117">
        <f t="shared" si="3"/>
        <v>668</v>
      </c>
    </row>
    <row r="48" spans="1:25" s="67" customForma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3:L3"/>
    <mergeCell ref="N3:X3"/>
    <mergeCell ref="O4:X4"/>
    <mergeCell ref="B30:L30"/>
    <mergeCell ref="N30:X30"/>
    <mergeCell ref="N8:X8"/>
    <mergeCell ref="B7:M7"/>
    <mergeCell ref="N7:X7"/>
    <mergeCell ref="B8:L8"/>
    <mergeCell ref="B40:L40"/>
    <mergeCell ref="N40:X40"/>
    <mergeCell ref="B19:L19"/>
    <mergeCell ref="N19:X19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Normal="85" zoomScaleSheetLayoutView="70" workbookViewId="0"/>
  </sheetViews>
  <sheetFormatPr defaultColWidth="8.7109375" defaultRowHeight="12"/>
  <cols>
    <col min="1" max="1" width="24.7109375" style="20" customWidth="1"/>
    <col min="2" max="2" width="7.7109375" style="67" customWidth="1"/>
    <col min="3" max="4" width="7.28515625" style="9" customWidth="1"/>
    <col min="5" max="5" width="9" style="9" customWidth="1"/>
    <col min="6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2" s="70" customFormat="1" ht="12.75">
      <c r="A1" s="83" t="s">
        <v>80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70" customFormat="1" ht="12.75">
      <c r="A2" s="83"/>
      <c r="B2" s="59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84"/>
      <c r="B3" s="85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4.65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</row>
    <row r="5" spans="1:12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</row>
    <row r="6" spans="1:12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21"/>
      <c r="B7" s="261" t="s">
        <v>403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</row>
    <row r="8" spans="1:12">
      <c r="A8" s="219" t="s">
        <v>374</v>
      </c>
      <c r="B8" s="92">
        <v>0.748</v>
      </c>
      <c r="C8" s="93">
        <v>0.74099999999999999</v>
      </c>
      <c r="D8" s="93">
        <v>0.747</v>
      </c>
      <c r="E8" s="93">
        <v>0.75600000000000001</v>
      </c>
      <c r="F8" s="93">
        <v>0.74299999999999999</v>
      </c>
      <c r="G8" s="93">
        <v>0.73399999999999999</v>
      </c>
      <c r="H8" s="93">
        <v>0.78300000000000003</v>
      </c>
      <c r="I8" s="93">
        <v>0.74099999999999999</v>
      </c>
      <c r="J8" s="93">
        <v>0.78700000000000003</v>
      </c>
      <c r="K8" s="93">
        <v>0.7</v>
      </c>
      <c r="L8" s="93">
        <v>0.76400000000000001</v>
      </c>
    </row>
    <row r="9" spans="1:12">
      <c r="A9" s="227" t="s">
        <v>375</v>
      </c>
      <c r="B9" s="109">
        <v>5.3</v>
      </c>
      <c r="C9" s="112">
        <v>5.2</v>
      </c>
      <c r="D9" s="112">
        <v>5.4</v>
      </c>
      <c r="E9" s="112">
        <v>5.4</v>
      </c>
      <c r="F9" s="112">
        <v>5.3</v>
      </c>
      <c r="G9" s="112">
        <v>5.2</v>
      </c>
      <c r="H9" s="112">
        <v>5.4</v>
      </c>
      <c r="I9" s="112">
        <v>5.4</v>
      </c>
      <c r="J9" s="112">
        <v>5.5</v>
      </c>
      <c r="K9" s="112">
        <v>5.0999999999999996</v>
      </c>
      <c r="L9" s="112">
        <v>5.4</v>
      </c>
    </row>
    <row r="10" spans="1:12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>
      <c r="A11" s="21"/>
      <c r="B11" s="261" t="s">
        <v>404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</row>
    <row r="12" spans="1:12">
      <c r="A12" s="219" t="s">
        <v>374</v>
      </c>
      <c r="B12" s="92">
        <v>0.71199999999999997</v>
      </c>
      <c r="C12" s="93">
        <v>0.69099999999999995</v>
      </c>
      <c r="D12" s="93">
        <v>0.70499999999999996</v>
      </c>
      <c r="E12" s="93">
        <v>0.73099999999999998</v>
      </c>
      <c r="F12" s="93">
        <v>0.69799999999999995</v>
      </c>
      <c r="G12" s="93">
        <v>0.67500000000000004</v>
      </c>
      <c r="H12" s="93">
        <v>0.73</v>
      </c>
      <c r="I12" s="93">
        <v>0.72699999999999998</v>
      </c>
      <c r="J12" s="93">
        <v>0.748</v>
      </c>
      <c r="K12" s="93">
        <v>0.67</v>
      </c>
      <c r="L12" s="93">
        <v>0.746</v>
      </c>
    </row>
    <row r="13" spans="1:12">
      <c r="A13" s="227" t="s">
        <v>375</v>
      </c>
      <c r="B13" s="109">
        <v>5.2</v>
      </c>
      <c r="C13" s="112">
        <v>5</v>
      </c>
      <c r="D13" s="112">
        <v>5.2</v>
      </c>
      <c r="E13" s="112">
        <v>5.3</v>
      </c>
      <c r="F13" s="112">
        <v>5.0999999999999996</v>
      </c>
      <c r="G13" s="112">
        <v>5</v>
      </c>
      <c r="H13" s="112">
        <v>5.2</v>
      </c>
      <c r="I13" s="112">
        <v>5.3</v>
      </c>
      <c r="J13" s="112">
        <v>5.2</v>
      </c>
      <c r="K13" s="112">
        <v>5</v>
      </c>
      <c r="L13" s="112">
        <v>5.3</v>
      </c>
    </row>
    <row r="14" spans="1:12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>
      <c r="A15" s="21"/>
      <c r="B15" s="261" t="s">
        <v>405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1:12">
      <c r="A16" s="219" t="s">
        <v>374</v>
      </c>
      <c r="B16" s="92">
        <v>0.72399999999999998</v>
      </c>
      <c r="C16" s="93">
        <v>0.70299999999999996</v>
      </c>
      <c r="D16" s="93">
        <v>0.72499999999999998</v>
      </c>
      <c r="E16" s="93">
        <v>0.71</v>
      </c>
      <c r="F16" s="93">
        <v>0.71699999999999997</v>
      </c>
      <c r="G16" s="93">
        <v>0.70699999999999996</v>
      </c>
      <c r="H16" s="93">
        <v>0.75700000000000001</v>
      </c>
      <c r="I16" s="93">
        <v>0.72899999999999998</v>
      </c>
      <c r="J16" s="93">
        <v>0.748</v>
      </c>
      <c r="K16" s="93">
        <v>0.69</v>
      </c>
      <c r="L16" s="93">
        <v>0.75600000000000001</v>
      </c>
    </row>
    <row r="17" spans="1:12">
      <c r="A17" s="227" t="s">
        <v>375</v>
      </c>
      <c r="B17" s="109">
        <v>5.2</v>
      </c>
      <c r="C17" s="112">
        <v>5</v>
      </c>
      <c r="D17" s="112">
        <v>5.3</v>
      </c>
      <c r="E17" s="112">
        <v>5.3</v>
      </c>
      <c r="F17" s="112">
        <v>5.3</v>
      </c>
      <c r="G17" s="112">
        <v>5.0999999999999996</v>
      </c>
      <c r="H17" s="112">
        <v>5.3</v>
      </c>
      <c r="I17" s="112">
        <v>5.3</v>
      </c>
      <c r="J17" s="112">
        <v>5.3</v>
      </c>
      <c r="K17" s="112">
        <v>5.0999999999999996</v>
      </c>
      <c r="L17" s="112">
        <v>5.4</v>
      </c>
    </row>
    <row r="18" spans="1:12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>
      <c r="A19" s="21"/>
      <c r="B19" s="261" t="s">
        <v>406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</row>
    <row r="20" spans="1:12">
      <c r="A20" s="219" t="s">
        <v>374</v>
      </c>
      <c r="B20" s="92">
        <v>0.76</v>
      </c>
      <c r="C20" s="93">
        <v>0.73</v>
      </c>
      <c r="D20" s="93">
        <v>0.75700000000000001</v>
      </c>
      <c r="E20" s="93">
        <v>0.76200000000000001</v>
      </c>
      <c r="F20" s="93">
        <v>0.745</v>
      </c>
      <c r="G20" s="93">
        <v>0.74099999999999999</v>
      </c>
      <c r="H20" s="93">
        <v>0.78300000000000003</v>
      </c>
      <c r="I20" s="93">
        <v>0.79600000000000004</v>
      </c>
      <c r="J20" s="93">
        <v>0.79300000000000004</v>
      </c>
      <c r="K20" s="93">
        <v>0.71899999999999997</v>
      </c>
      <c r="L20" s="93">
        <v>0.77400000000000002</v>
      </c>
    </row>
    <row r="21" spans="1:12">
      <c r="A21" s="227" t="s">
        <v>375</v>
      </c>
      <c r="B21" s="109">
        <v>5.3</v>
      </c>
      <c r="C21" s="112">
        <v>5.0999999999999996</v>
      </c>
      <c r="D21" s="112">
        <v>5.4</v>
      </c>
      <c r="E21" s="112">
        <v>5.4</v>
      </c>
      <c r="F21" s="112">
        <v>5.4</v>
      </c>
      <c r="G21" s="112">
        <v>5.2</v>
      </c>
      <c r="H21" s="112">
        <v>5.4</v>
      </c>
      <c r="I21" s="112">
        <v>5.5</v>
      </c>
      <c r="J21" s="112">
        <v>5.5</v>
      </c>
      <c r="K21" s="112">
        <v>5.0999999999999996</v>
      </c>
      <c r="L21" s="112">
        <v>5.4</v>
      </c>
    </row>
    <row r="22" spans="1:12">
      <c r="A22" s="12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>
      <c r="A23" s="21"/>
      <c r="B23" s="261" t="s">
        <v>12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</row>
    <row r="24" spans="1:12">
      <c r="A24" s="219" t="s">
        <v>374</v>
      </c>
      <c r="B24" s="92">
        <f>AVERAGE(B8,B12,B16,B20)</f>
        <v>0.73599999999999999</v>
      </c>
      <c r="C24" s="93">
        <f t="shared" ref="C24:L25" si="0">AVERAGE(C8,C12,C16,C20)</f>
        <v>0.71624999999999994</v>
      </c>
      <c r="D24" s="93">
        <f t="shared" si="0"/>
        <v>0.73350000000000004</v>
      </c>
      <c r="E24" s="93">
        <f t="shared" si="0"/>
        <v>0.73975000000000002</v>
      </c>
      <c r="F24" s="93">
        <f t="shared" si="0"/>
        <v>0.72575000000000001</v>
      </c>
      <c r="G24" s="93">
        <f t="shared" si="0"/>
        <v>0.71425000000000005</v>
      </c>
      <c r="H24" s="93">
        <f t="shared" si="0"/>
        <v>0.76324999999999998</v>
      </c>
      <c r="I24" s="93">
        <f t="shared" si="0"/>
        <v>0.74825000000000008</v>
      </c>
      <c r="J24" s="93">
        <f t="shared" si="0"/>
        <v>0.76900000000000013</v>
      </c>
      <c r="K24" s="93">
        <f t="shared" si="0"/>
        <v>0.69474999999999998</v>
      </c>
      <c r="L24" s="93">
        <f t="shared" si="0"/>
        <v>0.76</v>
      </c>
    </row>
    <row r="25" spans="1:12">
      <c r="A25" s="227" t="s">
        <v>375</v>
      </c>
      <c r="B25" s="109">
        <f>AVERAGE(B9,B13,B17,B21)</f>
        <v>5.25</v>
      </c>
      <c r="C25" s="110">
        <f t="shared" si="0"/>
        <v>5.0749999999999993</v>
      </c>
      <c r="D25" s="110">
        <f t="shared" si="0"/>
        <v>5.3250000000000011</v>
      </c>
      <c r="E25" s="110">
        <f t="shared" si="0"/>
        <v>5.35</v>
      </c>
      <c r="F25" s="110">
        <f t="shared" si="0"/>
        <v>5.2750000000000004</v>
      </c>
      <c r="G25" s="110">
        <f t="shared" si="0"/>
        <v>5.125</v>
      </c>
      <c r="H25" s="110">
        <f t="shared" si="0"/>
        <v>5.3250000000000011</v>
      </c>
      <c r="I25" s="110">
        <f t="shared" si="0"/>
        <v>5.375</v>
      </c>
      <c r="J25" s="110">
        <f t="shared" si="0"/>
        <v>5.375</v>
      </c>
      <c r="K25" s="110">
        <f t="shared" si="0"/>
        <v>5.0749999999999993</v>
      </c>
      <c r="L25" s="110">
        <f t="shared" si="0"/>
        <v>5.375</v>
      </c>
    </row>
    <row r="26" spans="1:12">
      <c r="A26" s="184"/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</row>
    <row r="27" spans="1:12">
      <c r="A27" s="39" t="s">
        <v>279</v>
      </c>
      <c r="B27" s="40"/>
      <c r="C27" s="40"/>
      <c r="D27" s="40"/>
      <c r="E27" s="40"/>
      <c r="F27" s="40"/>
      <c r="G27" s="40"/>
      <c r="H27" s="40"/>
      <c r="I27" s="40"/>
      <c r="J27" s="6"/>
      <c r="K27" s="6"/>
      <c r="L27" s="6"/>
    </row>
    <row r="28" spans="1:12">
      <c r="A28" s="226" t="s">
        <v>382</v>
      </c>
      <c r="B28" s="9"/>
      <c r="H28" s="9"/>
    </row>
    <row r="29" spans="1:12">
      <c r="A29" s="226" t="s">
        <v>9</v>
      </c>
      <c r="B29" s="9"/>
      <c r="H29" s="9"/>
    </row>
  </sheetData>
  <sheetProtection selectLockedCells="1" selectUnlockedCells="1"/>
  <mergeCells count="8">
    <mergeCell ref="B23:L23"/>
    <mergeCell ref="B19:L19"/>
    <mergeCell ref="A4:A5"/>
    <mergeCell ref="B4:B5"/>
    <mergeCell ref="C4:L4"/>
    <mergeCell ref="B7:L7"/>
    <mergeCell ref="B11:L11"/>
    <mergeCell ref="B15:L1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Normal="85" workbookViewId="0">
      <selection activeCell="A2" sqref="A2"/>
    </sheetView>
  </sheetViews>
  <sheetFormatPr defaultColWidth="8.7109375" defaultRowHeight="12"/>
  <cols>
    <col min="1" max="1" width="24.7109375" style="20" customWidth="1"/>
    <col min="2" max="2" width="7.28515625" style="67" customWidth="1"/>
    <col min="3" max="4" width="7.28515625" style="9" customWidth="1"/>
    <col min="5" max="5" width="8.28515625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2" style="9" customWidth="1"/>
    <col min="14" max="24" width="8.7109375" style="9" customWidth="1"/>
    <col min="25" max="16384" width="8.7109375" style="9"/>
  </cols>
  <sheetData>
    <row r="1" spans="1:24" s="70" customFormat="1" ht="12.75">
      <c r="A1" s="10" t="s">
        <v>65</v>
      </c>
      <c r="B1" s="6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4">
      <c r="A2" s="14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4" ht="15">
      <c r="A3" s="14"/>
      <c r="B3" s="254" t="s">
        <v>280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7"/>
      <c r="N3" s="254" t="s">
        <v>281</v>
      </c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ht="14.65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  <c r="N4" s="250" t="s">
        <v>254</v>
      </c>
      <c r="O4" s="251" t="s">
        <v>255</v>
      </c>
      <c r="P4" s="251"/>
      <c r="Q4" s="251"/>
      <c r="R4" s="251"/>
      <c r="S4" s="251"/>
      <c r="T4" s="251"/>
      <c r="U4" s="251"/>
      <c r="V4" s="251"/>
      <c r="W4" s="251"/>
      <c r="X4" s="251"/>
    </row>
    <row r="5" spans="1:24" s="20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50"/>
      <c r="O5" s="17" t="s">
        <v>261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20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4" customHeight="1">
      <c r="B7" s="248" t="s">
        <v>318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N7" s="248" t="s">
        <v>318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>
      <c r="A8" s="24"/>
      <c r="B8" s="24"/>
      <c r="C8" s="24"/>
      <c r="D8" s="23"/>
      <c r="E8" s="24"/>
      <c r="F8" s="24"/>
      <c r="G8" s="24"/>
      <c r="H8" s="24"/>
      <c r="I8" s="24"/>
      <c r="J8" s="24"/>
      <c r="K8" s="24"/>
      <c r="L8" s="24"/>
      <c r="N8" s="24"/>
      <c r="O8" s="24"/>
      <c r="P8" s="23"/>
      <c r="Q8" s="24"/>
      <c r="R8" s="24"/>
      <c r="S8" s="24"/>
      <c r="T8" s="24"/>
      <c r="U8" s="24"/>
      <c r="V8" s="24"/>
      <c r="W8" s="24"/>
      <c r="X8" s="24"/>
    </row>
    <row r="9" spans="1:24">
      <c r="A9" s="25" t="s">
        <v>319</v>
      </c>
      <c r="B9" s="74">
        <v>236</v>
      </c>
      <c r="C9" s="75">
        <v>54</v>
      </c>
      <c r="D9" s="75">
        <v>0</v>
      </c>
      <c r="E9" s="75">
        <v>0</v>
      </c>
      <c r="F9" s="75">
        <v>30</v>
      </c>
      <c r="G9" s="75">
        <v>27</v>
      </c>
      <c r="H9" s="75">
        <v>14</v>
      </c>
      <c r="I9" s="75">
        <v>63</v>
      </c>
      <c r="J9" s="75">
        <v>0</v>
      </c>
      <c r="K9" s="75">
        <v>15</v>
      </c>
      <c r="L9" s="75">
        <v>33</v>
      </c>
      <c r="N9" s="74">
        <v>1189</v>
      </c>
      <c r="O9" s="75">
        <v>341</v>
      </c>
      <c r="P9" s="75">
        <v>75</v>
      </c>
      <c r="Q9" s="75">
        <v>141</v>
      </c>
      <c r="R9" s="75">
        <v>16</v>
      </c>
      <c r="S9" s="75">
        <v>163</v>
      </c>
      <c r="T9" s="75">
        <v>48</v>
      </c>
      <c r="U9" s="75">
        <v>123</v>
      </c>
      <c r="V9" s="75">
        <v>131</v>
      </c>
      <c r="W9" s="75">
        <v>38</v>
      </c>
      <c r="X9" s="75">
        <v>113</v>
      </c>
    </row>
    <row r="10" spans="1:24">
      <c r="A10" s="25" t="s">
        <v>320</v>
      </c>
      <c r="B10" s="74">
        <v>7596</v>
      </c>
      <c r="C10" s="75">
        <v>1196</v>
      </c>
      <c r="D10" s="75">
        <v>871</v>
      </c>
      <c r="E10" s="75">
        <v>489</v>
      </c>
      <c r="F10" s="75">
        <v>563</v>
      </c>
      <c r="G10" s="75">
        <v>1123</v>
      </c>
      <c r="H10" s="75">
        <v>302</v>
      </c>
      <c r="I10" s="75">
        <v>724</v>
      </c>
      <c r="J10" s="75">
        <v>617</v>
      </c>
      <c r="K10" s="75">
        <v>450</v>
      </c>
      <c r="L10" s="75">
        <v>1261</v>
      </c>
      <c r="N10" s="74">
        <v>2846</v>
      </c>
      <c r="O10" s="75">
        <v>281</v>
      </c>
      <c r="P10" s="75">
        <v>174</v>
      </c>
      <c r="Q10" s="75">
        <v>457</v>
      </c>
      <c r="R10" s="75">
        <v>382</v>
      </c>
      <c r="S10" s="75">
        <v>479</v>
      </c>
      <c r="T10" s="75">
        <v>74</v>
      </c>
      <c r="U10" s="75">
        <v>324</v>
      </c>
      <c r="V10" s="75">
        <v>283</v>
      </c>
      <c r="W10" s="75">
        <v>216</v>
      </c>
      <c r="X10" s="75">
        <v>175</v>
      </c>
    </row>
    <row r="11" spans="1:24">
      <c r="A11" s="25" t="s">
        <v>321</v>
      </c>
      <c r="B11" s="74">
        <v>6464</v>
      </c>
      <c r="C11" s="75">
        <v>869</v>
      </c>
      <c r="D11" s="75">
        <v>684</v>
      </c>
      <c r="E11" s="75">
        <v>523</v>
      </c>
      <c r="F11" s="75">
        <v>563</v>
      </c>
      <c r="G11" s="75">
        <v>936</v>
      </c>
      <c r="H11" s="75">
        <v>166</v>
      </c>
      <c r="I11" s="75">
        <v>756</v>
      </c>
      <c r="J11" s="75">
        <v>671</v>
      </c>
      <c r="K11" s="75">
        <v>334</v>
      </c>
      <c r="L11" s="75">
        <v>962</v>
      </c>
      <c r="N11" s="74">
        <v>1444</v>
      </c>
      <c r="O11" s="75">
        <v>144</v>
      </c>
      <c r="P11" s="75">
        <v>65</v>
      </c>
      <c r="Q11" s="75">
        <v>166</v>
      </c>
      <c r="R11" s="75">
        <v>233</v>
      </c>
      <c r="S11" s="75">
        <v>222</v>
      </c>
      <c r="T11" s="75">
        <v>39</v>
      </c>
      <c r="U11" s="75">
        <v>114</v>
      </c>
      <c r="V11" s="75">
        <v>138</v>
      </c>
      <c r="W11" s="75">
        <v>87</v>
      </c>
      <c r="X11" s="75">
        <v>237</v>
      </c>
    </row>
    <row r="12" spans="1:24">
      <c r="A12" s="25" t="s">
        <v>322</v>
      </c>
      <c r="B12" s="74">
        <v>9384</v>
      </c>
      <c r="C12" s="75">
        <v>1386</v>
      </c>
      <c r="D12" s="75">
        <v>1016</v>
      </c>
      <c r="E12" s="75">
        <v>978</v>
      </c>
      <c r="F12" s="75">
        <v>874</v>
      </c>
      <c r="G12" s="75">
        <v>1150</v>
      </c>
      <c r="H12" s="75">
        <v>202</v>
      </c>
      <c r="I12" s="75">
        <v>881</v>
      </c>
      <c r="J12" s="75">
        <v>798</v>
      </c>
      <c r="K12" s="75">
        <v>639</v>
      </c>
      <c r="L12" s="75">
        <v>1460</v>
      </c>
      <c r="N12" s="74">
        <v>2243</v>
      </c>
      <c r="O12" s="75">
        <v>311</v>
      </c>
      <c r="P12" s="75">
        <v>110</v>
      </c>
      <c r="Q12" s="75">
        <v>382</v>
      </c>
      <c r="R12" s="75">
        <v>239</v>
      </c>
      <c r="S12" s="75">
        <v>222</v>
      </c>
      <c r="T12" s="75">
        <v>51</v>
      </c>
      <c r="U12" s="75">
        <v>210</v>
      </c>
      <c r="V12" s="75">
        <v>276</v>
      </c>
      <c r="W12" s="75">
        <v>184</v>
      </c>
      <c r="X12" s="75">
        <v>257</v>
      </c>
    </row>
    <row r="13" spans="1:24">
      <c r="A13" s="25" t="s">
        <v>323</v>
      </c>
      <c r="B13" s="74">
        <v>27619</v>
      </c>
      <c r="C13" s="75">
        <v>4701</v>
      </c>
      <c r="D13" s="75">
        <v>2281</v>
      </c>
      <c r="E13" s="75">
        <v>1872</v>
      </c>
      <c r="F13" s="75">
        <v>1703</v>
      </c>
      <c r="G13" s="75">
        <v>3690</v>
      </c>
      <c r="H13" s="75">
        <v>662</v>
      </c>
      <c r="I13" s="75">
        <v>4628</v>
      </c>
      <c r="J13" s="75">
        <v>2521</v>
      </c>
      <c r="K13" s="75">
        <v>1846</v>
      </c>
      <c r="L13" s="75">
        <v>3717</v>
      </c>
      <c r="N13" s="74">
        <v>5187</v>
      </c>
      <c r="O13" s="75">
        <v>827</v>
      </c>
      <c r="P13" s="75">
        <v>344</v>
      </c>
      <c r="Q13" s="75">
        <v>441</v>
      </c>
      <c r="R13" s="75">
        <v>249</v>
      </c>
      <c r="S13" s="75">
        <v>419</v>
      </c>
      <c r="T13" s="75">
        <v>206</v>
      </c>
      <c r="U13" s="75">
        <v>604</v>
      </c>
      <c r="V13" s="75">
        <v>429</v>
      </c>
      <c r="W13" s="75">
        <v>476</v>
      </c>
      <c r="X13" s="75">
        <v>1193</v>
      </c>
    </row>
    <row r="14" spans="1:24">
      <c r="A14" s="25" t="s">
        <v>324</v>
      </c>
      <c r="B14" s="74">
        <v>6510</v>
      </c>
      <c r="C14" s="75">
        <v>543</v>
      </c>
      <c r="D14" s="75">
        <v>871</v>
      </c>
      <c r="E14" s="75">
        <v>371</v>
      </c>
      <c r="F14" s="75">
        <v>370</v>
      </c>
      <c r="G14" s="75">
        <v>401</v>
      </c>
      <c r="H14" s="75">
        <v>295</v>
      </c>
      <c r="I14" s="75">
        <v>1480</v>
      </c>
      <c r="J14" s="75">
        <v>399</v>
      </c>
      <c r="K14" s="75">
        <v>320</v>
      </c>
      <c r="L14" s="75">
        <v>1460</v>
      </c>
      <c r="N14" s="74">
        <v>3563</v>
      </c>
      <c r="O14" s="75">
        <v>364</v>
      </c>
      <c r="P14" s="75">
        <v>244</v>
      </c>
      <c r="Q14" s="75">
        <v>308</v>
      </c>
      <c r="R14" s="75">
        <v>111</v>
      </c>
      <c r="S14" s="75">
        <v>616</v>
      </c>
      <c r="T14" s="75">
        <v>148</v>
      </c>
      <c r="U14" s="75">
        <v>622</v>
      </c>
      <c r="V14" s="75">
        <v>363</v>
      </c>
      <c r="W14" s="75">
        <v>222</v>
      </c>
      <c r="X14" s="75">
        <v>566</v>
      </c>
    </row>
    <row r="15" spans="1:24" s="67" customFormat="1">
      <c r="A15" s="36" t="s">
        <v>254</v>
      </c>
      <c r="B15" s="76">
        <v>57808</v>
      </c>
      <c r="C15" s="76">
        <v>8749</v>
      </c>
      <c r="D15" s="76">
        <v>5722</v>
      </c>
      <c r="E15" s="76">
        <v>4232</v>
      </c>
      <c r="F15" s="76">
        <v>4103</v>
      </c>
      <c r="G15" s="76">
        <v>7326</v>
      </c>
      <c r="H15" s="76">
        <v>1641</v>
      </c>
      <c r="I15" s="76">
        <v>8531</v>
      </c>
      <c r="J15" s="76">
        <v>5006</v>
      </c>
      <c r="K15" s="76">
        <v>3604</v>
      </c>
      <c r="L15" s="76">
        <v>8894</v>
      </c>
      <c r="N15" s="76">
        <v>16472</v>
      </c>
      <c r="O15" s="76">
        <v>2269</v>
      </c>
      <c r="P15" s="76">
        <v>1012</v>
      </c>
      <c r="Q15" s="76">
        <v>1895</v>
      </c>
      <c r="R15" s="76">
        <v>1230</v>
      </c>
      <c r="S15" s="76">
        <v>2122</v>
      </c>
      <c r="T15" s="76">
        <v>566</v>
      </c>
      <c r="U15" s="76">
        <v>1996</v>
      </c>
      <c r="V15" s="76">
        <v>1620</v>
      </c>
      <c r="W15" s="76">
        <v>1222</v>
      </c>
      <c r="X15" s="76">
        <v>2540</v>
      </c>
    </row>
    <row r="16" spans="1:24" ht="4.5" customHeight="1">
      <c r="A16" s="2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ht="12" customHeight="1">
      <c r="A17" s="25"/>
      <c r="B17" s="248" t="s">
        <v>274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N17" s="248" t="s">
        <v>274</v>
      </c>
      <c r="O17" s="248"/>
      <c r="P17" s="248"/>
      <c r="Q17" s="248"/>
      <c r="R17" s="248"/>
      <c r="S17" s="248"/>
      <c r="T17" s="248"/>
      <c r="U17" s="248"/>
      <c r="V17" s="248"/>
      <c r="W17" s="248"/>
      <c r="X17" s="248"/>
    </row>
    <row r="18" spans="1:24" ht="5.25" customHeight="1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>
      <c r="A19" s="25" t="s">
        <v>319</v>
      </c>
      <c r="B19" s="34">
        <v>4.0000000000000001E-3</v>
      </c>
      <c r="C19" s="35">
        <v>6.0000000000000001E-3</v>
      </c>
      <c r="D19" s="35">
        <v>0</v>
      </c>
      <c r="E19" s="35">
        <v>0</v>
      </c>
      <c r="F19" s="35">
        <v>7.0000000000000001E-3</v>
      </c>
      <c r="G19" s="35">
        <v>4.0000000000000001E-3</v>
      </c>
      <c r="H19" s="35">
        <v>8.9999999999999993E-3</v>
      </c>
      <c r="I19" s="35">
        <v>7.0000000000000001E-3</v>
      </c>
      <c r="J19" s="35">
        <v>0</v>
      </c>
      <c r="K19" s="35">
        <v>4.0000000000000001E-3</v>
      </c>
      <c r="L19" s="35">
        <v>4.0000000000000001E-3</v>
      </c>
      <c r="N19" s="34">
        <v>7.1999999999999995E-2</v>
      </c>
      <c r="O19" s="35">
        <v>0.151</v>
      </c>
      <c r="P19" s="35">
        <v>7.3999999999999996E-2</v>
      </c>
      <c r="Q19" s="35">
        <v>7.4999999999999997E-2</v>
      </c>
      <c r="R19" s="35">
        <v>1.2999999999999999E-2</v>
      </c>
      <c r="S19" s="35">
        <v>7.6999999999999999E-2</v>
      </c>
      <c r="T19" s="35">
        <v>8.5000000000000006E-2</v>
      </c>
      <c r="U19" s="35">
        <v>6.0999999999999999E-2</v>
      </c>
      <c r="V19" s="35">
        <v>8.1000000000000003E-2</v>
      </c>
      <c r="W19" s="35">
        <v>3.1E-2</v>
      </c>
      <c r="X19" s="35">
        <v>4.4999999999999998E-2</v>
      </c>
    </row>
    <row r="20" spans="1:24">
      <c r="A20" s="25" t="s">
        <v>320</v>
      </c>
      <c r="B20" s="34">
        <v>0.13100000000000001</v>
      </c>
      <c r="C20" s="35">
        <v>0.13700000000000001</v>
      </c>
      <c r="D20" s="35">
        <v>0.152</v>
      </c>
      <c r="E20" s="35">
        <v>0.11600000000000001</v>
      </c>
      <c r="F20" s="35">
        <v>0.13700000000000001</v>
      </c>
      <c r="G20" s="35">
        <v>0.153</v>
      </c>
      <c r="H20" s="35">
        <v>0.184</v>
      </c>
      <c r="I20" s="35">
        <v>8.5000000000000006E-2</v>
      </c>
      <c r="J20" s="35">
        <v>0.123</v>
      </c>
      <c r="K20" s="35">
        <v>0.125</v>
      </c>
      <c r="L20" s="35">
        <v>0.14199999999999999</v>
      </c>
      <c r="N20" s="34">
        <v>0.17299999999999999</v>
      </c>
      <c r="O20" s="35">
        <v>0.124</v>
      </c>
      <c r="P20" s="35">
        <v>0.17199999999999999</v>
      </c>
      <c r="Q20" s="35">
        <v>0.24099999999999999</v>
      </c>
      <c r="R20" s="35">
        <v>0.31</v>
      </c>
      <c r="S20" s="35">
        <v>0.22600000000000001</v>
      </c>
      <c r="T20" s="35">
        <v>0.13100000000000001</v>
      </c>
      <c r="U20" s="35">
        <v>0.16200000000000001</v>
      </c>
      <c r="V20" s="35">
        <v>0.17499999999999999</v>
      </c>
      <c r="W20" s="35">
        <v>0.17699999999999999</v>
      </c>
      <c r="X20" s="35">
        <v>6.9000000000000006E-2</v>
      </c>
    </row>
    <row r="21" spans="1:24">
      <c r="A21" s="25" t="s">
        <v>321</v>
      </c>
      <c r="B21" s="34">
        <v>0.112</v>
      </c>
      <c r="C21" s="35">
        <v>9.9000000000000005E-2</v>
      </c>
      <c r="D21" s="35">
        <v>0.12</v>
      </c>
      <c r="E21" s="35">
        <v>0.124</v>
      </c>
      <c r="F21" s="35">
        <v>0.13700000000000001</v>
      </c>
      <c r="G21" s="35">
        <v>0.128</v>
      </c>
      <c r="H21" s="35">
        <v>0.10100000000000001</v>
      </c>
      <c r="I21" s="35">
        <v>8.8999999999999996E-2</v>
      </c>
      <c r="J21" s="35">
        <v>0.13400000000000001</v>
      </c>
      <c r="K21" s="35">
        <v>9.2999999999999999E-2</v>
      </c>
      <c r="L21" s="35">
        <v>0.108</v>
      </c>
      <c r="N21" s="34">
        <v>8.7999999999999995E-2</v>
      </c>
      <c r="O21" s="35">
        <v>6.4000000000000001E-2</v>
      </c>
      <c r="P21" s="35">
        <v>6.4000000000000001E-2</v>
      </c>
      <c r="Q21" s="35">
        <v>8.7999999999999995E-2</v>
      </c>
      <c r="R21" s="35">
        <v>0.19</v>
      </c>
      <c r="S21" s="35">
        <v>0.105</v>
      </c>
      <c r="T21" s="35">
        <v>6.8000000000000005E-2</v>
      </c>
      <c r="U21" s="35">
        <v>5.7000000000000002E-2</v>
      </c>
      <c r="V21" s="35">
        <v>8.5000000000000006E-2</v>
      </c>
      <c r="W21" s="35">
        <v>7.0999999999999994E-2</v>
      </c>
      <c r="X21" s="35">
        <v>9.2999999999999999E-2</v>
      </c>
    </row>
    <row r="22" spans="1:24">
      <c r="A22" s="25" t="s">
        <v>322</v>
      </c>
      <c r="B22" s="34">
        <v>0.16200000000000001</v>
      </c>
      <c r="C22" s="35">
        <v>0.158</v>
      </c>
      <c r="D22" s="35">
        <v>0.17799999999999999</v>
      </c>
      <c r="E22" s="35">
        <v>0.23100000000000001</v>
      </c>
      <c r="F22" s="35">
        <v>0.21299999999999999</v>
      </c>
      <c r="G22" s="35">
        <v>0.157</v>
      </c>
      <c r="H22" s="35">
        <v>0.123</v>
      </c>
      <c r="I22" s="35">
        <v>0.10299999999999999</v>
      </c>
      <c r="J22" s="35">
        <v>0.159</v>
      </c>
      <c r="K22" s="35">
        <v>0.17699999999999999</v>
      </c>
      <c r="L22" s="35">
        <v>0.16400000000000001</v>
      </c>
      <c r="N22" s="34">
        <v>0.13600000000000001</v>
      </c>
      <c r="O22" s="35">
        <v>0.13700000000000001</v>
      </c>
      <c r="P22" s="35">
        <v>0.108</v>
      </c>
      <c r="Q22" s="35">
        <v>0.20200000000000001</v>
      </c>
      <c r="R22" s="35">
        <v>0.19400000000000001</v>
      </c>
      <c r="S22" s="35">
        <v>0.105</v>
      </c>
      <c r="T22" s="35">
        <v>9.0999999999999998E-2</v>
      </c>
      <c r="U22" s="35">
        <v>0.105</v>
      </c>
      <c r="V22" s="35">
        <v>0.17</v>
      </c>
      <c r="W22" s="35">
        <v>0.15</v>
      </c>
      <c r="X22" s="35">
        <v>0.10100000000000001</v>
      </c>
    </row>
    <row r="23" spans="1:24">
      <c r="A23" s="25" t="s">
        <v>323</v>
      </c>
      <c r="B23" s="34">
        <v>0.47799999999999998</v>
      </c>
      <c r="C23" s="35">
        <v>0.53700000000000003</v>
      </c>
      <c r="D23" s="35">
        <v>0.39900000000000002</v>
      </c>
      <c r="E23" s="35">
        <v>0.442</v>
      </c>
      <c r="F23" s="35">
        <v>0.41499999999999998</v>
      </c>
      <c r="G23" s="35">
        <v>0.504</v>
      </c>
      <c r="H23" s="35">
        <v>0.40400000000000003</v>
      </c>
      <c r="I23" s="35">
        <v>0.54200000000000004</v>
      </c>
      <c r="J23" s="35">
        <v>0.504</v>
      </c>
      <c r="K23" s="35">
        <v>0.51200000000000001</v>
      </c>
      <c r="L23" s="35">
        <v>0.41799999999999998</v>
      </c>
      <c r="N23" s="34">
        <v>0.315</v>
      </c>
      <c r="O23" s="35">
        <v>0.36499999999999999</v>
      </c>
      <c r="P23" s="35">
        <v>0.34</v>
      </c>
      <c r="Q23" s="35">
        <v>0.23200000000000001</v>
      </c>
      <c r="R23" s="35">
        <v>0.20300000000000001</v>
      </c>
      <c r="S23" s="35">
        <v>0.19800000000000001</v>
      </c>
      <c r="T23" s="35">
        <v>0.36399999999999999</v>
      </c>
      <c r="U23" s="35">
        <v>0.30299999999999999</v>
      </c>
      <c r="V23" s="35">
        <v>0.26500000000000001</v>
      </c>
      <c r="W23" s="35">
        <v>0.38900000000000001</v>
      </c>
      <c r="X23" s="35">
        <v>0.47</v>
      </c>
    </row>
    <row r="24" spans="1:24">
      <c r="A24" s="25" t="s">
        <v>324</v>
      </c>
      <c r="B24" s="34">
        <v>0.113</v>
      </c>
      <c r="C24" s="35">
        <v>6.2E-2</v>
      </c>
      <c r="D24" s="35">
        <v>0.152</v>
      </c>
      <c r="E24" s="35">
        <v>8.7999999999999995E-2</v>
      </c>
      <c r="F24" s="35">
        <v>0.09</v>
      </c>
      <c r="G24" s="35">
        <v>5.5E-2</v>
      </c>
      <c r="H24" s="35">
        <v>0.18</v>
      </c>
      <c r="I24" s="35">
        <v>0.17299999999999999</v>
      </c>
      <c r="J24" s="35">
        <v>0.08</v>
      </c>
      <c r="K24" s="35">
        <v>8.8999999999999996E-2</v>
      </c>
      <c r="L24" s="35">
        <v>0.16400000000000001</v>
      </c>
      <c r="N24" s="34">
        <v>0.216</v>
      </c>
      <c r="O24" s="35">
        <v>0.161</v>
      </c>
      <c r="P24" s="35">
        <v>0.24099999999999999</v>
      </c>
      <c r="Q24" s="35">
        <v>0.16200000000000001</v>
      </c>
      <c r="R24" s="35">
        <v>9.0999999999999998E-2</v>
      </c>
      <c r="S24" s="35">
        <v>0.28999999999999998</v>
      </c>
      <c r="T24" s="35">
        <v>0.26100000000000001</v>
      </c>
      <c r="U24" s="35">
        <v>0.311</v>
      </c>
      <c r="V24" s="35">
        <v>0.224</v>
      </c>
      <c r="W24" s="35">
        <v>0.18099999999999999</v>
      </c>
      <c r="X24" s="35">
        <v>0.223</v>
      </c>
    </row>
    <row r="25" spans="1:24" s="67" customFormat="1">
      <c r="A25" s="36" t="s">
        <v>254</v>
      </c>
      <c r="B25" s="77">
        <v>1</v>
      </c>
      <c r="C25" s="77">
        <v>1</v>
      </c>
      <c r="D25" s="77">
        <v>1</v>
      </c>
      <c r="E25" s="77">
        <v>1</v>
      </c>
      <c r="F25" s="77">
        <v>1</v>
      </c>
      <c r="G25" s="77">
        <v>1</v>
      </c>
      <c r="H25" s="77">
        <v>1</v>
      </c>
      <c r="I25" s="77">
        <v>1</v>
      </c>
      <c r="J25" s="77">
        <v>1</v>
      </c>
      <c r="K25" s="77">
        <v>1</v>
      </c>
      <c r="L25" s="77">
        <v>1</v>
      </c>
      <c r="N25" s="77">
        <v>1</v>
      </c>
      <c r="O25" s="77">
        <v>1</v>
      </c>
      <c r="P25" s="77">
        <v>1</v>
      </c>
      <c r="Q25" s="77">
        <v>1</v>
      </c>
      <c r="R25" s="77">
        <v>1</v>
      </c>
      <c r="S25" s="77">
        <v>1</v>
      </c>
      <c r="T25" s="77">
        <v>1</v>
      </c>
      <c r="U25" s="77">
        <v>1</v>
      </c>
      <c r="V25" s="77">
        <v>1</v>
      </c>
      <c r="W25" s="77">
        <v>1</v>
      </c>
      <c r="X25" s="77">
        <v>1</v>
      </c>
    </row>
    <row r="26" spans="1:24">
      <c r="A26" s="2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1:24" ht="24" customHeight="1">
      <c r="A27" s="25"/>
      <c r="B27" s="248" t="s">
        <v>325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N27" s="248" t="s">
        <v>325</v>
      </c>
      <c r="O27" s="248"/>
      <c r="P27" s="248"/>
      <c r="Q27" s="248"/>
      <c r="R27" s="248"/>
      <c r="S27" s="248"/>
      <c r="T27" s="248"/>
      <c r="U27" s="248"/>
      <c r="V27" s="248"/>
      <c r="W27" s="248"/>
      <c r="X27" s="248"/>
    </row>
    <row r="28" spans="1:24">
      <c r="A28" s="2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>
      <c r="A29" s="25" t="s">
        <v>326</v>
      </c>
      <c r="B29" s="26">
        <v>6571</v>
      </c>
      <c r="C29" s="27">
        <v>897</v>
      </c>
      <c r="D29" s="27">
        <v>705</v>
      </c>
      <c r="E29" s="27">
        <v>624</v>
      </c>
      <c r="F29" s="27">
        <v>430</v>
      </c>
      <c r="G29" s="27">
        <v>829</v>
      </c>
      <c r="H29" s="27">
        <v>295</v>
      </c>
      <c r="I29" s="27">
        <v>756</v>
      </c>
      <c r="J29" s="27">
        <v>671</v>
      </c>
      <c r="K29" s="27">
        <v>436</v>
      </c>
      <c r="L29" s="27">
        <v>929</v>
      </c>
      <c r="N29" s="26">
        <v>853</v>
      </c>
      <c r="O29" s="27">
        <v>235</v>
      </c>
      <c r="P29" s="27">
        <v>35</v>
      </c>
      <c r="Q29" s="27">
        <v>83</v>
      </c>
      <c r="R29" s="27">
        <v>170</v>
      </c>
      <c r="S29" s="27">
        <v>43</v>
      </c>
      <c r="T29" s="27">
        <v>19</v>
      </c>
      <c r="U29" s="27">
        <v>70</v>
      </c>
      <c r="V29" s="27">
        <v>29</v>
      </c>
      <c r="W29" s="27">
        <v>87</v>
      </c>
      <c r="X29" s="27">
        <v>82</v>
      </c>
    </row>
    <row r="30" spans="1:24">
      <c r="A30" s="25" t="s">
        <v>327</v>
      </c>
      <c r="B30" s="26">
        <v>38223</v>
      </c>
      <c r="C30" s="27">
        <v>5679</v>
      </c>
      <c r="D30" s="27">
        <v>3649</v>
      </c>
      <c r="E30" s="27">
        <v>2883</v>
      </c>
      <c r="F30" s="27">
        <v>2888</v>
      </c>
      <c r="G30" s="27">
        <v>4572</v>
      </c>
      <c r="H30" s="27">
        <v>907</v>
      </c>
      <c r="I30" s="27">
        <v>6139</v>
      </c>
      <c r="J30" s="27">
        <v>3319</v>
      </c>
      <c r="K30" s="27">
        <v>2412</v>
      </c>
      <c r="L30" s="27">
        <v>5774</v>
      </c>
      <c r="N30" s="26">
        <v>7820</v>
      </c>
      <c r="O30" s="27">
        <v>956</v>
      </c>
      <c r="P30" s="27">
        <v>543</v>
      </c>
      <c r="Q30" s="27">
        <v>931</v>
      </c>
      <c r="R30" s="27">
        <v>493</v>
      </c>
      <c r="S30" s="27">
        <v>916</v>
      </c>
      <c r="T30" s="27">
        <v>273</v>
      </c>
      <c r="U30" s="27">
        <v>805</v>
      </c>
      <c r="V30" s="27">
        <v>799</v>
      </c>
      <c r="W30" s="27">
        <v>633</v>
      </c>
      <c r="X30" s="27">
        <v>1471</v>
      </c>
    </row>
    <row r="31" spans="1:24">
      <c r="A31" s="25" t="s">
        <v>328</v>
      </c>
      <c r="B31" s="26">
        <v>5183</v>
      </c>
      <c r="C31" s="27">
        <v>924</v>
      </c>
      <c r="D31" s="27">
        <v>498</v>
      </c>
      <c r="E31" s="27">
        <v>236</v>
      </c>
      <c r="F31" s="27">
        <v>193</v>
      </c>
      <c r="G31" s="27">
        <v>775</v>
      </c>
      <c r="H31" s="27">
        <v>122</v>
      </c>
      <c r="I31" s="27">
        <v>850</v>
      </c>
      <c r="J31" s="27">
        <v>399</v>
      </c>
      <c r="K31" s="27">
        <v>291</v>
      </c>
      <c r="L31" s="27">
        <v>896</v>
      </c>
      <c r="N31" s="26">
        <v>3765</v>
      </c>
      <c r="O31" s="27">
        <v>455</v>
      </c>
      <c r="P31" s="27">
        <v>184</v>
      </c>
      <c r="Q31" s="27">
        <v>283</v>
      </c>
      <c r="R31" s="27">
        <v>170</v>
      </c>
      <c r="S31" s="27">
        <v>522</v>
      </c>
      <c r="T31" s="27">
        <v>151</v>
      </c>
      <c r="U31" s="27">
        <v>674</v>
      </c>
      <c r="V31" s="27">
        <v>378</v>
      </c>
      <c r="W31" s="27">
        <v>249</v>
      </c>
      <c r="X31" s="27">
        <v>699</v>
      </c>
    </row>
    <row r="32" spans="1:24" s="67" customFormat="1">
      <c r="A32" s="36" t="s">
        <v>254</v>
      </c>
      <c r="B32" s="78">
        <v>49977</v>
      </c>
      <c r="C32" s="78">
        <v>7499.1</v>
      </c>
      <c r="D32" s="78">
        <v>4851.3</v>
      </c>
      <c r="E32" s="78">
        <v>3743</v>
      </c>
      <c r="F32" s="78">
        <v>3510.5</v>
      </c>
      <c r="G32" s="78">
        <v>6176.3</v>
      </c>
      <c r="H32" s="78">
        <v>1324.3</v>
      </c>
      <c r="I32" s="78">
        <v>7744</v>
      </c>
      <c r="J32" s="78">
        <v>4389.3</v>
      </c>
      <c r="K32" s="78">
        <v>3139</v>
      </c>
      <c r="L32" s="78">
        <v>7599.7</v>
      </c>
      <c r="N32" s="78">
        <v>12438</v>
      </c>
      <c r="O32" s="78">
        <v>1646.7</v>
      </c>
      <c r="P32" s="78">
        <v>762.74</v>
      </c>
      <c r="Q32" s="78">
        <v>1296.5999999999999</v>
      </c>
      <c r="R32" s="78">
        <v>832.37</v>
      </c>
      <c r="S32" s="78">
        <v>1480.3</v>
      </c>
      <c r="T32" s="78">
        <v>443.8</v>
      </c>
      <c r="U32" s="78">
        <v>1549.5</v>
      </c>
      <c r="V32" s="78">
        <v>1205.9000000000001</v>
      </c>
      <c r="W32" s="78">
        <v>967.87</v>
      </c>
      <c r="X32" s="78">
        <v>2252.1</v>
      </c>
    </row>
    <row r="33" spans="1:35" ht="6" customHeight="1">
      <c r="A33" s="25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spans="1:35" ht="12" customHeight="1">
      <c r="A34" s="25"/>
      <c r="B34" s="248" t="s">
        <v>274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N34" s="248" t="s">
        <v>274</v>
      </c>
      <c r="O34" s="248"/>
      <c r="P34" s="248"/>
      <c r="Q34" s="248"/>
      <c r="R34" s="248"/>
      <c r="S34" s="248"/>
      <c r="T34" s="248"/>
      <c r="U34" s="248"/>
      <c r="V34" s="248"/>
      <c r="W34" s="248"/>
      <c r="X34" s="248"/>
    </row>
    <row r="35" spans="1:35" ht="5.25" customHeight="1">
      <c r="A35" s="2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35">
      <c r="A36" s="25" t="s">
        <v>326</v>
      </c>
      <c r="B36" s="34">
        <v>0.13100000000000001</v>
      </c>
      <c r="C36" s="34">
        <v>0.12</v>
      </c>
      <c r="D36" s="34">
        <v>0.14499999999999999</v>
      </c>
      <c r="E36" s="34">
        <v>0.16700000000000001</v>
      </c>
      <c r="F36" s="34">
        <v>0.122</v>
      </c>
      <c r="G36" s="34">
        <v>0.13400000000000001</v>
      </c>
      <c r="H36" s="34">
        <v>0.223</v>
      </c>
      <c r="I36" s="34">
        <v>9.8000000000000004E-2</v>
      </c>
      <c r="J36" s="34">
        <v>0.153</v>
      </c>
      <c r="K36" s="34">
        <v>0.13900000000000001</v>
      </c>
      <c r="L36" s="34">
        <v>0.122</v>
      </c>
      <c r="N36" s="34">
        <v>6.9000000000000006E-2</v>
      </c>
      <c r="O36" s="34">
        <v>0.14299999999999999</v>
      </c>
      <c r="P36" s="34">
        <v>4.5999999999999999E-2</v>
      </c>
      <c r="Q36" s="34">
        <v>6.4000000000000001E-2</v>
      </c>
      <c r="R36" s="34">
        <v>0.20399999999999999</v>
      </c>
      <c r="S36" s="34">
        <v>2.9000000000000001E-2</v>
      </c>
      <c r="T36" s="34">
        <v>4.2999999999999997E-2</v>
      </c>
      <c r="U36" s="34">
        <v>4.4999999999999998E-2</v>
      </c>
      <c r="V36" s="34">
        <v>2.4E-2</v>
      </c>
      <c r="W36" s="34">
        <v>8.8999999999999996E-2</v>
      </c>
      <c r="X36" s="34">
        <v>3.6999999999999998E-2</v>
      </c>
    </row>
    <row r="37" spans="1:35">
      <c r="A37" s="25" t="s">
        <v>327</v>
      </c>
      <c r="B37" s="34">
        <v>0.76500000000000001</v>
      </c>
      <c r="C37" s="34">
        <v>0.75700000000000001</v>
      </c>
      <c r="D37" s="34">
        <v>0.752</v>
      </c>
      <c r="E37" s="34">
        <v>0.77</v>
      </c>
      <c r="F37" s="34">
        <v>0.82299999999999995</v>
      </c>
      <c r="G37" s="34">
        <v>0.74</v>
      </c>
      <c r="H37" s="34">
        <v>0.68500000000000005</v>
      </c>
      <c r="I37" s="34">
        <v>0.79300000000000004</v>
      </c>
      <c r="J37" s="34">
        <v>0.75600000000000001</v>
      </c>
      <c r="K37" s="34">
        <v>0.76900000000000002</v>
      </c>
      <c r="L37" s="34">
        <v>0.76</v>
      </c>
      <c r="N37" s="34">
        <v>0.629</v>
      </c>
      <c r="O37" s="34">
        <v>0.58099999999999996</v>
      </c>
      <c r="P37" s="34">
        <v>0.71199999999999997</v>
      </c>
      <c r="Q37" s="34">
        <v>0.71799999999999997</v>
      </c>
      <c r="R37" s="34">
        <v>0.59199999999999997</v>
      </c>
      <c r="S37" s="34">
        <v>0.61799999999999999</v>
      </c>
      <c r="T37" s="34">
        <v>0.61599999999999999</v>
      </c>
      <c r="U37" s="34">
        <v>0.52</v>
      </c>
      <c r="V37" s="34">
        <v>0.66300000000000003</v>
      </c>
      <c r="W37" s="34">
        <v>0.65400000000000003</v>
      </c>
      <c r="X37" s="34">
        <v>0.65300000000000002</v>
      </c>
    </row>
    <row r="38" spans="1:35">
      <c r="A38" s="25" t="s">
        <v>328</v>
      </c>
      <c r="B38" s="34">
        <v>0.104</v>
      </c>
      <c r="C38" s="34">
        <v>0.123</v>
      </c>
      <c r="D38" s="34">
        <v>0.10299999999999999</v>
      </c>
      <c r="E38" s="34">
        <v>6.3E-2</v>
      </c>
      <c r="F38" s="34">
        <v>5.5E-2</v>
      </c>
      <c r="G38" s="34">
        <v>0.126</v>
      </c>
      <c r="H38" s="34">
        <v>9.1999999999999998E-2</v>
      </c>
      <c r="I38" s="34">
        <v>0.11</v>
      </c>
      <c r="J38" s="34">
        <v>9.0999999999999998E-2</v>
      </c>
      <c r="K38" s="34">
        <v>9.2999999999999999E-2</v>
      </c>
      <c r="L38" s="34">
        <v>0.11799999999999999</v>
      </c>
      <c r="N38" s="34">
        <v>0.30299999999999999</v>
      </c>
      <c r="O38" s="34">
        <v>0.27600000000000002</v>
      </c>
      <c r="P38" s="34">
        <v>0.24199999999999999</v>
      </c>
      <c r="Q38" s="34">
        <v>0.218</v>
      </c>
      <c r="R38" s="34">
        <v>0.20399999999999999</v>
      </c>
      <c r="S38" s="34">
        <v>0.35299999999999998</v>
      </c>
      <c r="T38" s="34">
        <v>0.34100000000000003</v>
      </c>
      <c r="U38" s="34">
        <v>0.435</v>
      </c>
      <c r="V38" s="34">
        <v>0.313</v>
      </c>
      <c r="W38" s="34">
        <v>0.25700000000000001</v>
      </c>
      <c r="X38" s="34">
        <v>0.311</v>
      </c>
    </row>
    <row r="39" spans="1:35" s="67" customFormat="1">
      <c r="A39" s="36" t="s">
        <v>254</v>
      </c>
      <c r="B39" s="34">
        <v>1</v>
      </c>
      <c r="C39" s="34">
        <v>1</v>
      </c>
      <c r="D39" s="34">
        <v>1</v>
      </c>
      <c r="E39" s="34">
        <v>1</v>
      </c>
      <c r="F39" s="34">
        <v>1</v>
      </c>
      <c r="G39" s="34">
        <v>1</v>
      </c>
      <c r="H39" s="34">
        <v>1</v>
      </c>
      <c r="I39" s="34">
        <v>1</v>
      </c>
      <c r="J39" s="34">
        <v>1</v>
      </c>
      <c r="K39" s="34">
        <v>1</v>
      </c>
      <c r="L39" s="34">
        <v>1</v>
      </c>
      <c r="N39" s="34">
        <v>1</v>
      </c>
      <c r="O39" s="34">
        <v>1</v>
      </c>
      <c r="P39" s="34">
        <v>1</v>
      </c>
      <c r="Q39" s="34">
        <v>1</v>
      </c>
      <c r="R39" s="34">
        <v>1</v>
      </c>
      <c r="S39" s="34">
        <v>1</v>
      </c>
      <c r="T39" s="34">
        <v>1</v>
      </c>
      <c r="U39" s="34">
        <v>1</v>
      </c>
      <c r="V39" s="34">
        <v>1</v>
      </c>
      <c r="W39" s="34">
        <v>1</v>
      </c>
      <c r="X39" s="34">
        <v>1</v>
      </c>
    </row>
    <row r="40" spans="1:35" ht="5.25" customHeight="1">
      <c r="A40" s="79"/>
      <c r="B40" s="80"/>
      <c r="C40" s="80"/>
      <c r="D40" s="80"/>
      <c r="E40" s="81"/>
      <c r="F40" s="81"/>
      <c r="G40" s="81"/>
      <c r="H40" s="81"/>
      <c r="I40" s="81"/>
      <c r="J40" s="81"/>
      <c r="K40" s="81"/>
      <c r="L40" s="81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</row>
    <row r="41" spans="1:35" ht="13.5" customHeight="1">
      <c r="A41" s="39" t="s">
        <v>279</v>
      </c>
      <c r="B41" s="40"/>
      <c r="C41" s="40"/>
      <c r="D41" s="40"/>
      <c r="E41" s="40"/>
      <c r="F41" s="40"/>
      <c r="G41" s="40"/>
      <c r="H41" s="40"/>
      <c r="I41" s="4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  <c r="AA41" s="7"/>
      <c r="AB41" s="7"/>
      <c r="AC41" s="7"/>
      <c r="AD41" s="7"/>
      <c r="AE41" s="7"/>
      <c r="AF41" s="7"/>
      <c r="AG41" s="7"/>
      <c r="AH41" s="7"/>
      <c r="AI41" s="7"/>
    </row>
  </sheetData>
  <sheetProtection selectLockedCells="1" selectUnlockedCells="1"/>
  <mergeCells count="15">
    <mergeCell ref="B34:L34"/>
    <mergeCell ref="N34:X34"/>
    <mergeCell ref="B7:L7"/>
    <mergeCell ref="N7:X7"/>
    <mergeCell ref="B17:L17"/>
    <mergeCell ref="N17:X17"/>
    <mergeCell ref="B27:L27"/>
    <mergeCell ref="N27:X27"/>
    <mergeCell ref="B3:L3"/>
    <mergeCell ref="N3:X3"/>
    <mergeCell ref="A4:A5"/>
    <mergeCell ref="B4:B5"/>
    <mergeCell ref="C4:L4"/>
    <mergeCell ref="N4:N5"/>
    <mergeCell ref="O4:X4"/>
  </mergeCells>
  <phoneticPr fontId="45" type="noConversion"/>
  <printOptions horizontalCentered="1"/>
  <pageMargins left="0" right="0" top="0.39374999999999999" bottom="0" header="0.51180555555555551" footer="0.51180555555555551"/>
  <pageSetup paperSize="9" firstPageNumber="0" orientation="landscape" horizontalDpi="300" verticalDpi="300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Normal="85" zoomScaleSheetLayoutView="70" workbookViewId="0">
      <selection activeCell="O39" sqref="O39:P42"/>
    </sheetView>
  </sheetViews>
  <sheetFormatPr defaultColWidth="8.7109375" defaultRowHeight="12"/>
  <cols>
    <col min="1" max="1" width="24.28515625" style="20" customWidth="1"/>
    <col min="2" max="2" width="7.7109375" style="67" customWidth="1"/>
    <col min="3" max="4" width="7.28515625" style="9" customWidth="1"/>
    <col min="5" max="5" width="8.28515625" style="9" customWidth="1"/>
    <col min="6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6" width="7.28515625" style="9" customWidth="1"/>
    <col min="17" max="17" width="9.7109375" style="9" customWidth="1"/>
    <col min="18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81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264" t="s">
        <v>253</v>
      </c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65"/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66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>
      <c r="A7" s="21"/>
      <c r="B7" s="261" t="s">
        <v>403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29"/>
      <c r="N7" s="261" t="s">
        <v>403</v>
      </c>
      <c r="O7" s="261"/>
      <c r="P7" s="261"/>
      <c r="Q7" s="261"/>
      <c r="R7" s="261"/>
      <c r="S7" s="261"/>
      <c r="T7" s="261"/>
      <c r="U7" s="261"/>
      <c r="V7" s="261"/>
      <c r="W7" s="261"/>
      <c r="X7" s="261"/>
    </row>
    <row r="8" spans="1:24">
      <c r="A8" s="219" t="s">
        <v>374</v>
      </c>
      <c r="B8" s="92">
        <v>0.74099999999999999</v>
      </c>
      <c r="C8" s="93">
        <v>0.73599999999999999</v>
      </c>
      <c r="D8" s="93">
        <v>0.745</v>
      </c>
      <c r="E8" s="93">
        <v>0.73699999999999999</v>
      </c>
      <c r="F8" s="93">
        <v>0.72899999999999998</v>
      </c>
      <c r="G8" s="93">
        <v>0.71899999999999997</v>
      </c>
      <c r="H8" s="93">
        <v>0.77600000000000002</v>
      </c>
      <c r="I8" s="93">
        <v>0.73399999999999999</v>
      </c>
      <c r="J8" s="93">
        <v>0.77100000000000002</v>
      </c>
      <c r="K8" s="93">
        <v>0.69799999999999995</v>
      </c>
      <c r="L8" s="93">
        <v>0.76900000000000002</v>
      </c>
      <c r="M8" s="86"/>
      <c r="N8" s="92">
        <v>0.77500000000000002</v>
      </c>
      <c r="O8" s="93">
        <v>0.76200000000000001</v>
      </c>
      <c r="P8" s="93">
        <v>0.75900000000000001</v>
      </c>
      <c r="Q8" s="93">
        <v>0.79800000000000004</v>
      </c>
      <c r="R8" s="93">
        <v>0.78900000000000003</v>
      </c>
      <c r="S8" s="93">
        <v>0.78600000000000003</v>
      </c>
      <c r="T8" s="93">
        <v>0.80100000000000005</v>
      </c>
      <c r="U8" s="93">
        <v>0.77100000000000002</v>
      </c>
      <c r="V8" s="93">
        <v>0.83899999999999997</v>
      </c>
      <c r="W8" s="93">
        <v>0.70799999999999996</v>
      </c>
      <c r="X8" s="93">
        <v>0.748</v>
      </c>
    </row>
    <row r="9" spans="1:24" s="67" customFormat="1">
      <c r="A9" s="227" t="s">
        <v>375</v>
      </c>
      <c r="B9" s="109">
        <v>5.3</v>
      </c>
      <c r="C9" s="110">
        <v>5.2</v>
      </c>
      <c r="D9" s="110">
        <v>5.3</v>
      </c>
      <c r="E9" s="110">
        <v>5.4</v>
      </c>
      <c r="F9" s="110">
        <v>5.3</v>
      </c>
      <c r="G9" s="110">
        <v>5.2</v>
      </c>
      <c r="H9" s="110">
        <v>5.3</v>
      </c>
      <c r="I9" s="110">
        <v>5.4</v>
      </c>
      <c r="J9" s="110">
        <v>5.4</v>
      </c>
      <c r="K9" s="110">
        <v>5.0999999999999996</v>
      </c>
      <c r="L9" s="110">
        <v>5.4</v>
      </c>
      <c r="M9" s="238"/>
      <c r="N9" s="109">
        <v>5.4</v>
      </c>
      <c r="O9" s="110">
        <v>5.2</v>
      </c>
      <c r="P9" s="110">
        <v>5.4</v>
      </c>
      <c r="Q9" s="110">
        <v>5.5</v>
      </c>
      <c r="R9" s="110">
        <v>5.4</v>
      </c>
      <c r="S9" s="110">
        <v>5.5</v>
      </c>
      <c r="T9" s="110">
        <v>5.5</v>
      </c>
      <c r="U9" s="110">
        <v>5.4</v>
      </c>
      <c r="V9" s="110">
        <v>5.6</v>
      </c>
      <c r="W9" s="110">
        <v>5.0999999999999996</v>
      </c>
      <c r="X9" s="110">
        <v>5.4</v>
      </c>
    </row>
    <row r="10" spans="1:24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6"/>
      <c r="N10" s="7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>
      <c r="A11" s="21"/>
      <c r="B11" s="261" t="s">
        <v>404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29"/>
      <c r="N11" s="261" t="s">
        <v>404</v>
      </c>
      <c r="O11" s="261"/>
      <c r="P11" s="261"/>
      <c r="Q11" s="261"/>
      <c r="R11" s="261"/>
      <c r="S11" s="261"/>
      <c r="T11" s="261"/>
      <c r="U11" s="261"/>
      <c r="V11" s="261"/>
      <c r="W11" s="261"/>
      <c r="X11" s="261"/>
    </row>
    <row r="12" spans="1:24">
      <c r="A12" s="219" t="s">
        <v>374</v>
      </c>
      <c r="B12" s="92">
        <v>0.70899999999999996</v>
      </c>
      <c r="C12" s="93">
        <v>0.70099999999999996</v>
      </c>
      <c r="D12" s="93">
        <v>0.70199999999999996</v>
      </c>
      <c r="E12" s="93">
        <v>0.72499999999999998</v>
      </c>
      <c r="F12" s="93">
        <v>0.69299999999999995</v>
      </c>
      <c r="G12" s="93">
        <v>0.66300000000000003</v>
      </c>
      <c r="H12" s="93">
        <v>0.71699999999999997</v>
      </c>
      <c r="I12" s="93">
        <v>0.72499999999999998</v>
      </c>
      <c r="J12" s="93">
        <v>0.73799999999999999</v>
      </c>
      <c r="K12" s="93">
        <v>0.68200000000000005</v>
      </c>
      <c r="L12" s="93">
        <v>0.73599999999999999</v>
      </c>
      <c r="M12" s="86"/>
      <c r="N12" s="92">
        <v>0.72499999999999998</v>
      </c>
      <c r="O12" s="93">
        <v>0.65500000000000003</v>
      </c>
      <c r="P12" s="93">
        <v>0.72</v>
      </c>
      <c r="Q12" s="93">
        <v>0.74199999999999999</v>
      </c>
      <c r="R12" s="93">
        <v>0.71199999999999997</v>
      </c>
      <c r="S12" s="93">
        <v>0.71699999999999997</v>
      </c>
      <c r="T12" s="93">
        <v>0.77100000000000002</v>
      </c>
      <c r="U12" s="93">
        <v>0.73699999999999999</v>
      </c>
      <c r="V12" s="93">
        <v>0.77800000000000002</v>
      </c>
      <c r="W12" s="93">
        <v>0.63700000000000001</v>
      </c>
      <c r="X12" s="93">
        <v>0.78100000000000003</v>
      </c>
    </row>
    <row r="13" spans="1:24" s="67" customFormat="1">
      <c r="A13" s="227" t="s">
        <v>375</v>
      </c>
      <c r="B13" s="109">
        <v>5.2</v>
      </c>
      <c r="C13" s="110">
        <v>5.0999999999999996</v>
      </c>
      <c r="D13" s="110">
        <v>5.2</v>
      </c>
      <c r="E13" s="110">
        <v>5.3</v>
      </c>
      <c r="F13" s="110">
        <v>5.0999999999999996</v>
      </c>
      <c r="G13" s="110">
        <v>4.9000000000000004</v>
      </c>
      <c r="H13" s="110">
        <v>5.2</v>
      </c>
      <c r="I13" s="110">
        <v>5.2</v>
      </c>
      <c r="J13" s="110">
        <v>5.2</v>
      </c>
      <c r="K13" s="110">
        <v>5</v>
      </c>
      <c r="L13" s="110">
        <v>5.3</v>
      </c>
      <c r="M13" s="238"/>
      <c r="N13" s="109">
        <v>5.2</v>
      </c>
      <c r="O13" s="110">
        <v>5</v>
      </c>
      <c r="P13" s="110">
        <v>5.3</v>
      </c>
      <c r="Q13" s="110">
        <v>5.3</v>
      </c>
      <c r="R13" s="110">
        <v>5.2</v>
      </c>
      <c r="S13" s="110">
        <v>5.2</v>
      </c>
      <c r="T13" s="110">
        <v>5.4</v>
      </c>
      <c r="U13" s="110">
        <v>5.4</v>
      </c>
      <c r="V13" s="110">
        <v>5.3</v>
      </c>
      <c r="W13" s="110">
        <v>5</v>
      </c>
      <c r="X13" s="110">
        <v>5.4</v>
      </c>
    </row>
    <row r="14" spans="1:24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6"/>
      <c r="N14" s="7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>
      <c r="A15" s="21"/>
      <c r="B15" s="261" t="s">
        <v>405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29"/>
      <c r="N15" s="261" t="s">
        <v>405</v>
      </c>
      <c r="O15" s="261"/>
      <c r="P15" s="261"/>
      <c r="Q15" s="261"/>
      <c r="R15" s="261"/>
      <c r="S15" s="261"/>
      <c r="T15" s="261"/>
      <c r="U15" s="261"/>
      <c r="V15" s="261"/>
      <c r="W15" s="261"/>
      <c r="X15" s="261"/>
    </row>
    <row r="16" spans="1:24">
      <c r="A16" s="219" t="s">
        <v>374</v>
      </c>
      <c r="B16" s="92">
        <v>0.71799999999999997</v>
      </c>
      <c r="C16" s="93">
        <v>0.70599999999999996</v>
      </c>
      <c r="D16" s="93">
        <v>0.72099999999999997</v>
      </c>
      <c r="E16" s="93">
        <v>0.69399999999999995</v>
      </c>
      <c r="F16" s="93">
        <v>0.71299999999999997</v>
      </c>
      <c r="G16" s="93">
        <v>0.68799999999999994</v>
      </c>
      <c r="H16" s="93">
        <v>0.751</v>
      </c>
      <c r="I16" s="93">
        <v>0.71899999999999997</v>
      </c>
      <c r="J16" s="93">
        <v>0.73599999999999999</v>
      </c>
      <c r="K16" s="93">
        <v>0.69799999999999995</v>
      </c>
      <c r="L16" s="93">
        <v>0.75700000000000001</v>
      </c>
      <c r="M16" s="86"/>
      <c r="N16" s="92">
        <v>0.74399999999999999</v>
      </c>
      <c r="O16" s="93">
        <v>0.69</v>
      </c>
      <c r="P16" s="93">
        <v>0.751</v>
      </c>
      <c r="Q16" s="93">
        <v>0.746</v>
      </c>
      <c r="R16" s="93">
        <v>0.73</v>
      </c>
      <c r="S16" s="93">
        <v>0.77500000000000002</v>
      </c>
      <c r="T16" s="93">
        <v>0.77400000000000002</v>
      </c>
      <c r="U16" s="93">
        <v>0.77100000000000002</v>
      </c>
      <c r="V16" s="93">
        <v>0.78500000000000003</v>
      </c>
      <c r="W16" s="93">
        <v>0.66700000000000004</v>
      </c>
      <c r="X16" s="93">
        <v>0.754</v>
      </c>
    </row>
    <row r="17" spans="1:24" s="67" customFormat="1">
      <c r="A17" s="227" t="s">
        <v>375</v>
      </c>
      <c r="B17" s="109">
        <v>5.2</v>
      </c>
      <c r="C17" s="110">
        <v>5.0999999999999996</v>
      </c>
      <c r="D17" s="110">
        <v>5.3</v>
      </c>
      <c r="E17" s="110">
        <v>5.3</v>
      </c>
      <c r="F17" s="110">
        <v>5.3</v>
      </c>
      <c r="G17" s="110">
        <v>5</v>
      </c>
      <c r="H17" s="110">
        <v>5.3</v>
      </c>
      <c r="I17" s="110">
        <v>5.2</v>
      </c>
      <c r="J17" s="110">
        <v>5.3</v>
      </c>
      <c r="K17" s="110">
        <v>5.0999999999999996</v>
      </c>
      <c r="L17" s="110">
        <v>5.3</v>
      </c>
      <c r="M17" s="238"/>
      <c r="N17" s="109">
        <v>5.3</v>
      </c>
      <c r="O17" s="110">
        <v>5</v>
      </c>
      <c r="P17" s="110">
        <v>5.3</v>
      </c>
      <c r="Q17" s="110">
        <v>5.3</v>
      </c>
      <c r="R17" s="110">
        <v>5.3</v>
      </c>
      <c r="S17" s="110">
        <v>5.2</v>
      </c>
      <c r="T17" s="110">
        <v>5.3</v>
      </c>
      <c r="U17" s="110">
        <v>5.4</v>
      </c>
      <c r="V17" s="110">
        <v>5.4</v>
      </c>
      <c r="W17" s="110">
        <v>5</v>
      </c>
      <c r="X17" s="110">
        <v>5.4</v>
      </c>
    </row>
    <row r="18" spans="1:24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6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>
      <c r="A19" s="21"/>
      <c r="B19" s="261" t="s">
        <v>406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29"/>
      <c r="N19" s="261" t="s">
        <v>406</v>
      </c>
      <c r="O19" s="261"/>
      <c r="P19" s="261"/>
      <c r="Q19" s="261"/>
      <c r="R19" s="261"/>
      <c r="S19" s="261"/>
      <c r="T19" s="261"/>
      <c r="U19" s="261"/>
      <c r="V19" s="261"/>
      <c r="W19" s="261"/>
      <c r="X19" s="261"/>
    </row>
    <row r="20" spans="1:24">
      <c r="A20" s="219" t="s">
        <v>374</v>
      </c>
      <c r="B20" s="92">
        <v>0.749</v>
      </c>
      <c r="C20" s="93">
        <v>0.71799999999999997</v>
      </c>
      <c r="D20" s="93">
        <v>0.74399999999999999</v>
      </c>
      <c r="E20" s="93">
        <v>0.747</v>
      </c>
      <c r="F20" s="93">
        <v>0.73299999999999998</v>
      </c>
      <c r="G20" s="93">
        <v>0.72099999999999997</v>
      </c>
      <c r="H20" s="93">
        <v>0.78800000000000003</v>
      </c>
      <c r="I20" s="93">
        <v>0.78900000000000003</v>
      </c>
      <c r="J20" s="93">
        <v>0.77500000000000002</v>
      </c>
      <c r="K20" s="93">
        <v>0.71799999999999997</v>
      </c>
      <c r="L20" s="93">
        <v>0.76900000000000002</v>
      </c>
      <c r="M20" s="86"/>
      <c r="N20" s="92">
        <v>0.79800000000000004</v>
      </c>
      <c r="O20" s="93">
        <v>0.77600000000000002</v>
      </c>
      <c r="P20" s="93">
        <v>0.82899999999999996</v>
      </c>
      <c r="Q20" s="93">
        <v>0.79400000000000004</v>
      </c>
      <c r="R20" s="93">
        <v>0.78900000000000003</v>
      </c>
      <c r="S20" s="93">
        <v>0.81299999999999994</v>
      </c>
      <c r="T20" s="93">
        <v>0.76700000000000002</v>
      </c>
      <c r="U20" s="93">
        <v>0.82399999999999995</v>
      </c>
      <c r="V20" s="93">
        <v>0.84699999999999998</v>
      </c>
      <c r="W20" s="93">
        <v>0.72299999999999998</v>
      </c>
      <c r="X20" s="93">
        <v>0.79500000000000004</v>
      </c>
    </row>
    <row r="21" spans="1:24" s="67" customFormat="1">
      <c r="A21" s="227" t="s">
        <v>375</v>
      </c>
      <c r="B21" s="109">
        <v>5.3</v>
      </c>
      <c r="C21" s="110">
        <v>5.0999999999999996</v>
      </c>
      <c r="D21" s="110">
        <v>5.4</v>
      </c>
      <c r="E21" s="110">
        <v>5.4</v>
      </c>
      <c r="F21" s="110">
        <v>5.4</v>
      </c>
      <c r="G21" s="110">
        <v>5.2</v>
      </c>
      <c r="H21" s="110">
        <v>5.3</v>
      </c>
      <c r="I21" s="110">
        <v>5.4</v>
      </c>
      <c r="J21" s="110">
        <v>5.4</v>
      </c>
      <c r="K21" s="110">
        <v>5.0999999999999996</v>
      </c>
      <c r="L21" s="110">
        <v>5.4</v>
      </c>
      <c r="M21" s="238"/>
      <c r="N21" s="109">
        <v>5.4</v>
      </c>
      <c r="O21" s="110">
        <v>5.2</v>
      </c>
      <c r="P21" s="110">
        <v>5.5</v>
      </c>
      <c r="Q21" s="110">
        <v>5.4</v>
      </c>
      <c r="R21" s="110">
        <v>5.3</v>
      </c>
      <c r="S21" s="110">
        <v>5.4</v>
      </c>
      <c r="T21" s="110">
        <v>5.5</v>
      </c>
      <c r="U21" s="110">
        <v>5.5</v>
      </c>
      <c r="V21" s="110">
        <v>5.5</v>
      </c>
      <c r="W21" s="110">
        <v>5.2</v>
      </c>
      <c r="X21" s="110">
        <v>5.4</v>
      </c>
    </row>
    <row r="22" spans="1:24">
      <c r="A22" s="12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6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>
      <c r="A23" s="21"/>
      <c r="B23" s="261" t="s">
        <v>12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29"/>
      <c r="N23" s="261" t="s">
        <v>12</v>
      </c>
      <c r="O23" s="261"/>
      <c r="P23" s="261"/>
      <c r="Q23" s="261"/>
      <c r="R23" s="261"/>
      <c r="S23" s="261"/>
      <c r="T23" s="261"/>
      <c r="U23" s="261"/>
      <c r="V23" s="261"/>
      <c r="W23" s="261"/>
      <c r="X23" s="261"/>
    </row>
    <row r="24" spans="1:24">
      <c r="A24" s="219" t="s">
        <v>374</v>
      </c>
      <c r="B24" s="92">
        <f>AVERAGE(B8,B12,B16,B20)</f>
        <v>0.72925000000000006</v>
      </c>
      <c r="C24" s="93">
        <f t="shared" ref="C24:L25" si="0">AVERAGE(C8,C12,C16,C20)</f>
        <v>0.71524999999999994</v>
      </c>
      <c r="D24" s="93">
        <f t="shared" si="0"/>
        <v>0.72799999999999998</v>
      </c>
      <c r="E24" s="93">
        <f t="shared" si="0"/>
        <v>0.7257499999999999</v>
      </c>
      <c r="F24" s="93">
        <f t="shared" si="0"/>
        <v>0.71699999999999997</v>
      </c>
      <c r="G24" s="93">
        <f t="shared" si="0"/>
        <v>0.69775000000000009</v>
      </c>
      <c r="H24" s="93">
        <f t="shared" si="0"/>
        <v>0.75800000000000001</v>
      </c>
      <c r="I24" s="93">
        <f t="shared" si="0"/>
        <v>0.74175000000000002</v>
      </c>
      <c r="J24" s="93">
        <f t="shared" si="0"/>
        <v>0.755</v>
      </c>
      <c r="K24" s="93">
        <f t="shared" si="0"/>
        <v>0.69899999999999995</v>
      </c>
      <c r="L24" s="93">
        <f t="shared" si="0"/>
        <v>0.75775000000000003</v>
      </c>
      <c r="M24" s="86"/>
      <c r="N24" s="92">
        <f>AVERAGE(N8,N12,N16,N20)</f>
        <v>0.76049999999999995</v>
      </c>
      <c r="O24" s="93">
        <f t="shared" ref="O24:X25" si="1">AVERAGE(O8,O12,O16,O20)</f>
        <v>0.72075</v>
      </c>
      <c r="P24" s="93">
        <f t="shared" si="1"/>
        <v>0.76475000000000004</v>
      </c>
      <c r="Q24" s="93">
        <f t="shared" si="1"/>
        <v>0.77</v>
      </c>
      <c r="R24" s="93">
        <f t="shared" si="1"/>
        <v>0.755</v>
      </c>
      <c r="S24" s="93">
        <f t="shared" si="1"/>
        <v>0.77275000000000005</v>
      </c>
      <c r="T24" s="93">
        <f t="shared" si="1"/>
        <v>0.77825</v>
      </c>
      <c r="U24" s="93">
        <f t="shared" si="1"/>
        <v>0.77574999999999994</v>
      </c>
      <c r="V24" s="93">
        <f t="shared" si="1"/>
        <v>0.81225000000000003</v>
      </c>
      <c r="W24" s="93">
        <f t="shared" si="1"/>
        <v>0.68374999999999997</v>
      </c>
      <c r="X24" s="93">
        <f t="shared" si="1"/>
        <v>0.76949999999999996</v>
      </c>
    </row>
    <row r="25" spans="1:24">
      <c r="A25" s="227" t="s">
        <v>375</v>
      </c>
      <c r="B25" s="109">
        <f>AVERAGE(B9,B13,B17,B21)</f>
        <v>5.25</v>
      </c>
      <c r="C25" s="110">
        <f t="shared" si="0"/>
        <v>5.125</v>
      </c>
      <c r="D25" s="110">
        <f t="shared" si="0"/>
        <v>5.3000000000000007</v>
      </c>
      <c r="E25" s="110">
        <f t="shared" si="0"/>
        <v>5.35</v>
      </c>
      <c r="F25" s="110">
        <f t="shared" si="0"/>
        <v>5.2750000000000004</v>
      </c>
      <c r="G25" s="110">
        <f t="shared" si="0"/>
        <v>5.0750000000000002</v>
      </c>
      <c r="H25" s="110">
        <f t="shared" si="0"/>
        <v>5.2750000000000004</v>
      </c>
      <c r="I25" s="110">
        <f t="shared" si="0"/>
        <v>5.3000000000000007</v>
      </c>
      <c r="J25" s="110">
        <f t="shared" si="0"/>
        <v>5.3250000000000011</v>
      </c>
      <c r="K25" s="110">
        <f t="shared" si="0"/>
        <v>5.0749999999999993</v>
      </c>
      <c r="L25" s="110">
        <f t="shared" si="0"/>
        <v>5.35</v>
      </c>
      <c r="M25" s="86"/>
      <c r="N25" s="109">
        <f>AVERAGE(N9,N13,N17,N21)</f>
        <v>5.3250000000000011</v>
      </c>
      <c r="O25" s="110">
        <f t="shared" si="1"/>
        <v>5.0999999999999996</v>
      </c>
      <c r="P25" s="110">
        <f t="shared" si="1"/>
        <v>5.375</v>
      </c>
      <c r="Q25" s="110">
        <f t="shared" si="1"/>
        <v>5.375</v>
      </c>
      <c r="R25" s="110">
        <f t="shared" si="1"/>
        <v>5.3000000000000007</v>
      </c>
      <c r="S25" s="110">
        <f t="shared" si="1"/>
        <v>5.3249999999999993</v>
      </c>
      <c r="T25" s="110">
        <f t="shared" si="1"/>
        <v>5.4249999999999998</v>
      </c>
      <c r="U25" s="110">
        <f t="shared" si="1"/>
        <v>5.4250000000000007</v>
      </c>
      <c r="V25" s="110">
        <f t="shared" si="1"/>
        <v>5.4499999999999993</v>
      </c>
      <c r="W25" s="110">
        <f t="shared" si="1"/>
        <v>5.0750000000000002</v>
      </c>
      <c r="X25" s="110">
        <f t="shared" si="1"/>
        <v>5.4</v>
      </c>
    </row>
    <row r="26" spans="1:24">
      <c r="A26" s="233"/>
      <c r="B26" s="234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17"/>
      <c r="N26" s="234"/>
      <c r="O26" s="235"/>
      <c r="P26" s="235"/>
      <c r="Q26" s="235"/>
      <c r="R26" s="235"/>
      <c r="S26" s="235"/>
      <c r="T26" s="235"/>
      <c r="U26" s="235"/>
      <c r="V26" s="235"/>
      <c r="W26" s="235"/>
      <c r="X26" s="235"/>
    </row>
    <row r="27" spans="1:24">
      <c r="A27" s="39" t="s">
        <v>279</v>
      </c>
      <c r="B27" s="40"/>
      <c r="C27" s="40"/>
      <c r="D27" s="40"/>
      <c r="E27" s="40"/>
      <c r="F27" s="40"/>
      <c r="G27" s="40"/>
      <c r="H27" s="40"/>
      <c r="I27" s="40"/>
      <c r="J27" s="6"/>
      <c r="K27" s="6"/>
      <c r="L27" s="6"/>
      <c r="M27" s="6"/>
      <c r="N27" s="40"/>
      <c r="O27" s="40"/>
      <c r="P27" s="40"/>
      <c r="Q27" s="40"/>
      <c r="R27" s="40"/>
      <c r="S27" s="40"/>
      <c r="T27" s="40"/>
      <c r="U27" s="40"/>
      <c r="V27" s="6"/>
      <c r="W27" s="6"/>
      <c r="X27" s="6"/>
    </row>
    <row r="28" spans="1:24">
      <c r="A28" s="226" t="s">
        <v>382</v>
      </c>
      <c r="B28" s="9"/>
      <c r="H28" s="9"/>
      <c r="N28" s="9"/>
      <c r="T28" s="9"/>
    </row>
    <row r="29" spans="1:24">
      <c r="A29" s="226" t="s">
        <v>9</v>
      </c>
      <c r="B29" s="9"/>
      <c r="H29" s="9"/>
      <c r="N29" s="9"/>
      <c r="T29" s="9"/>
    </row>
  </sheetData>
  <sheetProtection selectLockedCells="1" selectUnlockedCells="1"/>
  <mergeCells count="17">
    <mergeCell ref="N23:X23"/>
    <mergeCell ref="N7:X7"/>
    <mergeCell ref="B19:L19"/>
    <mergeCell ref="N19:X19"/>
    <mergeCell ref="B7:L7"/>
    <mergeCell ref="B11:L11"/>
    <mergeCell ref="N11:X11"/>
    <mergeCell ref="B15:L15"/>
    <mergeCell ref="N15:X15"/>
    <mergeCell ref="B23:L23"/>
    <mergeCell ref="A3:A5"/>
    <mergeCell ref="B3:L3"/>
    <mergeCell ref="N3:X3"/>
    <mergeCell ref="B4:B5"/>
    <mergeCell ref="C4:L4"/>
    <mergeCell ref="N4:N5"/>
    <mergeCell ref="O4:X4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S49" sqref="S49"/>
    </sheetView>
  </sheetViews>
  <sheetFormatPr defaultColWidth="8.7109375" defaultRowHeight="12"/>
  <cols>
    <col min="1" max="1" width="24.425781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82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407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290</v>
      </c>
      <c r="C8" s="23">
        <v>62</v>
      </c>
      <c r="D8" s="23">
        <v>31</v>
      </c>
      <c r="E8" s="23">
        <v>17</v>
      </c>
      <c r="F8" s="23">
        <v>15</v>
      </c>
      <c r="G8" s="23">
        <v>27</v>
      </c>
      <c r="H8" s="23">
        <v>29</v>
      </c>
      <c r="I8" s="23">
        <v>40</v>
      </c>
      <c r="J8" s="23">
        <v>44</v>
      </c>
      <c r="K8" s="23">
        <v>5</v>
      </c>
      <c r="L8" s="23">
        <v>21</v>
      </c>
    </row>
    <row r="9" spans="1:13" s="86" customFormat="1">
      <c r="A9" s="121" t="s">
        <v>367</v>
      </c>
      <c r="B9" s="73">
        <v>1462</v>
      </c>
      <c r="C9" s="23">
        <v>289</v>
      </c>
      <c r="D9" s="23">
        <v>98</v>
      </c>
      <c r="E9" s="23">
        <v>59</v>
      </c>
      <c r="F9" s="23">
        <v>90</v>
      </c>
      <c r="G9" s="23">
        <v>195</v>
      </c>
      <c r="H9" s="23">
        <v>14</v>
      </c>
      <c r="I9" s="23">
        <v>126</v>
      </c>
      <c r="J9" s="23">
        <v>116</v>
      </c>
      <c r="K9" s="23">
        <v>163</v>
      </c>
      <c r="L9" s="23">
        <v>312</v>
      </c>
    </row>
    <row r="10" spans="1:13" s="86" customFormat="1">
      <c r="A10" s="121" t="s">
        <v>368</v>
      </c>
      <c r="B10" s="73">
        <v>5758</v>
      </c>
      <c r="C10" s="23">
        <v>1091</v>
      </c>
      <c r="D10" s="23">
        <v>563</v>
      </c>
      <c r="E10" s="23">
        <v>596</v>
      </c>
      <c r="F10" s="23">
        <v>414</v>
      </c>
      <c r="G10" s="23">
        <v>530</v>
      </c>
      <c r="H10" s="23">
        <v>173</v>
      </c>
      <c r="I10" s="23">
        <v>906</v>
      </c>
      <c r="J10" s="23">
        <v>352</v>
      </c>
      <c r="K10" s="23">
        <v>555</v>
      </c>
      <c r="L10" s="23">
        <v>578</v>
      </c>
    </row>
    <row r="11" spans="1:13" s="86" customFormat="1">
      <c r="A11" s="121" t="s">
        <v>369</v>
      </c>
      <c r="B11" s="73">
        <v>12726</v>
      </c>
      <c r="C11" s="23">
        <v>1980</v>
      </c>
      <c r="D11" s="23">
        <v>1213</v>
      </c>
      <c r="E11" s="23">
        <v>832</v>
      </c>
      <c r="F11" s="23">
        <v>783</v>
      </c>
      <c r="G11" s="23">
        <v>1899</v>
      </c>
      <c r="H11" s="23">
        <v>398</v>
      </c>
      <c r="I11" s="23">
        <v>1842</v>
      </c>
      <c r="J11" s="23">
        <v>954</v>
      </c>
      <c r="K11" s="23">
        <v>752</v>
      </c>
      <c r="L11" s="23">
        <v>2072</v>
      </c>
    </row>
    <row r="12" spans="1:13" s="86" customFormat="1">
      <c r="A12" s="121" t="s">
        <v>370</v>
      </c>
      <c r="B12" s="73">
        <v>17624</v>
      </c>
      <c r="C12" s="23">
        <v>2964</v>
      </c>
      <c r="D12" s="23">
        <v>1667</v>
      </c>
      <c r="E12" s="23">
        <v>1400</v>
      </c>
      <c r="F12" s="23">
        <v>1257</v>
      </c>
      <c r="G12" s="23">
        <v>2564</v>
      </c>
      <c r="H12" s="23">
        <v>568</v>
      </c>
      <c r="I12" s="23">
        <v>1968</v>
      </c>
      <c r="J12" s="23">
        <v>1267</v>
      </c>
      <c r="K12" s="23">
        <v>1291</v>
      </c>
      <c r="L12" s="23">
        <v>2679</v>
      </c>
    </row>
    <row r="13" spans="1:13" s="86" customFormat="1">
      <c r="A13" s="121" t="s">
        <v>371</v>
      </c>
      <c r="B13" s="73">
        <v>23894</v>
      </c>
      <c r="C13" s="23">
        <v>3375</v>
      </c>
      <c r="D13" s="23">
        <v>1885</v>
      </c>
      <c r="E13" s="23">
        <v>2165</v>
      </c>
      <c r="F13" s="23">
        <v>1955</v>
      </c>
      <c r="G13" s="23">
        <v>2853</v>
      </c>
      <c r="H13" s="23">
        <v>690</v>
      </c>
      <c r="I13" s="23">
        <v>3399</v>
      </c>
      <c r="J13" s="23">
        <v>2750</v>
      </c>
      <c r="K13" s="23">
        <v>1443</v>
      </c>
      <c r="L13" s="23">
        <v>3377</v>
      </c>
    </row>
    <row r="14" spans="1:13" s="86" customFormat="1">
      <c r="A14" s="121" t="s">
        <v>372</v>
      </c>
      <c r="B14" s="73">
        <v>9588</v>
      </c>
      <c r="C14" s="23">
        <v>1091</v>
      </c>
      <c r="D14" s="23">
        <v>1052</v>
      </c>
      <c r="E14" s="23">
        <v>764</v>
      </c>
      <c r="F14" s="23">
        <v>654</v>
      </c>
      <c r="G14" s="23">
        <v>961</v>
      </c>
      <c r="H14" s="23">
        <v>245</v>
      </c>
      <c r="I14" s="23">
        <v>1712</v>
      </c>
      <c r="J14" s="23">
        <v>914</v>
      </c>
      <c r="K14" s="23">
        <v>602</v>
      </c>
      <c r="L14" s="23">
        <v>1592</v>
      </c>
    </row>
    <row r="15" spans="1:13" s="86" customFormat="1">
      <c r="A15" s="121" t="s">
        <v>373</v>
      </c>
      <c r="B15" s="73">
        <v>2938</v>
      </c>
      <c r="C15" s="23">
        <v>166</v>
      </c>
      <c r="D15" s="23">
        <v>225</v>
      </c>
      <c r="E15" s="23">
        <v>294</v>
      </c>
      <c r="F15" s="23">
        <v>165</v>
      </c>
      <c r="G15" s="23">
        <v>418</v>
      </c>
      <c r="H15" s="23">
        <v>90</v>
      </c>
      <c r="I15" s="23">
        <v>534</v>
      </c>
      <c r="J15" s="23">
        <v>229</v>
      </c>
      <c r="K15" s="23">
        <v>15</v>
      </c>
      <c r="L15" s="23">
        <v>803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4.0000000000000001E-3</v>
      </c>
      <c r="C19" s="93">
        <v>6.0000000000000001E-3</v>
      </c>
      <c r="D19" s="93">
        <v>5.0000000000000001E-3</v>
      </c>
      <c r="E19" s="93">
        <v>3.0000000000000001E-3</v>
      </c>
      <c r="F19" s="93">
        <v>3.0000000000000001E-3</v>
      </c>
      <c r="G19" s="93">
        <v>3.0000000000000001E-3</v>
      </c>
      <c r="H19" s="93">
        <v>1.2999999999999999E-2</v>
      </c>
      <c r="I19" s="93">
        <v>4.0000000000000001E-3</v>
      </c>
      <c r="J19" s="93">
        <v>7.0000000000000001E-3</v>
      </c>
      <c r="K19" s="93">
        <v>1E-3</v>
      </c>
      <c r="L19" s="93">
        <v>2E-3</v>
      </c>
    </row>
    <row r="20" spans="1:12" s="86" customFormat="1">
      <c r="A20" s="121" t="s">
        <v>367</v>
      </c>
      <c r="B20" s="92">
        <v>0.02</v>
      </c>
      <c r="C20" s="93">
        <v>2.5999999999999999E-2</v>
      </c>
      <c r="D20" s="93">
        <v>1.4999999999999999E-2</v>
      </c>
      <c r="E20" s="93">
        <v>0.01</v>
      </c>
      <c r="F20" s="93">
        <v>1.7000000000000001E-2</v>
      </c>
      <c r="G20" s="93">
        <v>2.1000000000000001E-2</v>
      </c>
      <c r="H20" s="93">
        <v>7.0000000000000001E-3</v>
      </c>
      <c r="I20" s="93">
        <v>1.2E-2</v>
      </c>
      <c r="J20" s="93">
        <v>1.7999999999999999E-2</v>
      </c>
      <c r="K20" s="93">
        <v>3.4000000000000002E-2</v>
      </c>
      <c r="L20" s="93">
        <v>2.7E-2</v>
      </c>
    </row>
    <row r="21" spans="1:12" s="86" customFormat="1">
      <c r="A21" s="121" t="s">
        <v>368</v>
      </c>
      <c r="B21" s="92">
        <v>7.8E-2</v>
      </c>
      <c r="C21" s="93">
        <v>9.9000000000000005E-2</v>
      </c>
      <c r="D21" s="93">
        <v>8.4000000000000005E-2</v>
      </c>
      <c r="E21" s="93">
        <v>9.7000000000000003E-2</v>
      </c>
      <c r="F21" s="93">
        <v>7.8E-2</v>
      </c>
      <c r="G21" s="93">
        <v>5.6000000000000001E-2</v>
      </c>
      <c r="H21" s="93">
        <v>7.8E-2</v>
      </c>
      <c r="I21" s="93">
        <v>8.5999999999999993E-2</v>
      </c>
      <c r="J21" s="93">
        <v>5.2999999999999999E-2</v>
      </c>
      <c r="K21" s="93">
        <v>0.115</v>
      </c>
      <c r="L21" s="93">
        <v>5.0999999999999997E-2</v>
      </c>
    </row>
    <row r="22" spans="1:12" s="86" customFormat="1">
      <c r="A22" s="121" t="s">
        <v>369</v>
      </c>
      <c r="B22" s="92">
        <v>0.17100000000000001</v>
      </c>
      <c r="C22" s="93">
        <v>0.18</v>
      </c>
      <c r="D22" s="93">
        <v>0.18</v>
      </c>
      <c r="E22" s="93">
        <v>0.13600000000000001</v>
      </c>
      <c r="F22" s="93">
        <v>0.14699999999999999</v>
      </c>
      <c r="G22" s="93">
        <v>0.20100000000000001</v>
      </c>
      <c r="H22" s="93">
        <v>0.18</v>
      </c>
      <c r="I22" s="93">
        <v>0.17499999999999999</v>
      </c>
      <c r="J22" s="93">
        <v>0.14399999999999999</v>
      </c>
      <c r="K22" s="93">
        <v>0.156</v>
      </c>
      <c r="L22" s="93">
        <v>0.18099999999999999</v>
      </c>
    </row>
    <row r="23" spans="1:12" s="86" customFormat="1">
      <c r="A23" s="121" t="s">
        <v>370</v>
      </c>
      <c r="B23" s="92">
        <v>0.23699999999999999</v>
      </c>
      <c r="C23" s="93">
        <v>0.26900000000000002</v>
      </c>
      <c r="D23" s="93">
        <v>0.248</v>
      </c>
      <c r="E23" s="93">
        <v>0.22900000000000001</v>
      </c>
      <c r="F23" s="93">
        <v>0.23599999999999999</v>
      </c>
      <c r="G23" s="93">
        <v>0.27100000000000002</v>
      </c>
      <c r="H23" s="93">
        <v>0.25700000000000001</v>
      </c>
      <c r="I23" s="93">
        <v>0.187</v>
      </c>
      <c r="J23" s="93">
        <v>0.191</v>
      </c>
      <c r="K23" s="93">
        <v>0.26800000000000002</v>
      </c>
      <c r="L23" s="93">
        <v>0.23400000000000001</v>
      </c>
    </row>
    <row r="24" spans="1:12" s="86" customFormat="1">
      <c r="A24" s="121" t="s">
        <v>371</v>
      </c>
      <c r="B24" s="92">
        <v>0.32200000000000001</v>
      </c>
      <c r="C24" s="93">
        <v>0.30599999999999999</v>
      </c>
      <c r="D24" s="93">
        <v>0.28000000000000003</v>
      </c>
      <c r="E24" s="93">
        <v>0.35299999999999998</v>
      </c>
      <c r="F24" s="93">
        <v>0.36699999999999999</v>
      </c>
      <c r="G24" s="93">
        <v>0.30199999999999999</v>
      </c>
      <c r="H24" s="93">
        <v>0.313</v>
      </c>
      <c r="I24" s="93">
        <v>0.32300000000000001</v>
      </c>
      <c r="J24" s="93">
        <v>0.41499999999999998</v>
      </c>
      <c r="K24" s="93">
        <v>0.29899999999999999</v>
      </c>
      <c r="L24" s="93">
        <v>0.29499999999999998</v>
      </c>
    </row>
    <row r="25" spans="1:12" s="86" customFormat="1">
      <c r="A25" s="121" t="s">
        <v>372</v>
      </c>
      <c r="B25" s="92">
        <v>0.129</v>
      </c>
      <c r="C25" s="93">
        <v>9.9000000000000005E-2</v>
      </c>
      <c r="D25" s="93">
        <v>0.156</v>
      </c>
      <c r="E25" s="93">
        <v>0.125</v>
      </c>
      <c r="F25" s="93">
        <v>0.123</v>
      </c>
      <c r="G25" s="93">
        <v>0.10199999999999999</v>
      </c>
      <c r="H25" s="93">
        <v>0.111</v>
      </c>
      <c r="I25" s="93">
        <v>0.16300000000000001</v>
      </c>
      <c r="J25" s="93">
        <v>0.13800000000000001</v>
      </c>
      <c r="K25" s="93">
        <v>0.125</v>
      </c>
      <c r="L25" s="93">
        <v>0.13900000000000001</v>
      </c>
    </row>
    <row r="26" spans="1:12" s="86" customFormat="1">
      <c r="A26" s="121" t="s">
        <v>373</v>
      </c>
      <c r="B26" s="92">
        <v>0.04</v>
      </c>
      <c r="C26" s="93">
        <v>1.4999999999999999E-2</v>
      </c>
      <c r="D26" s="93">
        <v>3.3000000000000002E-2</v>
      </c>
      <c r="E26" s="93">
        <v>4.8000000000000001E-2</v>
      </c>
      <c r="F26" s="93">
        <v>3.1E-2</v>
      </c>
      <c r="G26" s="93">
        <v>4.3999999999999997E-2</v>
      </c>
      <c r="H26" s="93">
        <v>4.1000000000000002E-2</v>
      </c>
      <c r="I26" s="93">
        <v>5.0999999999999997E-2</v>
      </c>
      <c r="J26" s="93">
        <v>3.5000000000000003E-2</v>
      </c>
      <c r="K26" s="93">
        <v>3.0000000000000001E-3</v>
      </c>
      <c r="L26" s="93">
        <v>7.0000000000000007E-2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4.0000000000000001E-3</v>
      </c>
      <c r="C30" s="93">
        <v>6.0000000000000001E-3</v>
      </c>
      <c r="D30" s="93">
        <v>5.0000000000000001E-3</v>
      </c>
      <c r="E30" s="93">
        <v>3.0000000000000001E-3</v>
      </c>
      <c r="F30" s="93">
        <v>3.0000000000000001E-3</v>
      </c>
      <c r="G30" s="93">
        <v>3.0000000000000001E-3</v>
      </c>
      <c r="H30" s="93">
        <v>1.4E-2</v>
      </c>
      <c r="I30" s="93">
        <v>4.0000000000000001E-3</v>
      </c>
      <c r="J30" s="93">
        <v>7.0000000000000001E-3</v>
      </c>
      <c r="K30" s="93">
        <v>1E-3</v>
      </c>
      <c r="L30" s="93">
        <v>2E-3</v>
      </c>
    </row>
    <row r="31" spans="1:12" s="86" customFormat="1">
      <c r="A31" s="25" t="s">
        <v>367</v>
      </c>
      <c r="B31" s="92">
        <v>0.02</v>
      </c>
      <c r="C31" s="93">
        <v>2.7E-2</v>
      </c>
      <c r="D31" s="93">
        <v>1.4999999999999999E-2</v>
      </c>
      <c r="E31" s="93">
        <v>0.01</v>
      </c>
      <c r="F31" s="93">
        <v>1.7000000000000001E-2</v>
      </c>
      <c r="G31" s="93">
        <v>2.1999999999999999E-2</v>
      </c>
      <c r="H31" s="93">
        <v>7.0000000000000001E-3</v>
      </c>
      <c r="I31" s="93">
        <v>1.2999999999999999E-2</v>
      </c>
      <c r="J31" s="93">
        <v>1.7999999999999999E-2</v>
      </c>
      <c r="K31" s="93">
        <v>3.4000000000000002E-2</v>
      </c>
      <c r="L31" s="93">
        <v>2.9000000000000001E-2</v>
      </c>
    </row>
    <row r="32" spans="1:12" s="86" customFormat="1">
      <c r="A32" s="25" t="s">
        <v>368</v>
      </c>
      <c r="B32" s="92">
        <v>8.1000000000000003E-2</v>
      </c>
      <c r="C32" s="93">
        <v>0.10100000000000001</v>
      </c>
      <c r="D32" s="93">
        <v>8.6999999999999994E-2</v>
      </c>
      <c r="E32" s="93">
        <v>0.10199999999999999</v>
      </c>
      <c r="F32" s="93">
        <v>0.08</v>
      </c>
      <c r="G32" s="93">
        <v>5.8999999999999997E-2</v>
      </c>
      <c r="H32" s="93">
        <v>8.2000000000000003E-2</v>
      </c>
      <c r="I32" s="93">
        <v>9.0999999999999998E-2</v>
      </c>
      <c r="J32" s="93">
        <v>5.5E-2</v>
      </c>
      <c r="K32" s="93">
        <v>0.115</v>
      </c>
      <c r="L32" s="93">
        <v>5.3999999999999999E-2</v>
      </c>
    </row>
    <row r="33" spans="1:35" s="86" customFormat="1">
      <c r="A33" s="25" t="s">
        <v>369</v>
      </c>
      <c r="B33" s="92">
        <v>0.17799999999999999</v>
      </c>
      <c r="C33" s="93">
        <v>0.182</v>
      </c>
      <c r="D33" s="93">
        <v>0.186</v>
      </c>
      <c r="E33" s="93">
        <v>0.14299999999999999</v>
      </c>
      <c r="F33" s="93">
        <v>0.152</v>
      </c>
      <c r="G33" s="93">
        <v>0.21</v>
      </c>
      <c r="H33" s="93">
        <v>0.188</v>
      </c>
      <c r="I33" s="93">
        <v>0.184</v>
      </c>
      <c r="J33" s="93">
        <v>0.14899999999999999</v>
      </c>
      <c r="K33" s="93">
        <v>0.156</v>
      </c>
      <c r="L33" s="93">
        <v>0.19500000000000001</v>
      </c>
    </row>
    <row r="34" spans="1:35" s="86" customFormat="1">
      <c r="A34" s="25" t="s">
        <v>370</v>
      </c>
      <c r="B34" s="92">
        <v>0.247</v>
      </c>
      <c r="C34" s="93">
        <v>0.27300000000000002</v>
      </c>
      <c r="D34" s="93">
        <v>0.25600000000000001</v>
      </c>
      <c r="E34" s="93">
        <v>0.24</v>
      </c>
      <c r="F34" s="93">
        <v>0.24299999999999999</v>
      </c>
      <c r="G34" s="93">
        <v>0.28399999999999997</v>
      </c>
      <c r="H34" s="93">
        <v>0.26800000000000002</v>
      </c>
      <c r="I34" s="93">
        <v>0.19700000000000001</v>
      </c>
      <c r="J34" s="93">
        <v>0.19800000000000001</v>
      </c>
      <c r="K34" s="93">
        <v>0.26800000000000002</v>
      </c>
      <c r="L34" s="93">
        <v>0.252</v>
      </c>
    </row>
    <row r="35" spans="1:35" s="86" customFormat="1">
      <c r="A35" s="25" t="s">
        <v>371</v>
      </c>
      <c r="B35" s="92">
        <v>0.33500000000000002</v>
      </c>
      <c r="C35" s="93">
        <v>0.311</v>
      </c>
      <c r="D35" s="93">
        <v>0.28999999999999998</v>
      </c>
      <c r="E35" s="93">
        <v>0.371</v>
      </c>
      <c r="F35" s="93">
        <v>0.378</v>
      </c>
      <c r="G35" s="93">
        <v>0.316</v>
      </c>
      <c r="H35" s="93">
        <v>0.32600000000000001</v>
      </c>
      <c r="I35" s="93">
        <v>0.34</v>
      </c>
      <c r="J35" s="93">
        <v>0.43</v>
      </c>
      <c r="K35" s="93">
        <v>0.3</v>
      </c>
      <c r="L35" s="93">
        <v>0.318</v>
      </c>
    </row>
    <row r="36" spans="1:35" s="86" customFormat="1">
      <c r="A36" s="25" t="s">
        <v>372</v>
      </c>
      <c r="B36" s="92">
        <v>0.13400000000000001</v>
      </c>
      <c r="C36" s="93">
        <v>0.10100000000000001</v>
      </c>
      <c r="D36" s="93">
        <v>0.16200000000000001</v>
      </c>
      <c r="E36" s="93">
        <v>0.13100000000000001</v>
      </c>
      <c r="F36" s="93">
        <v>0.127</v>
      </c>
      <c r="G36" s="93">
        <v>0.106</v>
      </c>
      <c r="H36" s="93">
        <v>0.11600000000000001</v>
      </c>
      <c r="I36" s="93">
        <v>0.17100000000000001</v>
      </c>
      <c r="J36" s="93">
        <v>0.14299999999999999</v>
      </c>
      <c r="K36" s="93">
        <v>0.125</v>
      </c>
      <c r="L36" s="93">
        <v>0.15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21" t="s">
        <v>374</v>
      </c>
      <c r="B40" s="92">
        <v>0.71599999999999997</v>
      </c>
      <c r="C40" s="93">
        <v>0.68500000000000005</v>
      </c>
      <c r="D40" s="93">
        <v>0.70699999999999996</v>
      </c>
      <c r="E40" s="93">
        <v>0.74199999999999999</v>
      </c>
      <c r="F40" s="93">
        <v>0.748</v>
      </c>
      <c r="G40" s="93">
        <v>0.70599999999999996</v>
      </c>
      <c r="H40" s="93">
        <v>0.71</v>
      </c>
      <c r="I40" s="93">
        <v>0.70799999999999996</v>
      </c>
      <c r="J40" s="93">
        <v>0.77100000000000002</v>
      </c>
      <c r="K40" s="93">
        <v>0.69299999999999995</v>
      </c>
      <c r="L40" s="93">
        <v>0.71899999999999997</v>
      </c>
    </row>
    <row r="41" spans="1:35" s="86" customFormat="1">
      <c r="A41" s="122" t="s">
        <v>375</v>
      </c>
      <c r="B41" s="109">
        <v>5.2</v>
      </c>
      <c r="C41" s="112">
        <v>5</v>
      </c>
      <c r="D41" s="112">
        <v>5.2</v>
      </c>
      <c r="E41" s="112">
        <v>5.2</v>
      </c>
      <c r="F41" s="112">
        <v>5.3</v>
      </c>
      <c r="G41" s="112">
        <v>5.0999999999999996</v>
      </c>
      <c r="H41" s="112">
        <v>5.0999999999999996</v>
      </c>
      <c r="I41" s="112">
        <v>5.3</v>
      </c>
      <c r="J41" s="112">
        <v>5.4</v>
      </c>
      <c r="K41" s="112">
        <v>5.0999999999999996</v>
      </c>
      <c r="L41" s="112">
        <v>5.2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6</v>
      </c>
      <c r="F42" s="112">
        <v>6</v>
      </c>
      <c r="G42" s="112">
        <v>5</v>
      </c>
      <c r="H42" s="112">
        <v>5</v>
      </c>
      <c r="I42" s="112">
        <v>6</v>
      </c>
      <c r="J42" s="112">
        <v>6</v>
      </c>
      <c r="K42" s="112">
        <v>5</v>
      </c>
      <c r="L42" s="112">
        <v>5</v>
      </c>
    </row>
    <row r="43" spans="1:35" s="86" customFormat="1">
      <c r="A43" s="122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6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6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74.177215189873408</v>
      </c>
      <c r="C44" s="112">
        <f t="shared" si="1"/>
        <v>67.453416149068318</v>
      </c>
      <c r="D44" s="112">
        <f t="shared" si="1"/>
        <v>73.604060913705595</v>
      </c>
      <c r="E44" s="112">
        <f t="shared" si="1"/>
        <v>73.072215422276628</v>
      </c>
      <c r="F44" s="112">
        <f t="shared" si="1"/>
        <v>76.213592233009706</v>
      </c>
      <c r="G44" s="112">
        <f t="shared" si="1"/>
        <v>78.807947019867555</v>
      </c>
      <c r="H44" s="112">
        <f t="shared" si="1"/>
        <v>74.839537869062909</v>
      </c>
      <c r="I44" s="112">
        <f t="shared" si="1"/>
        <v>73.677419354838719</v>
      </c>
      <c r="J44" s="112">
        <f t="shared" si="1"/>
        <v>81.021897810218988</v>
      </c>
      <c r="K44" s="112">
        <f t="shared" si="1"/>
        <v>64.370546318289769</v>
      </c>
      <c r="L44" s="112">
        <f t="shared" si="1"/>
        <v>78.609625668449212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23894</v>
      </c>
      <c r="C46" s="117">
        <f t="shared" ref="C46:L46" si="2">MAX(C8:C14)</f>
        <v>3375</v>
      </c>
      <c r="D46" s="117">
        <f t="shared" si="2"/>
        <v>1885</v>
      </c>
      <c r="E46" s="117">
        <f t="shared" si="2"/>
        <v>2165</v>
      </c>
      <c r="F46" s="117">
        <f t="shared" si="2"/>
        <v>1955</v>
      </c>
      <c r="G46" s="117">
        <f t="shared" si="2"/>
        <v>2853</v>
      </c>
      <c r="H46" s="117">
        <f t="shared" si="2"/>
        <v>690</v>
      </c>
      <c r="I46" s="117">
        <f t="shared" si="2"/>
        <v>3399</v>
      </c>
      <c r="J46" s="117">
        <f t="shared" si="2"/>
        <v>2750</v>
      </c>
      <c r="K46" s="117">
        <f t="shared" si="2"/>
        <v>1443</v>
      </c>
      <c r="L46" s="117">
        <f t="shared" si="2"/>
        <v>3377</v>
      </c>
    </row>
    <row r="47" spans="1:35" s="67" customForma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/>
  </sheetViews>
  <sheetFormatPr defaultColWidth="8.7109375" defaultRowHeight="12"/>
  <cols>
    <col min="1" max="1" width="25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83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407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407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230</v>
      </c>
      <c r="C9" s="23">
        <v>54</v>
      </c>
      <c r="D9" s="23">
        <v>21</v>
      </c>
      <c r="E9" s="23">
        <v>17</v>
      </c>
      <c r="F9" s="23">
        <v>15</v>
      </c>
      <c r="G9" s="23">
        <v>27</v>
      </c>
      <c r="H9" s="23">
        <v>29</v>
      </c>
      <c r="I9" s="23">
        <v>31</v>
      </c>
      <c r="J9" s="23">
        <v>36</v>
      </c>
      <c r="K9" s="23">
        <v>0</v>
      </c>
      <c r="L9" s="23">
        <v>0</v>
      </c>
      <c r="N9" s="73">
        <v>60</v>
      </c>
      <c r="O9" s="23">
        <v>8</v>
      </c>
      <c r="P9" s="23">
        <v>10</v>
      </c>
      <c r="Q9" s="23">
        <v>0</v>
      </c>
      <c r="R9" s="23">
        <v>0</v>
      </c>
      <c r="S9" s="23">
        <v>0</v>
      </c>
      <c r="T9" s="23">
        <v>0</v>
      </c>
      <c r="U9" s="23">
        <v>9</v>
      </c>
      <c r="V9" s="23">
        <v>7</v>
      </c>
      <c r="W9" s="23">
        <v>5</v>
      </c>
      <c r="X9" s="23">
        <v>21</v>
      </c>
    </row>
    <row r="10" spans="1:24" s="86" customFormat="1">
      <c r="A10" s="121" t="s">
        <v>367</v>
      </c>
      <c r="B10" s="73">
        <v>1120</v>
      </c>
      <c r="C10" s="23">
        <v>190</v>
      </c>
      <c r="D10" s="23">
        <v>83</v>
      </c>
      <c r="E10" s="23">
        <v>34</v>
      </c>
      <c r="F10" s="23">
        <v>74</v>
      </c>
      <c r="G10" s="23">
        <v>160</v>
      </c>
      <c r="H10" s="23">
        <v>14</v>
      </c>
      <c r="I10" s="23">
        <v>126</v>
      </c>
      <c r="J10" s="23">
        <v>109</v>
      </c>
      <c r="K10" s="23">
        <v>131</v>
      </c>
      <c r="L10" s="23">
        <v>199</v>
      </c>
      <c r="N10" s="73">
        <v>341</v>
      </c>
      <c r="O10" s="23">
        <v>99</v>
      </c>
      <c r="P10" s="23">
        <v>15</v>
      </c>
      <c r="Q10" s="23">
        <v>25</v>
      </c>
      <c r="R10" s="23">
        <v>16</v>
      </c>
      <c r="S10" s="23">
        <v>34</v>
      </c>
      <c r="T10" s="23">
        <v>0</v>
      </c>
      <c r="U10" s="23">
        <v>0</v>
      </c>
      <c r="V10" s="23">
        <v>7</v>
      </c>
      <c r="W10" s="23">
        <v>32</v>
      </c>
      <c r="X10" s="23">
        <v>113</v>
      </c>
    </row>
    <row r="11" spans="1:24" s="86" customFormat="1">
      <c r="A11" s="121" t="s">
        <v>368</v>
      </c>
      <c r="B11" s="73">
        <v>4818</v>
      </c>
      <c r="C11" s="23">
        <v>924</v>
      </c>
      <c r="D11" s="23">
        <v>518</v>
      </c>
      <c r="E11" s="23">
        <v>422</v>
      </c>
      <c r="F11" s="23">
        <v>355</v>
      </c>
      <c r="G11" s="23">
        <v>428</v>
      </c>
      <c r="H11" s="23">
        <v>144</v>
      </c>
      <c r="I11" s="23">
        <v>818</v>
      </c>
      <c r="J11" s="23">
        <v>308</v>
      </c>
      <c r="K11" s="23">
        <v>436</v>
      </c>
      <c r="L11" s="23">
        <v>465</v>
      </c>
      <c r="N11" s="73">
        <v>940</v>
      </c>
      <c r="O11" s="23">
        <v>167</v>
      </c>
      <c r="P11" s="23">
        <v>45</v>
      </c>
      <c r="Q11" s="23">
        <v>175</v>
      </c>
      <c r="R11" s="23">
        <v>58</v>
      </c>
      <c r="S11" s="23">
        <v>103</v>
      </c>
      <c r="T11" s="23">
        <v>29</v>
      </c>
      <c r="U11" s="23">
        <v>88</v>
      </c>
      <c r="V11" s="23">
        <v>44</v>
      </c>
      <c r="W11" s="23">
        <v>119</v>
      </c>
      <c r="X11" s="23">
        <v>113</v>
      </c>
    </row>
    <row r="12" spans="1:24" s="86" customFormat="1">
      <c r="A12" s="121" t="s">
        <v>369</v>
      </c>
      <c r="B12" s="73">
        <v>9837</v>
      </c>
      <c r="C12" s="23">
        <v>1494</v>
      </c>
      <c r="D12" s="23">
        <v>1078</v>
      </c>
      <c r="E12" s="23">
        <v>674</v>
      </c>
      <c r="F12" s="23">
        <v>592</v>
      </c>
      <c r="G12" s="23">
        <v>1497</v>
      </c>
      <c r="H12" s="23">
        <v>266</v>
      </c>
      <c r="I12" s="23">
        <v>1448</v>
      </c>
      <c r="J12" s="23">
        <v>707</v>
      </c>
      <c r="K12" s="23">
        <v>552</v>
      </c>
      <c r="L12" s="23">
        <v>1527</v>
      </c>
      <c r="N12" s="73">
        <v>2889</v>
      </c>
      <c r="O12" s="23">
        <v>486</v>
      </c>
      <c r="P12" s="23">
        <v>135</v>
      </c>
      <c r="Q12" s="23">
        <v>158</v>
      </c>
      <c r="R12" s="23">
        <v>191</v>
      </c>
      <c r="S12" s="23">
        <v>402</v>
      </c>
      <c r="T12" s="23">
        <v>132</v>
      </c>
      <c r="U12" s="23">
        <v>394</v>
      </c>
      <c r="V12" s="23">
        <v>247</v>
      </c>
      <c r="W12" s="23">
        <v>200</v>
      </c>
      <c r="X12" s="23">
        <v>545</v>
      </c>
    </row>
    <row r="13" spans="1:24" s="86" customFormat="1">
      <c r="A13" s="121" t="s">
        <v>370</v>
      </c>
      <c r="B13" s="73">
        <v>13443</v>
      </c>
      <c r="C13" s="23">
        <v>2228</v>
      </c>
      <c r="D13" s="23">
        <v>1368</v>
      </c>
      <c r="E13" s="23">
        <v>877</v>
      </c>
      <c r="F13" s="23">
        <v>933</v>
      </c>
      <c r="G13" s="23">
        <v>2059</v>
      </c>
      <c r="H13" s="23">
        <v>439</v>
      </c>
      <c r="I13" s="23">
        <v>1574</v>
      </c>
      <c r="J13" s="23">
        <v>852</v>
      </c>
      <c r="K13" s="23">
        <v>988</v>
      </c>
      <c r="L13" s="23">
        <v>2124</v>
      </c>
      <c r="N13" s="73">
        <v>4182</v>
      </c>
      <c r="O13" s="23">
        <v>736</v>
      </c>
      <c r="P13" s="23">
        <v>299</v>
      </c>
      <c r="Q13" s="23">
        <v>524</v>
      </c>
      <c r="R13" s="23">
        <v>323</v>
      </c>
      <c r="S13" s="23">
        <v>505</v>
      </c>
      <c r="T13" s="23">
        <v>129</v>
      </c>
      <c r="U13" s="23">
        <v>394</v>
      </c>
      <c r="V13" s="23">
        <v>414</v>
      </c>
      <c r="W13" s="23">
        <v>303</v>
      </c>
      <c r="X13" s="23">
        <v>555</v>
      </c>
    </row>
    <row r="14" spans="1:24" s="86" customFormat="1">
      <c r="A14" s="121" t="s">
        <v>371</v>
      </c>
      <c r="B14" s="73">
        <v>18679</v>
      </c>
      <c r="C14" s="23">
        <v>2799</v>
      </c>
      <c r="D14" s="23">
        <v>1596</v>
      </c>
      <c r="E14" s="23">
        <v>1450</v>
      </c>
      <c r="F14" s="23">
        <v>1452</v>
      </c>
      <c r="G14" s="23">
        <v>2246</v>
      </c>
      <c r="H14" s="23">
        <v>533</v>
      </c>
      <c r="I14" s="23">
        <v>2707</v>
      </c>
      <c r="J14" s="23">
        <v>2177</v>
      </c>
      <c r="K14" s="23">
        <v>1032</v>
      </c>
      <c r="L14" s="23">
        <v>2688</v>
      </c>
      <c r="N14" s="73">
        <v>5215</v>
      </c>
      <c r="O14" s="23">
        <v>577</v>
      </c>
      <c r="P14" s="23">
        <v>289</v>
      </c>
      <c r="Q14" s="23">
        <v>715</v>
      </c>
      <c r="R14" s="23">
        <v>504</v>
      </c>
      <c r="S14" s="23">
        <v>608</v>
      </c>
      <c r="T14" s="23">
        <v>158</v>
      </c>
      <c r="U14" s="23">
        <v>692</v>
      </c>
      <c r="V14" s="23">
        <v>574</v>
      </c>
      <c r="W14" s="23">
        <v>411</v>
      </c>
      <c r="X14" s="23">
        <v>689</v>
      </c>
    </row>
    <row r="15" spans="1:24" s="86" customFormat="1">
      <c r="A15" s="121" t="s">
        <v>372</v>
      </c>
      <c r="B15" s="73">
        <v>7831</v>
      </c>
      <c r="C15" s="23">
        <v>924</v>
      </c>
      <c r="D15" s="23">
        <v>912</v>
      </c>
      <c r="E15" s="23">
        <v>556</v>
      </c>
      <c r="F15" s="23">
        <v>548</v>
      </c>
      <c r="G15" s="23">
        <v>722</v>
      </c>
      <c r="H15" s="23">
        <v>187</v>
      </c>
      <c r="I15" s="23">
        <v>1511</v>
      </c>
      <c r="J15" s="23">
        <v>726</v>
      </c>
      <c r="K15" s="23">
        <v>450</v>
      </c>
      <c r="L15" s="23">
        <v>1294</v>
      </c>
      <c r="N15" s="73">
        <v>1758</v>
      </c>
      <c r="O15" s="23">
        <v>167</v>
      </c>
      <c r="P15" s="23">
        <v>140</v>
      </c>
      <c r="Q15" s="23">
        <v>208</v>
      </c>
      <c r="R15" s="23">
        <v>106</v>
      </c>
      <c r="S15" s="23">
        <v>240</v>
      </c>
      <c r="T15" s="23">
        <v>58</v>
      </c>
      <c r="U15" s="23">
        <v>201</v>
      </c>
      <c r="V15" s="23">
        <v>189</v>
      </c>
      <c r="W15" s="23">
        <v>151</v>
      </c>
      <c r="X15" s="23">
        <v>298</v>
      </c>
    </row>
    <row r="16" spans="1:24" s="86" customFormat="1">
      <c r="A16" s="121" t="s">
        <v>373</v>
      </c>
      <c r="B16" s="73">
        <v>1850</v>
      </c>
      <c r="C16" s="23">
        <v>136</v>
      </c>
      <c r="D16" s="23">
        <v>145</v>
      </c>
      <c r="E16" s="23">
        <v>202</v>
      </c>
      <c r="F16" s="23">
        <v>133</v>
      </c>
      <c r="G16" s="23">
        <v>187</v>
      </c>
      <c r="H16" s="23">
        <v>29</v>
      </c>
      <c r="I16" s="23">
        <v>315</v>
      </c>
      <c r="J16" s="23">
        <v>91</v>
      </c>
      <c r="K16" s="23">
        <v>15</v>
      </c>
      <c r="L16" s="23">
        <v>597</v>
      </c>
      <c r="N16" s="73">
        <v>1088</v>
      </c>
      <c r="O16" s="23">
        <v>30</v>
      </c>
      <c r="P16" s="23">
        <v>80</v>
      </c>
      <c r="Q16" s="23">
        <v>91</v>
      </c>
      <c r="R16" s="23">
        <v>32</v>
      </c>
      <c r="S16" s="23">
        <v>231</v>
      </c>
      <c r="T16" s="23">
        <v>61</v>
      </c>
      <c r="U16" s="23">
        <v>219</v>
      </c>
      <c r="V16" s="23">
        <v>138</v>
      </c>
      <c r="W16" s="23">
        <v>0</v>
      </c>
      <c r="X16" s="23">
        <v>206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4.0000000000000001E-3</v>
      </c>
      <c r="C20" s="93">
        <v>6.0000000000000001E-3</v>
      </c>
      <c r="D20" s="93">
        <v>4.0000000000000001E-3</v>
      </c>
      <c r="E20" s="93">
        <v>4.0000000000000001E-3</v>
      </c>
      <c r="F20" s="93">
        <v>4.0000000000000001E-3</v>
      </c>
      <c r="G20" s="93">
        <v>4.0000000000000001E-3</v>
      </c>
      <c r="H20" s="93">
        <v>1.7999999999999999E-2</v>
      </c>
      <c r="I20" s="93">
        <v>4.0000000000000001E-3</v>
      </c>
      <c r="J20" s="93">
        <v>7.0000000000000001E-3</v>
      </c>
      <c r="K20" s="93">
        <v>0</v>
      </c>
      <c r="L20" s="93">
        <v>0</v>
      </c>
      <c r="N20" s="92">
        <v>4.0000000000000001E-3</v>
      </c>
      <c r="O20" s="93">
        <v>3.0000000000000001E-3</v>
      </c>
      <c r="P20" s="93">
        <v>0.01</v>
      </c>
      <c r="Q20" s="93">
        <v>0</v>
      </c>
      <c r="R20" s="93">
        <v>0</v>
      </c>
      <c r="S20" s="93">
        <v>0</v>
      </c>
      <c r="T20" s="93">
        <v>0</v>
      </c>
      <c r="U20" s="93">
        <v>4.0000000000000001E-3</v>
      </c>
      <c r="V20" s="93">
        <v>4.0000000000000001E-3</v>
      </c>
      <c r="W20" s="93">
        <v>4.0000000000000001E-3</v>
      </c>
      <c r="X20" s="93">
        <v>8.0000000000000002E-3</v>
      </c>
    </row>
    <row r="21" spans="1:24" s="86" customFormat="1">
      <c r="A21" s="121" t="s">
        <v>367</v>
      </c>
      <c r="B21" s="92">
        <v>1.9E-2</v>
      </c>
      <c r="C21" s="93">
        <v>2.1999999999999999E-2</v>
      </c>
      <c r="D21" s="93">
        <v>1.4E-2</v>
      </c>
      <c r="E21" s="93">
        <v>8.0000000000000002E-3</v>
      </c>
      <c r="F21" s="93">
        <v>1.7999999999999999E-2</v>
      </c>
      <c r="G21" s="93">
        <v>2.1999999999999999E-2</v>
      </c>
      <c r="H21" s="93">
        <v>8.9999999999999993E-3</v>
      </c>
      <c r="I21" s="93">
        <v>1.4999999999999999E-2</v>
      </c>
      <c r="J21" s="93">
        <v>2.1999999999999999E-2</v>
      </c>
      <c r="K21" s="93">
        <v>3.5999999999999997E-2</v>
      </c>
      <c r="L21" s="93">
        <v>2.1999999999999999E-2</v>
      </c>
      <c r="N21" s="92">
        <v>2.1000000000000001E-2</v>
      </c>
      <c r="O21" s="93">
        <v>4.2999999999999997E-2</v>
      </c>
      <c r="P21" s="93">
        <v>1.4999999999999999E-2</v>
      </c>
      <c r="Q21" s="93">
        <v>1.2999999999999999E-2</v>
      </c>
      <c r="R21" s="93">
        <v>1.2999999999999999E-2</v>
      </c>
      <c r="S21" s="93">
        <v>1.6E-2</v>
      </c>
      <c r="T21" s="93">
        <v>0</v>
      </c>
      <c r="U21" s="93">
        <v>0</v>
      </c>
      <c r="V21" s="93">
        <v>4.0000000000000001E-3</v>
      </c>
      <c r="W21" s="93">
        <v>2.7E-2</v>
      </c>
      <c r="X21" s="93">
        <v>4.4999999999999998E-2</v>
      </c>
    </row>
    <row r="22" spans="1:24" s="86" customFormat="1">
      <c r="A22" s="121" t="s">
        <v>368</v>
      </c>
      <c r="B22" s="92">
        <v>8.3000000000000004E-2</v>
      </c>
      <c r="C22" s="93">
        <v>0.106</v>
      </c>
      <c r="D22" s="93">
        <v>9.0999999999999998E-2</v>
      </c>
      <c r="E22" s="93">
        <v>0.1</v>
      </c>
      <c r="F22" s="93">
        <v>8.6999999999999994E-2</v>
      </c>
      <c r="G22" s="93">
        <v>5.8000000000000003E-2</v>
      </c>
      <c r="H22" s="93">
        <v>8.7999999999999995E-2</v>
      </c>
      <c r="I22" s="93">
        <v>9.6000000000000002E-2</v>
      </c>
      <c r="J22" s="93">
        <v>6.2E-2</v>
      </c>
      <c r="K22" s="93">
        <v>0.121</v>
      </c>
      <c r="L22" s="93">
        <v>5.1999999999999998E-2</v>
      </c>
      <c r="N22" s="92">
        <v>5.7000000000000002E-2</v>
      </c>
      <c r="O22" s="93">
        <v>7.3999999999999996E-2</v>
      </c>
      <c r="P22" s="93">
        <v>4.3999999999999997E-2</v>
      </c>
      <c r="Q22" s="93">
        <v>9.1999999999999998E-2</v>
      </c>
      <c r="R22" s="93">
        <v>4.7E-2</v>
      </c>
      <c r="S22" s="93">
        <v>4.8000000000000001E-2</v>
      </c>
      <c r="T22" s="93">
        <v>5.0999999999999997E-2</v>
      </c>
      <c r="U22" s="93">
        <v>4.3999999999999997E-2</v>
      </c>
      <c r="V22" s="93">
        <v>2.7E-2</v>
      </c>
      <c r="W22" s="93">
        <v>9.7000000000000003E-2</v>
      </c>
      <c r="X22" s="93">
        <v>4.4999999999999998E-2</v>
      </c>
    </row>
    <row r="23" spans="1:24" s="86" customFormat="1">
      <c r="A23" s="121" t="s">
        <v>369</v>
      </c>
      <c r="B23" s="92">
        <v>0.17</v>
      </c>
      <c r="C23" s="93">
        <v>0.17100000000000001</v>
      </c>
      <c r="D23" s="93">
        <v>0.188</v>
      </c>
      <c r="E23" s="93">
        <v>0.159</v>
      </c>
      <c r="F23" s="93">
        <v>0.14399999999999999</v>
      </c>
      <c r="G23" s="93">
        <v>0.20399999999999999</v>
      </c>
      <c r="H23" s="93">
        <v>0.16200000000000001</v>
      </c>
      <c r="I23" s="93">
        <v>0.17</v>
      </c>
      <c r="J23" s="93">
        <v>0.14099999999999999</v>
      </c>
      <c r="K23" s="93">
        <v>0.153</v>
      </c>
      <c r="L23" s="93">
        <v>0.17199999999999999</v>
      </c>
      <c r="N23" s="92">
        <v>0.17499999999999999</v>
      </c>
      <c r="O23" s="93">
        <v>0.214</v>
      </c>
      <c r="P23" s="93">
        <v>0.13300000000000001</v>
      </c>
      <c r="Q23" s="93">
        <v>8.3000000000000004E-2</v>
      </c>
      <c r="R23" s="93">
        <v>0.155</v>
      </c>
      <c r="S23" s="93">
        <v>0.19</v>
      </c>
      <c r="T23" s="93">
        <v>0.23300000000000001</v>
      </c>
      <c r="U23" s="93">
        <v>0.19700000000000001</v>
      </c>
      <c r="V23" s="93">
        <v>0.152</v>
      </c>
      <c r="W23" s="93">
        <v>0.16400000000000001</v>
      </c>
      <c r="X23" s="93">
        <v>0.215</v>
      </c>
    </row>
    <row r="24" spans="1:24" s="86" customFormat="1">
      <c r="A24" s="121" t="s">
        <v>370</v>
      </c>
      <c r="B24" s="92">
        <v>0.23300000000000001</v>
      </c>
      <c r="C24" s="93">
        <v>0.255</v>
      </c>
      <c r="D24" s="93">
        <v>0.23899999999999999</v>
      </c>
      <c r="E24" s="93">
        <v>0.20699999999999999</v>
      </c>
      <c r="F24" s="93">
        <v>0.22700000000000001</v>
      </c>
      <c r="G24" s="93">
        <v>0.28100000000000003</v>
      </c>
      <c r="H24" s="93">
        <v>0.26800000000000002</v>
      </c>
      <c r="I24" s="93">
        <v>0.185</v>
      </c>
      <c r="J24" s="93">
        <v>0.17</v>
      </c>
      <c r="K24" s="93">
        <v>0.27400000000000002</v>
      </c>
      <c r="L24" s="93">
        <v>0.23899999999999999</v>
      </c>
      <c r="N24" s="92">
        <v>0.254</v>
      </c>
      <c r="O24" s="93">
        <v>0.32400000000000001</v>
      </c>
      <c r="P24" s="93">
        <v>0.29599999999999999</v>
      </c>
      <c r="Q24" s="93">
        <v>0.27600000000000002</v>
      </c>
      <c r="R24" s="93">
        <v>0.26300000000000001</v>
      </c>
      <c r="S24" s="93">
        <v>0.23799999999999999</v>
      </c>
      <c r="T24" s="93">
        <v>0.22700000000000001</v>
      </c>
      <c r="U24" s="93">
        <v>0.19700000000000001</v>
      </c>
      <c r="V24" s="93">
        <v>0.25600000000000001</v>
      </c>
      <c r="W24" s="93">
        <v>0.248</v>
      </c>
      <c r="X24" s="93">
        <v>0.219</v>
      </c>
    </row>
    <row r="25" spans="1:24" s="86" customFormat="1">
      <c r="A25" s="121" t="s">
        <v>371</v>
      </c>
      <c r="B25" s="92">
        <v>0.32300000000000001</v>
      </c>
      <c r="C25" s="93">
        <v>0.32</v>
      </c>
      <c r="D25" s="93">
        <v>0.27900000000000003</v>
      </c>
      <c r="E25" s="93">
        <v>0.34300000000000003</v>
      </c>
      <c r="F25" s="93">
        <v>0.35399999999999998</v>
      </c>
      <c r="G25" s="93">
        <v>0.307</v>
      </c>
      <c r="H25" s="93">
        <v>0.32500000000000001</v>
      </c>
      <c r="I25" s="93">
        <v>0.317</v>
      </c>
      <c r="J25" s="93">
        <v>0.435</v>
      </c>
      <c r="K25" s="93">
        <v>0.28599999999999998</v>
      </c>
      <c r="L25" s="93">
        <v>0.30199999999999999</v>
      </c>
      <c r="N25" s="92">
        <v>0.317</v>
      </c>
      <c r="O25" s="93">
        <v>0.254</v>
      </c>
      <c r="P25" s="93">
        <v>0.28599999999999998</v>
      </c>
      <c r="Q25" s="93">
        <v>0.377</v>
      </c>
      <c r="R25" s="93">
        <v>0.40899999999999997</v>
      </c>
      <c r="S25" s="93">
        <v>0.28599999999999998</v>
      </c>
      <c r="T25" s="93">
        <v>0.27800000000000002</v>
      </c>
      <c r="U25" s="93">
        <v>0.34599999999999997</v>
      </c>
      <c r="V25" s="93">
        <v>0.35399999999999998</v>
      </c>
      <c r="W25" s="93">
        <v>0.33600000000000002</v>
      </c>
      <c r="X25" s="93">
        <v>0.27100000000000002</v>
      </c>
    </row>
    <row r="26" spans="1:24" s="86" customFormat="1">
      <c r="A26" s="121" t="s">
        <v>372</v>
      </c>
      <c r="B26" s="92">
        <v>0.13500000000000001</v>
      </c>
      <c r="C26" s="93">
        <v>0.106</v>
      </c>
      <c r="D26" s="93">
        <v>0.159</v>
      </c>
      <c r="E26" s="93">
        <v>0.13100000000000001</v>
      </c>
      <c r="F26" s="93">
        <v>0.13400000000000001</v>
      </c>
      <c r="G26" s="93">
        <v>9.9000000000000005E-2</v>
      </c>
      <c r="H26" s="93">
        <v>0.114</v>
      </c>
      <c r="I26" s="93">
        <v>0.17699999999999999</v>
      </c>
      <c r="J26" s="93">
        <v>0.14499999999999999</v>
      </c>
      <c r="K26" s="93">
        <v>0.125</v>
      </c>
      <c r="L26" s="93">
        <v>0.14599999999999999</v>
      </c>
      <c r="N26" s="92">
        <v>0.107</v>
      </c>
      <c r="O26" s="93">
        <v>7.3999999999999996E-2</v>
      </c>
      <c r="P26" s="93">
        <v>0.13800000000000001</v>
      </c>
      <c r="Q26" s="93">
        <v>0.11</v>
      </c>
      <c r="R26" s="93">
        <v>8.5999999999999993E-2</v>
      </c>
      <c r="S26" s="93">
        <v>0.113</v>
      </c>
      <c r="T26" s="93">
        <v>0.10199999999999999</v>
      </c>
      <c r="U26" s="93">
        <v>0.10100000000000001</v>
      </c>
      <c r="V26" s="93">
        <v>0.11700000000000001</v>
      </c>
      <c r="W26" s="93">
        <v>0.124</v>
      </c>
      <c r="X26" s="93">
        <v>0.11700000000000001</v>
      </c>
    </row>
    <row r="27" spans="1:24" s="86" customFormat="1">
      <c r="A27" s="121" t="s">
        <v>373</v>
      </c>
      <c r="B27" s="92">
        <v>3.2000000000000001E-2</v>
      </c>
      <c r="C27" s="93">
        <v>1.6E-2</v>
      </c>
      <c r="D27" s="93">
        <v>2.5000000000000001E-2</v>
      </c>
      <c r="E27" s="93">
        <v>4.8000000000000001E-2</v>
      </c>
      <c r="F27" s="93">
        <v>3.2000000000000001E-2</v>
      </c>
      <c r="G27" s="93">
        <v>2.5999999999999999E-2</v>
      </c>
      <c r="H27" s="93">
        <v>1.7999999999999999E-2</v>
      </c>
      <c r="I27" s="93">
        <v>3.6999999999999998E-2</v>
      </c>
      <c r="J27" s="93">
        <v>1.7999999999999999E-2</v>
      </c>
      <c r="K27" s="93">
        <v>4.0000000000000001E-3</v>
      </c>
      <c r="L27" s="93">
        <v>6.7000000000000004E-2</v>
      </c>
      <c r="N27" s="92">
        <v>6.6000000000000003E-2</v>
      </c>
      <c r="O27" s="93">
        <v>1.2999999999999999E-2</v>
      </c>
      <c r="P27" s="93">
        <v>7.9000000000000001E-2</v>
      </c>
      <c r="Q27" s="93">
        <v>4.8000000000000001E-2</v>
      </c>
      <c r="R27" s="93">
        <v>2.5999999999999999E-2</v>
      </c>
      <c r="S27" s="93">
        <v>0.109</v>
      </c>
      <c r="T27" s="93">
        <v>0.108</v>
      </c>
      <c r="U27" s="93">
        <v>0.11</v>
      </c>
      <c r="V27" s="93">
        <v>8.5000000000000006E-2</v>
      </c>
      <c r="W27" s="93">
        <v>0</v>
      </c>
      <c r="X27" s="93">
        <v>8.1000000000000003E-2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4.0000000000000001E-3</v>
      </c>
      <c r="C31" s="93">
        <v>6.0000000000000001E-3</v>
      </c>
      <c r="D31" s="93">
        <v>4.0000000000000001E-3</v>
      </c>
      <c r="E31" s="93">
        <v>4.0000000000000001E-3</v>
      </c>
      <c r="F31" s="93">
        <v>4.0000000000000001E-3</v>
      </c>
      <c r="G31" s="93">
        <v>4.0000000000000001E-3</v>
      </c>
      <c r="H31" s="93">
        <v>1.7999999999999999E-2</v>
      </c>
      <c r="I31" s="93">
        <v>4.0000000000000001E-3</v>
      </c>
      <c r="J31" s="93">
        <v>7.0000000000000001E-3</v>
      </c>
      <c r="K31" s="93">
        <v>0</v>
      </c>
      <c r="L31" s="93">
        <v>0</v>
      </c>
      <c r="N31" s="92">
        <v>4.0000000000000001E-3</v>
      </c>
      <c r="O31" s="93">
        <v>3.0000000000000001E-3</v>
      </c>
      <c r="P31" s="93">
        <v>1.0999999999999999E-2</v>
      </c>
      <c r="Q31" s="93">
        <v>0</v>
      </c>
      <c r="R31" s="93">
        <v>0</v>
      </c>
      <c r="S31" s="93">
        <v>0</v>
      </c>
      <c r="T31" s="93">
        <v>0</v>
      </c>
      <c r="U31" s="93">
        <v>5.0000000000000001E-3</v>
      </c>
      <c r="V31" s="93">
        <v>5.0000000000000001E-3</v>
      </c>
      <c r="W31" s="93">
        <v>4.0000000000000001E-3</v>
      </c>
      <c r="X31" s="93">
        <v>8.9999999999999993E-3</v>
      </c>
    </row>
    <row r="32" spans="1:24" s="90" customFormat="1">
      <c r="A32" s="25" t="s">
        <v>367</v>
      </c>
      <c r="B32" s="92">
        <v>0.02</v>
      </c>
      <c r="C32" s="93">
        <v>2.1999999999999999E-2</v>
      </c>
      <c r="D32" s="93">
        <v>1.4999999999999999E-2</v>
      </c>
      <c r="E32" s="93">
        <v>8.0000000000000002E-3</v>
      </c>
      <c r="F32" s="93">
        <v>1.9E-2</v>
      </c>
      <c r="G32" s="93">
        <v>2.1999999999999999E-2</v>
      </c>
      <c r="H32" s="93">
        <v>8.9999999999999993E-3</v>
      </c>
      <c r="I32" s="93">
        <v>1.4999999999999999E-2</v>
      </c>
      <c r="J32" s="93">
        <v>2.1999999999999999E-2</v>
      </c>
      <c r="K32" s="93">
        <v>3.5999999999999997E-2</v>
      </c>
      <c r="L32" s="93">
        <v>2.4E-2</v>
      </c>
      <c r="N32" s="92">
        <v>2.1999999999999999E-2</v>
      </c>
      <c r="O32" s="93">
        <v>4.3999999999999997E-2</v>
      </c>
      <c r="P32" s="93">
        <v>1.6E-2</v>
      </c>
      <c r="Q32" s="93">
        <v>1.4E-2</v>
      </c>
      <c r="R32" s="93">
        <v>1.2999999999999999E-2</v>
      </c>
      <c r="S32" s="93">
        <v>1.7999999999999999E-2</v>
      </c>
      <c r="T32" s="93">
        <v>0</v>
      </c>
      <c r="U32" s="93">
        <v>0</v>
      </c>
      <c r="V32" s="93">
        <v>5.0000000000000001E-3</v>
      </c>
      <c r="W32" s="93">
        <v>2.7E-2</v>
      </c>
      <c r="X32" s="93">
        <v>4.8000000000000001E-2</v>
      </c>
    </row>
    <row r="33" spans="1:25" s="90" customFormat="1">
      <c r="A33" s="25" t="s">
        <v>368</v>
      </c>
      <c r="B33" s="92">
        <v>8.5999999999999993E-2</v>
      </c>
      <c r="C33" s="93">
        <v>0.107</v>
      </c>
      <c r="D33" s="93">
        <v>9.2999999999999999E-2</v>
      </c>
      <c r="E33" s="93">
        <v>0.105</v>
      </c>
      <c r="F33" s="93">
        <v>0.09</v>
      </c>
      <c r="G33" s="93">
        <v>0.06</v>
      </c>
      <c r="H33" s="93">
        <v>8.8999999999999996E-2</v>
      </c>
      <c r="I33" s="93">
        <v>0.1</v>
      </c>
      <c r="J33" s="93">
        <v>6.3E-2</v>
      </c>
      <c r="K33" s="93">
        <v>0.121</v>
      </c>
      <c r="L33" s="93">
        <v>5.6000000000000001E-2</v>
      </c>
      <c r="N33" s="92">
        <v>6.0999999999999999E-2</v>
      </c>
      <c r="O33" s="93">
        <v>7.4999999999999997E-2</v>
      </c>
      <c r="P33" s="93">
        <v>4.8000000000000001E-2</v>
      </c>
      <c r="Q33" s="93">
        <v>9.7000000000000003E-2</v>
      </c>
      <c r="R33" s="93">
        <v>4.9000000000000002E-2</v>
      </c>
      <c r="S33" s="93">
        <v>5.3999999999999999E-2</v>
      </c>
      <c r="T33" s="93">
        <v>5.7000000000000002E-2</v>
      </c>
      <c r="U33" s="93">
        <v>4.9000000000000002E-2</v>
      </c>
      <c r="V33" s="93">
        <v>2.9000000000000001E-2</v>
      </c>
      <c r="W33" s="93">
        <v>9.7000000000000003E-2</v>
      </c>
      <c r="X33" s="93">
        <v>4.8000000000000001E-2</v>
      </c>
    </row>
    <row r="34" spans="1:25" s="90" customFormat="1">
      <c r="A34" s="25" t="s">
        <v>369</v>
      </c>
      <c r="B34" s="92">
        <v>0.17599999999999999</v>
      </c>
      <c r="C34" s="93">
        <v>0.17399999999999999</v>
      </c>
      <c r="D34" s="93">
        <v>0.193</v>
      </c>
      <c r="E34" s="93">
        <v>0.16700000000000001</v>
      </c>
      <c r="F34" s="93">
        <v>0.14899999999999999</v>
      </c>
      <c r="G34" s="93">
        <v>0.21</v>
      </c>
      <c r="H34" s="93">
        <v>0.16500000000000001</v>
      </c>
      <c r="I34" s="93">
        <v>0.17599999999999999</v>
      </c>
      <c r="J34" s="93">
        <v>0.14399999999999999</v>
      </c>
      <c r="K34" s="93">
        <v>0.154</v>
      </c>
      <c r="L34" s="93">
        <v>0.184</v>
      </c>
      <c r="N34" s="92">
        <v>0.188</v>
      </c>
      <c r="O34" s="93">
        <v>0.217</v>
      </c>
      <c r="P34" s="93">
        <v>0.14399999999999999</v>
      </c>
      <c r="Q34" s="93">
        <v>8.7999999999999995E-2</v>
      </c>
      <c r="R34" s="93">
        <v>0.159</v>
      </c>
      <c r="S34" s="93">
        <v>0.21299999999999999</v>
      </c>
      <c r="T34" s="93">
        <v>0.26100000000000001</v>
      </c>
      <c r="U34" s="93">
        <v>0.222</v>
      </c>
      <c r="V34" s="93">
        <v>0.16700000000000001</v>
      </c>
      <c r="W34" s="93">
        <v>0.16400000000000001</v>
      </c>
      <c r="X34" s="93">
        <v>0.23300000000000001</v>
      </c>
    </row>
    <row r="35" spans="1:25" s="90" customFormat="1">
      <c r="A35" s="25" t="s">
        <v>370</v>
      </c>
      <c r="B35" s="92">
        <v>0.24</v>
      </c>
      <c r="C35" s="93">
        <v>0.25900000000000001</v>
      </c>
      <c r="D35" s="93">
        <v>0.245</v>
      </c>
      <c r="E35" s="93">
        <v>0.218</v>
      </c>
      <c r="F35" s="93">
        <v>0.23499999999999999</v>
      </c>
      <c r="G35" s="93">
        <v>0.28799999999999998</v>
      </c>
      <c r="H35" s="93">
        <v>0.27200000000000002</v>
      </c>
      <c r="I35" s="93">
        <v>0.192</v>
      </c>
      <c r="J35" s="93">
        <v>0.17299999999999999</v>
      </c>
      <c r="K35" s="93">
        <v>0.27500000000000002</v>
      </c>
      <c r="L35" s="93">
        <v>0.25600000000000001</v>
      </c>
      <c r="N35" s="92">
        <v>0.27200000000000002</v>
      </c>
      <c r="O35" s="93">
        <v>0.32900000000000001</v>
      </c>
      <c r="P35" s="93">
        <v>0.32100000000000001</v>
      </c>
      <c r="Q35" s="93">
        <v>0.28999999999999998</v>
      </c>
      <c r="R35" s="93">
        <v>0.27</v>
      </c>
      <c r="S35" s="93">
        <v>0.26700000000000002</v>
      </c>
      <c r="T35" s="93">
        <v>0.255</v>
      </c>
      <c r="U35" s="93">
        <v>0.222</v>
      </c>
      <c r="V35" s="93">
        <v>0.27900000000000003</v>
      </c>
      <c r="W35" s="93">
        <v>0.248</v>
      </c>
      <c r="X35" s="93">
        <v>0.23799999999999999</v>
      </c>
    </row>
    <row r="36" spans="1:25" s="90" customFormat="1">
      <c r="A36" s="25" t="s">
        <v>371</v>
      </c>
      <c r="B36" s="92">
        <v>0.33400000000000002</v>
      </c>
      <c r="C36" s="93">
        <v>0.32500000000000001</v>
      </c>
      <c r="D36" s="93">
        <v>0.28599999999999998</v>
      </c>
      <c r="E36" s="93">
        <v>0.36</v>
      </c>
      <c r="F36" s="93">
        <v>0.36599999999999999</v>
      </c>
      <c r="G36" s="93">
        <v>0.315</v>
      </c>
      <c r="H36" s="93">
        <v>0.33</v>
      </c>
      <c r="I36" s="93">
        <v>0.33</v>
      </c>
      <c r="J36" s="93">
        <v>0.443</v>
      </c>
      <c r="K36" s="93">
        <v>0.28699999999999998</v>
      </c>
      <c r="L36" s="93">
        <v>0.32400000000000001</v>
      </c>
      <c r="N36" s="92">
        <v>0.33900000000000002</v>
      </c>
      <c r="O36" s="93">
        <v>0.25800000000000001</v>
      </c>
      <c r="P36" s="93">
        <v>0.31</v>
      </c>
      <c r="Q36" s="93">
        <v>0.39600000000000002</v>
      </c>
      <c r="R36" s="93">
        <v>0.42</v>
      </c>
      <c r="S36" s="93">
        <v>0.32100000000000001</v>
      </c>
      <c r="T36" s="93">
        <v>0.312</v>
      </c>
      <c r="U36" s="93">
        <v>0.38900000000000001</v>
      </c>
      <c r="V36" s="93">
        <v>0.38700000000000001</v>
      </c>
      <c r="W36" s="93">
        <v>0.33600000000000002</v>
      </c>
      <c r="X36" s="93">
        <v>0.29499999999999998</v>
      </c>
    </row>
    <row r="37" spans="1:25" s="90" customFormat="1">
      <c r="A37" s="25" t="s">
        <v>372</v>
      </c>
      <c r="B37" s="92">
        <v>0.14000000000000001</v>
      </c>
      <c r="C37" s="93">
        <v>0.107</v>
      </c>
      <c r="D37" s="93">
        <v>0.16400000000000001</v>
      </c>
      <c r="E37" s="93">
        <v>0.13800000000000001</v>
      </c>
      <c r="F37" s="93">
        <v>0.13800000000000001</v>
      </c>
      <c r="G37" s="93">
        <v>0.10100000000000001</v>
      </c>
      <c r="H37" s="93">
        <v>0.11600000000000001</v>
      </c>
      <c r="I37" s="93">
        <v>0.184</v>
      </c>
      <c r="J37" s="93">
        <v>0.14799999999999999</v>
      </c>
      <c r="K37" s="93">
        <v>0.126</v>
      </c>
      <c r="L37" s="93">
        <v>0.156</v>
      </c>
      <c r="N37" s="92">
        <v>0.114</v>
      </c>
      <c r="O37" s="93">
        <v>7.4999999999999997E-2</v>
      </c>
      <c r="P37" s="93">
        <v>0.15</v>
      </c>
      <c r="Q37" s="93">
        <v>0.115</v>
      </c>
      <c r="R37" s="93">
        <v>8.7999999999999995E-2</v>
      </c>
      <c r="S37" s="93">
        <v>0.127</v>
      </c>
      <c r="T37" s="93">
        <v>0.115</v>
      </c>
      <c r="U37" s="93">
        <v>0.113</v>
      </c>
      <c r="V37" s="93">
        <v>0.127</v>
      </c>
      <c r="W37" s="93">
        <v>0.124</v>
      </c>
      <c r="X37" s="93">
        <v>0.128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0.71399999999999997</v>
      </c>
      <c r="C41" s="93">
        <v>0.69099999999999995</v>
      </c>
      <c r="D41" s="93">
        <v>0.69499999999999995</v>
      </c>
      <c r="E41" s="93">
        <v>0.71499999999999997</v>
      </c>
      <c r="F41" s="93">
        <v>0.73899999999999999</v>
      </c>
      <c r="G41" s="93">
        <v>0.70399999999999996</v>
      </c>
      <c r="H41" s="93">
        <v>0.71899999999999997</v>
      </c>
      <c r="I41" s="93">
        <v>0.70499999999999996</v>
      </c>
      <c r="J41" s="93">
        <v>0.76400000000000001</v>
      </c>
      <c r="K41" s="93">
        <v>0.68799999999999994</v>
      </c>
      <c r="L41" s="93">
        <v>0.73599999999999999</v>
      </c>
      <c r="N41" s="92">
        <v>0.72499999999999998</v>
      </c>
      <c r="O41" s="93">
        <v>0.66100000000000003</v>
      </c>
      <c r="P41" s="93">
        <v>0.78100000000000003</v>
      </c>
      <c r="Q41" s="93">
        <v>0.80200000000000005</v>
      </c>
      <c r="R41" s="93">
        <v>0.77900000000000003</v>
      </c>
      <c r="S41" s="93">
        <v>0.71499999999999997</v>
      </c>
      <c r="T41" s="93">
        <v>0.68200000000000005</v>
      </c>
      <c r="U41" s="93">
        <v>0.72399999999999998</v>
      </c>
      <c r="V41" s="93">
        <v>0.79400000000000004</v>
      </c>
      <c r="W41" s="93">
        <v>0.70799999999999996</v>
      </c>
      <c r="X41" s="93">
        <v>0.66100000000000003</v>
      </c>
    </row>
    <row r="42" spans="1:25" s="86" customFormat="1">
      <c r="A42" s="122" t="s">
        <v>375</v>
      </c>
      <c r="B42" s="109">
        <v>5.2</v>
      </c>
      <c r="C42" s="112">
        <v>5.0999999999999996</v>
      </c>
      <c r="D42" s="112">
        <v>5.2</v>
      </c>
      <c r="E42" s="112">
        <v>5.2</v>
      </c>
      <c r="F42" s="112">
        <v>5.2</v>
      </c>
      <c r="G42" s="112">
        <v>5.0999999999999996</v>
      </c>
      <c r="H42" s="112">
        <v>5.0999999999999996</v>
      </c>
      <c r="I42" s="112">
        <v>5.3</v>
      </c>
      <c r="J42" s="112">
        <v>5.4</v>
      </c>
      <c r="K42" s="112">
        <v>5</v>
      </c>
      <c r="L42" s="112">
        <v>5.3</v>
      </c>
      <c r="N42" s="109">
        <v>5.2</v>
      </c>
      <c r="O42" s="112">
        <v>4.9000000000000004</v>
      </c>
      <c r="P42" s="112">
        <v>5.3</v>
      </c>
      <c r="Q42" s="112">
        <v>5.3</v>
      </c>
      <c r="R42" s="112">
        <v>5.3</v>
      </c>
      <c r="S42" s="112">
        <v>5.2</v>
      </c>
      <c r="T42" s="112">
        <v>5.2</v>
      </c>
      <c r="U42" s="112">
        <v>5.3</v>
      </c>
      <c r="V42" s="112">
        <v>5.4</v>
      </c>
      <c r="W42" s="112">
        <v>5.0999999999999996</v>
      </c>
      <c r="X42" s="112">
        <v>5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6</v>
      </c>
      <c r="G43" s="112">
        <v>5</v>
      </c>
      <c r="H43" s="112">
        <v>5</v>
      </c>
      <c r="I43" s="112">
        <v>6</v>
      </c>
      <c r="J43" s="112">
        <v>6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6</v>
      </c>
      <c r="R43" s="112">
        <v>6</v>
      </c>
      <c r="S43" s="112">
        <v>5</v>
      </c>
      <c r="T43" s="112">
        <v>5</v>
      </c>
      <c r="U43" s="112">
        <v>6</v>
      </c>
      <c r="V43" s="112">
        <v>6</v>
      </c>
      <c r="W43" s="112">
        <v>5</v>
      </c>
      <c r="X43" s="112">
        <v>5</v>
      </c>
    </row>
    <row r="44" spans="1:25" s="86" customFormat="1">
      <c r="A44" s="122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6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73.400250941028858</v>
      </c>
      <c r="C45" s="112">
        <f t="shared" si="1"/>
        <v>67.116564417177898</v>
      </c>
      <c r="D45" s="112">
        <f t="shared" si="1"/>
        <v>72.264631043256998</v>
      </c>
      <c r="E45" s="112">
        <f t="shared" si="1"/>
        <v>71.752837326607818</v>
      </c>
      <c r="F45" s="112">
        <f t="shared" si="1"/>
        <v>73.543689320388353</v>
      </c>
      <c r="G45" s="112">
        <f t="shared" si="1"/>
        <v>78.210116731517516</v>
      </c>
      <c r="H45" s="112">
        <f t="shared" si="1"/>
        <v>72.019464720194648</v>
      </c>
      <c r="I45" s="112">
        <f t="shared" si="1"/>
        <v>71.032745591939545</v>
      </c>
      <c r="J45" s="112">
        <f t="shared" si="1"/>
        <v>78.359096313912019</v>
      </c>
      <c r="K45" s="112">
        <f t="shared" si="1"/>
        <v>62.707838479809972</v>
      </c>
      <c r="L45" s="112">
        <f t="shared" si="1"/>
        <v>80.551905387647821</v>
      </c>
      <c r="N45" s="109">
        <f t="shared" ref="N45:X45" si="2">100*((N24+N25+N26)-(N20+N21+N22))/(N20+N21+N22+N24+N25+N26)</f>
        <v>78.421052631578945</v>
      </c>
      <c r="O45" s="112">
        <f t="shared" si="2"/>
        <v>68.911917098445613</v>
      </c>
      <c r="P45" s="112">
        <f t="shared" si="2"/>
        <v>82.509505703422064</v>
      </c>
      <c r="Q45" s="112">
        <f t="shared" si="2"/>
        <v>75.806451612903217</v>
      </c>
      <c r="R45" s="112">
        <f t="shared" si="2"/>
        <v>85.330073349633253</v>
      </c>
      <c r="S45" s="112">
        <f t="shared" si="2"/>
        <v>81.740370898716122</v>
      </c>
      <c r="T45" s="112">
        <f t="shared" si="2"/>
        <v>84.498480243161083</v>
      </c>
      <c r="U45" s="112">
        <f t="shared" si="2"/>
        <v>86.127167630057798</v>
      </c>
      <c r="V45" s="112">
        <f t="shared" si="2"/>
        <v>90.81364829396324</v>
      </c>
      <c r="W45" s="112">
        <f t="shared" si="2"/>
        <v>69.37799043062202</v>
      </c>
      <c r="X45" s="112">
        <f t="shared" si="2"/>
        <v>72.198581560283685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18679</v>
      </c>
      <c r="C47" s="117">
        <f t="shared" ref="C47:X47" si="3">MAX(C9:C15)</f>
        <v>2799</v>
      </c>
      <c r="D47" s="117">
        <f t="shared" si="3"/>
        <v>1596</v>
      </c>
      <c r="E47" s="117">
        <f t="shared" si="3"/>
        <v>1450</v>
      </c>
      <c r="F47" s="117">
        <f t="shared" si="3"/>
        <v>1452</v>
      </c>
      <c r="G47" s="117">
        <f t="shared" si="3"/>
        <v>2246</v>
      </c>
      <c r="H47" s="117">
        <f t="shared" si="3"/>
        <v>533</v>
      </c>
      <c r="I47" s="117">
        <f t="shared" si="3"/>
        <v>2707</v>
      </c>
      <c r="J47" s="117">
        <f t="shared" si="3"/>
        <v>2177</v>
      </c>
      <c r="K47" s="117">
        <f t="shared" si="3"/>
        <v>1032</v>
      </c>
      <c r="L47" s="117">
        <f t="shared" si="3"/>
        <v>2688</v>
      </c>
      <c r="N47" s="117">
        <f t="shared" si="3"/>
        <v>5215</v>
      </c>
      <c r="O47" s="117">
        <f t="shared" si="3"/>
        <v>736</v>
      </c>
      <c r="P47" s="117">
        <f t="shared" si="3"/>
        <v>299</v>
      </c>
      <c r="Q47" s="117">
        <f t="shared" si="3"/>
        <v>715</v>
      </c>
      <c r="R47" s="117">
        <f t="shared" si="3"/>
        <v>504</v>
      </c>
      <c r="S47" s="117">
        <f t="shared" si="3"/>
        <v>608</v>
      </c>
      <c r="T47" s="117">
        <f t="shared" si="3"/>
        <v>158</v>
      </c>
      <c r="U47" s="117">
        <f t="shared" si="3"/>
        <v>692</v>
      </c>
      <c r="V47" s="117">
        <f t="shared" si="3"/>
        <v>574</v>
      </c>
      <c r="W47" s="117">
        <f t="shared" si="3"/>
        <v>411</v>
      </c>
      <c r="X47" s="117">
        <f t="shared" si="3"/>
        <v>689</v>
      </c>
    </row>
    <row r="48" spans="1:25" s="67" customFormat="1" ht="6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/>
  </sheetViews>
  <sheetFormatPr defaultColWidth="8.7109375" defaultRowHeight="12"/>
  <cols>
    <col min="1" max="1" width="24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85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408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300</v>
      </c>
      <c r="C8" s="23">
        <v>35</v>
      </c>
      <c r="D8" s="23">
        <v>51</v>
      </c>
      <c r="E8" s="23">
        <v>25</v>
      </c>
      <c r="F8" s="23">
        <v>15</v>
      </c>
      <c r="G8" s="23">
        <v>53</v>
      </c>
      <c r="H8" s="23">
        <v>7</v>
      </c>
      <c r="I8" s="23">
        <v>49</v>
      </c>
      <c r="J8" s="23">
        <v>0</v>
      </c>
      <c r="K8" s="23">
        <v>11</v>
      </c>
      <c r="L8" s="23">
        <v>54</v>
      </c>
    </row>
    <row r="9" spans="1:13" s="86" customFormat="1">
      <c r="A9" s="121" t="s">
        <v>367</v>
      </c>
      <c r="B9" s="73">
        <v>2508</v>
      </c>
      <c r="C9" s="23">
        <v>774</v>
      </c>
      <c r="D9" s="23">
        <v>227</v>
      </c>
      <c r="E9" s="23">
        <v>210</v>
      </c>
      <c r="F9" s="23">
        <v>111</v>
      </c>
      <c r="G9" s="23">
        <v>283</v>
      </c>
      <c r="H9" s="23">
        <v>78</v>
      </c>
      <c r="I9" s="23">
        <v>175</v>
      </c>
      <c r="J9" s="23">
        <v>131</v>
      </c>
      <c r="K9" s="23">
        <v>261</v>
      </c>
      <c r="L9" s="23">
        <v>258</v>
      </c>
    </row>
    <row r="10" spans="1:13" s="86" customFormat="1">
      <c r="A10" s="121" t="s">
        <v>368</v>
      </c>
      <c r="B10" s="73">
        <v>5203</v>
      </c>
      <c r="C10" s="23">
        <v>700</v>
      </c>
      <c r="D10" s="23">
        <v>506</v>
      </c>
      <c r="E10" s="23">
        <v>437</v>
      </c>
      <c r="F10" s="23">
        <v>383</v>
      </c>
      <c r="G10" s="23">
        <v>867</v>
      </c>
      <c r="H10" s="23">
        <v>145</v>
      </c>
      <c r="I10" s="23">
        <v>677</v>
      </c>
      <c r="J10" s="23">
        <v>461</v>
      </c>
      <c r="K10" s="23">
        <v>432</v>
      </c>
      <c r="L10" s="23">
        <v>596</v>
      </c>
    </row>
    <row r="11" spans="1:13" s="86" customFormat="1">
      <c r="A11" s="121" t="s">
        <v>369</v>
      </c>
      <c r="B11" s="73">
        <v>13286</v>
      </c>
      <c r="C11" s="23">
        <v>1835</v>
      </c>
      <c r="D11" s="23">
        <v>1290</v>
      </c>
      <c r="E11" s="23">
        <v>1007</v>
      </c>
      <c r="F11" s="23">
        <v>966</v>
      </c>
      <c r="G11" s="23">
        <v>1695</v>
      </c>
      <c r="H11" s="23">
        <v>398</v>
      </c>
      <c r="I11" s="23">
        <v>2083</v>
      </c>
      <c r="J11" s="23">
        <v>980</v>
      </c>
      <c r="K11" s="23">
        <v>948</v>
      </c>
      <c r="L11" s="23">
        <v>2083</v>
      </c>
    </row>
    <row r="12" spans="1:13" s="86" customFormat="1">
      <c r="A12" s="121" t="s">
        <v>370</v>
      </c>
      <c r="B12" s="73">
        <v>19799</v>
      </c>
      <c r="C12" s="23">
        <v>3070</v>
      </c>
      <c r="D12" s="23">
        <v>1642</v>
      </c>
      <c r="E12" s="23">
        <v>1443</v>
      </c>
      <c r="F12" s="23">
        <v>1665</v>
      </c>
      <c r="G12" s="23">
        <v>2911</v>
      </c>
      <c r="H12" s="23">
        <v>593</v>
      </c>
      <c r="I12" s="23">
        <v>2619</v>
      </c>
      <c r="J12" s="23">
        <v>2076</v>
      </c>
      <c r="K12" s="23">
        <v>1107</v>
      </c>
      <c r="L12" s="23">
        <v>2675</v>
      </c>
    </row>
    <row r="13" spans="1:13" s="86" customFormat="1">
      <c r="A13" s="121" t="s">
        <v>371</v>
      </c>
      <c r="B13" s="73">
        <v>18968</v>
      </c>
      <c r="C13" s="23">
        <v>2999</v>
      </c>
      <c r="D13" s="23">
        <v>1836</v>
      </c>
      <c r="E13" s="23">
        <v>1594</v>
      </c>
      <c r="F13" s="23">
        <v>1271</v>
      </c>
      <c r="G13" s="23">
        <v>2222</v>
      </c>
      <c r="H13" s="23">
        <v>575</v>
      </c>
      <c r="I13" s="23">
        <v>2664</v>
      </c>
      <c r="J13" s="23">
        <v>1767</v>
      </c>
      <c r="K13" s="23">
        <v>1496</v>
      </c>
      <c r="L13" s="23">
        <v>2543</v>
      </c>
    </row>
    <row r="14" spans="1:13" s="86" customFormat="1">
      <c r="A14" s="121" t="s">
        <v>372</v>
      </c>
      <c r="B14" s="73">
        <v>6600</v>
      </c>
      <c r="C14" s="23">
        <v>940</v>
      </c>
      <c r="D14" s="23">
        <v>510</v>
      </c>
      <c r="E14" s="23">
        <v>730</v>
      </c>
      <c r="F14" s="23">
        <v>519</v>
      </c>
      <c r="G14" s="23">
        <v>628</v>
      </c>
      <c r="H14" s="23">
        <v>218</v>
      </c>
      <c r="I14" s="23">
        <v>915</v>
      </c>
      <c r="J14" s="23">
        <v>613</v>
      </c>
      <c r="K14" s="23">
        <v>285</v>
      </c>
      <c r="L14" s="23">
        <v>1242</v>
      </c>
    </row>
    <row r="15" spans="1:13" s="86" customFormat="1">
      <c r="A15" s="121" t="s">
        <v>373</v>
      </c>
      <c r="B15" s="73">
        <v>7616</v>
      </c>
      <c r="C15" s="23">
        <v>667</v>
      </c>
      <c r="D15" s="23">
        <v>672</v>
      </c>
      <c r="E15" s="23">
        <v>681</v>
      </c>
      <c r="F15" s="23">
        <v>402</v>
      </c>
      <c r="G15" s="23">
        <v>787</v>
      </c>
      <c r="H15" s="23">
        <v>194</v>
      </c>
      <c r="I15" s="23">
        <v>1345</v>
      </c>
      <c r="J15" s="23">
        <v>599</v>
      </c>
      <c r="K15" s="23">
        <v>286</v>
      </c>
      <c r="L15" s="23">
        <v>1982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4.0000000000000001E-3</v>
      </c>
      <c r="C19" s="93">
        <v>3.0000000000000001E-3</v>
      </c>
      <c r="D19" s="93">
        <v>8.0000000000000002E-3</v>
      </c>
      <c r="E19" s="93">
        <v>4.0000000000000001E-3</v>
      </c>
      <c r="F19" s="93">
        <v>3.0000000000000001E-3</v>
      </c>
      <c r="G19" s="93">
        <v>6.0000000000000001E-3</v>
      </c>
      <c r="H19" s="93">
        <v>3.0000000000000001E-3</v>
      </c>
      <c r="I19" s="93">
        <v>5.0000000000000001E-3</v>
      </c>
      <c r="J19" s="93">
        <v>0</v>
      </c>
      <c r="K19" s="93">
        <v>2E-3</v>
      </c>
      <c r="L19" s="93">
        <v>5.0000000000000001E-3</v>
      </c>
    </row>
    <row r="20" spans="1:12" s="86" customFormat="1">
      <c r="A20" s="121" t="s">
        <v>367</v>
      </c>
      <c r="B20" s="92">
        <v>3.4000000000000002E-2</v>
      </c>
      <c r="C20" s="93">
        <v>7.0000000000000007E-2</v>
      </c>
      <c r="D20" s="93">
        <v>3.4000000000000002E-2</v>
      </c>
      <c r="E20" s="93">
        <v>3.4000000000000002E-2</v>
      </c>
      <c r="F20" s="93">
        <v>2.1000000000000001E-2</v>
      </c>
      <c r="G20" s="93">
        <v>0.03</v>
      </c>
      <c r="H20" s="93">
        <v>3.5000000000000003E-2</v>
      </c>
      <c r="I20" s="93">
        <v>1.7000000000000001E-2</v>
      </c>
      <c r="J20" s="93">
        <v>0.02</v>
      </c>
      <c r="K20" s="93">
        <v>5.3999999999999999E-2</v>
      </c>
      <c r="L20" s="93">
        <v>2.3E-2</v>
      </c>
    </row>
    <row r="21" spans="1:12" s="86" customFormat="1">
      <c r="A21" s="121" t="s">
        <v>368</v>
      </c>
      <c r="B21" s="92">
        <v>7.0000000000000007E-2</v>
      </c>
      <c r="C21" s="93">
        <v>6.3E-2</v>
      </c>
      <c r="D21" s="93">
        <v>7.4999999999999997E-2</v>
      </c>
      <c r="E21" s="93">
        <v>7.0999999999999994E-2</v>
      </c>
      <c r="F21" s="93">
        <v>7.1999999999999995E-2</v>
      </c>
      <c r="G21" s="93">
        <v>9.1999999999999998E-2</v>
      </c>
      <c r="H21" s="93">
        <v>6.6000000000000003E-2</v>
      </c>
      <c r="I21" s="93">
        <v>6.4000000000000001E-2</v>
      </c>
      <c r="J21" s="93">
        <v>7.0000000000000007E-2</v>
      </c>
      <c r="K21" s="93">
        <v>8.8999999999999996E-2</v>
      </c>
      <c r="L21" s="93">
        <v>5.1999999999999998E-2</v>
      </c>
    </row>
    <row r="22" spans="1:12" s="86" customFormat="1">
      <c r="A22" s="121" t="s">
        <v>369</v>
      </c>
      <c r="B22" s="92">
        <v>0.17899999999999999</v>
      </c>
      <c r="C22" s="93">
        <v>0.16700000000000001</v>
      </c>
      <c r="D22" s="93">
        <v>0.192</v>
      </c>
      <c r="E22" s="93">
        <v>0.16400000000000001</v>
      </c>
      <c r="F22" s="93">
        <v>0.18099999999999999</v>
      </c>
      <c r="G22" s="93">
        <v>0.17899999999999999</v>
      </c>
      <c r="H22" s="93">
        <v>0.18</v>
      </c>
      <c r="I22" s="93">
        <v>0.19800000000000001</v>
      </c>
      <c r="J22" s="93">
        <v>0.14799999999999999</v>
      </c>
      <c r="K22" s="93">
        <v>0.19600000000000001</v>
      </c>
      <c r="L22" s="93">
        <v>0.182</v>
      </c>
    </row>
    <row r="23" spans="1:12" s="86" customFormat="1">
      <c r="A23" s="121" t="s">
        <v>370</v>
      </c>
      <c r="B23" s="92">
        <v>0.26700000000000002</v>
      </c>
      <c r="C23" s="93">
        <v>0.27900000000000003</v>
      </c>
      <c r="D23" s="93">
        <v>0.24399999999999999</v>
      </c>
      <c r="E23" s="93">
        <v>0.23499999999999999</v>
      </c>
      <c r="F23" s="93">
        <v>0.312</v>
      </c>
      <c r="G23" s="93">
        <v>0.308</v>
      </c>
      <c r="H23" s="93">
        <v>0.26900000000000002</v>
      </c>
      <c r="I23" s="93">
        <v>0.249</v>
      </c>
      <c r="J23" s="93">
        <v>0.313</v>
      </c>
      <c r="K23" s="93">
        <v>0.22900000000000001</v>
      </c>
      <c r="L23" s="93">
        <v>0.23400000000000001</v>
      </c>
    </row>
    <row r="24" spans="1:12" s="86" customFormat="1">
      <c r="A24" s="121" t="s">
        <v>371</v>
      </c>
      <c r="B24" s="92">
        <v>0.255</v>
      </c>
      <c r="C24" s="93">
        <v>0.27200000000000002</v>
      </c>
      <c r="D24" s="93">
        <v>0.27300000000000002</v>
      </c>
      <c r="E24" s="93">
        <v>0.26</v>
      </c>
      <c r="F24" s="93">
        <v>0.23799999999999999</v>
      </c>
      <c r="G24" s="93">
        <v>0.23499999999999999</v>
      </c>
      <c r="H24" s="93">
        <v>0.26</v>
      </c>
      <c r="I24" s="93">
        <v>0.253</v>
      </c>
      <c r="J24" s="93">
        <v>0.26700000000000002</v>
      </c>
      <c r="K24" s="93">
        <v>0.31</v>
      </c>
      <c r="L24" s="93">
        <v>0.222</v>
      </c>
    </row>
    <row r="25" spans="1:12" s="86" customFormat="1">
      <c r="A25" s="121" t="s">
        <v>372</v>
      </c>
      <c r="B25" s="92">
        <v>8.8999999999999996E-2</v>
      </c>
      <c r="C25" s="93">
        <v>8.5000000000000006E-2</v>
      </c>
      <c r="D25" s="93">
        <v>7.5999999999999998E-2</v>
      </c>
      <c r="E25" s="93">
        <v>0.11899999999999999</v>
      </c>
      <c r="F25" s="93">
        <v>9.7000000000000003E-2</v>
      </c>
      <c r="G25" s="93">
        <v>6.6000000000000003E-2</v>
      </c>
      <c r="H25" s="93">
        <v>9.9000000000000005E-2</v>
      </c>
      <c r="I25" s="93">
        <v>8.6999999999999994E-2</v>
      </c>
      <c r="J25" s="93">
        <v>9.2999999999999999E-2</v>
      </c>
      <c r="K25" s="93">
        <v>5.8999999999999997E-2</v>
      </c>
      <c r="L25" s="93">
        <v>0.109</v>
      </c>
    </row>
    <row r="26" spans="1:12" s="86" customFormat="1">
      <c r="A26" s="121" t="s">
        <v>373</v>
      </c>
      <c r="B26" s="92">
        <v>0.10299999999999999</v>
      </c>
      <c r="C26" s="93">
        <v>6.0999999999999999E-2</v>
      </c>
      <c r="D26" s="93">
        <v>0.1</v>
      </c>
      <c r="E26" s="93">
        <v>0.111</v>
      </c>
      <c r="F26" s="93">
        <v>7.4999999999999997E-2</v>
      </c>
      <c r="G26" s="93">
        <v>8.3000000000000004E-2</v>
      </c>
      <c r="H26" s="93">
        <v>8.7999999999999995E-2</v>
      </c>
      <c r="I26" s="93">
        <v>0.128</v>
      </c>
      <c r="J26" s="93">
        <v>0.09</v>
      </c>
      <c r="K26" s="93">
        <v>5.8999999999999997E-2</v>
      </c>
      <c r="L26" s="93">
        <v>0.17299999999999999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5.0000000000000001E-3</v>
      </c>
      <c r="C30" s="93">
        <v>3.0000000000000001E-3</v>
      </c>
      <c r="D30" s="93">
        <v>8.0000000000000002E-3</v>
      </c>
      <c r="E30" s="93">
        <v>5.0000000000000001E-3</v>
      </c>
      <c r="F30" s="93">
        <v>3.0000000000000001E-3</v>
      </c>
      <c r="G30" s="93">
        <v>6.0000000000000001E-3</v>
      </c>
      <c r="H30" s="93">
        <v>4.0000000000000001E-3</v>
      </c>
      <c r="I30" s="93">
        <v>5.0000000000000001E-3</v>
      </c>
      <c r="J30" s="93">
        <v>0</v>
      </c>
      <c r="K30" s="93">
        <v>2E-3</v>
      </c>
      <c r="L30" s="93">
        <v>6.0000000000000001E-3</v>
      </c>
    </row>
    <row r="31" spans="1:12" s="86" customFormat="1">
      <c r="A31" s="25" t="s">
        <v>367</v>
      </c>
      <c r="B31" s="92">
        <v>3.7999999999999999E-2</v>
      </c>
      <c r="C31" s="93">
        <v>7.4999999999999997E-2</v>
      </c>
      <c r="D31" s="93">
        <v>3.6999999999999998E-2</v>
      </c>
      <c r="E31" s="93">
        <v>3.9E-2</v>
      </c>
      <c r="F31" s="93">
        <v>2.3E-2</v>
      </c>
      <c r="G31" s="93">
        <v>3.3000000000000002E-2</v>
      </c>
      <c r="H31" s="93">
        <v>3.9E-2</v>
      </c>
      <c r="I31" s="93">
        <v>1.9E-2</v>
      </c>
      <c r="J31" s="93">
        <v>2.1999999999999999E-2</v>
      </c>
      <c r="K31" s="93">
        <v>5.8000000000000003E-2</v>
      </c>
      <c r="L31" s="93">
        <v>2.7E-2</v>
      </c>
    </row>
    <row r="32" spans="1:12" s="86" customFormat="1">
      <c r="A32" s="25" t="s">
        <v>368</v>
      </c>
      <c r="B32" s="92">
        <v>7.8E-2</v>
      </c>
      <c r="C32" s="93">
        <v>6.8000000000000005E-2</v>
      </c>
      <c r="D32" s="93">
        <v>8.3000000000000004E-2</v>
      </c>
      <c r="E32" s="93">
        <v>0.08</v>
      </c>
      <c r="F32" s="93">
        <v>7.8E-2</v>
      </c>
      <c r="G32" s="93">
        <v>0.1</v>
      </c>
      <c r="H32" s="93">
        <v>7.1999999999999995E-2</v>
      </c>
      <c r="I32" s="93">
        <v>7.3999999999999996E-2</v>
      </c>
      <c r="J32" s="93">
        <v>7.5999999999999998E-2</v>
      </c>
      <c r="K32" s="93">
        <v>9.5000000000000001E-2</v>
      </c>
      <c r="L32" s="93">
        <v>6.3E-2</v>
      </c>
    </row>
    <row r="33" spans="1:35" s="86" customFormat="1">
      <c r="A33" s="25" t="s">
        <v>369</v>
      </c>
      <c r="B33" s="92">
        <v>0.19900000000000001</v>
      </c>
      <c r="C33" s="93">
        <v>0.17699999999999999</v>
      </c>
      <c r="D33" s="93">
        <v>0.21299999999999999</v>
      </c>
      <c r="E33" s="93">
        <v>0.185</v>
      </c>
      <c r="F33" s="93">
        <v>0.19600000000000001</v>
      </c>
      <c r="G33" s="93">
        <v>0.19600000000000001</v>
      </c>
      <c r="H33" s="93">
        <v>0.19800000000000001</v>
      </c>
      <c r="I33" s="93">
        <v>0.22700000000000001</v>
      </c>
      <c r="J33" s="93">
        <v>0.16300000000000001</v>
      </c>
      <c r="K33" s="93">
        <v>0.20899999999999999</v>
      </c>
      <c r="L33" s="93">
        <v>0.22</v>
      </c>
    </row>
    <row r="34" spans="1:35" s="86" customFormat="1">
      <c r="A34" s="25" t="s">
        <v>370</v>
      </c>
      <c r="B34" s="92">
        <v>0.29699999999999999</v>
      </c>
      <c r="C34" s="93">
        <v>0.29699999999999999</v>
      </c>
      <c r="D34" s="93">
        <v>0.27100000000000002</v>
      </c>
      <c r="E34" s="93">
        <v>0.26500000000000001</v>
      </c>
      <c r="F34" s="93">
        <v>0.33800000000000002</v>
      </c>
      <c r="G34" s="93">
        <v>0.33600000000000002</v>
      </c>
      <c r="H34" s="93">
        <v>0.29399999999999998</v>
      </c>
      <c r="I34" s="93">
        <v>0.28499999999999998</v>
      </c>
      <c r="J34" s="93">
        <v>0.34399999999999997</v>
      </c>
      <c r="K34" s="93">
        <v>0.24399999999999999</v>
      </c>
      <c r="L34" s="93">
        <v>0.28299999999999997</v>
      </c>
    </row>
    <row r="35" spans="1:35" s="86" customFormat="1">
      <c r="A35" s="25" t="s">
        <v>371</v>
      </c>
      <c r="B35" s="92">
        <v>0.28499999999999998</v>
      </c>
      <c r="C35" s="93">
        <v>0.28999999999999998</v>
      </c>
      <c r="D35" s="93">
        <v>0.30299999999999999</v>
      </c>
      <c r="E35" s="93">
        <v>0.29299999999999998</v>
      </c>
      <c r="F35" s="93">
        <v>0.25800000000000001</v>
      </c>
      <c r="G35" s="93">
        <v>0.25700000000000001</v>
      </c>
      <c r="H35" s="93">
        <v>0.28599999999999998</v>
      </c>
      <c r="I35" s="93">
        <v>0.28999999999999998</v>
      </c>
      <c r="J35" s="93">
        <v>0.29299999999999998</v>
      </c>
      <c r="K35" s="93">
        <v>0.33</v>
      </c>
      <c r="L35" s="93">
        <v>0.26900000000000002</v>
      </c>
    </row>
    <row r="36" spans="1:35" s="86" customFormat="1">
      <c r="A36" s="25" t="s">
        <v>372</v>
      </c>
      <c r="B36" s="92">
        <v>9.9000000000000005E-2</v>
      </c>
      <c r="C36" s="93">
        <v>9.0999999999999998E-2</v>
      </c>
      <c r="D36" s="93">
        <v>8.4000000000000005E-2</v>
      </c>
      <c r="E36" s="93">
        <v>0.13400000000000001</v>
      </c>
      <c r="F36" s="93">
        <v>0.105</v>
      </c>
      <c r="G36" s="93">
        <v>7.1999999999999995E-2</v>
      </c>
      <c r="H36" s="93">
        <v>0.108</v>
      </c>
      <c r="I36" s="93">
        <v>0.1</v>
      </c>
      <c r="J36" s="93">
        <v>0.10199999999999999</v>
      </c>
      <c r="K36" s="93">
        <v>6.3E-2</v>
      </c>
      <c r="L36" s="93">
        <v>0.13100000000000001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21" t="s">
        <v>374</v>
      </c>
      <c r="B40" s="92">
        <v>0.68100000000000005</v>
      </c>
      <c r="C40" s="93">
        <v>0.67700000000000005</v>
      </c>
      <c r="D40" s="93">
        <v>0.65800000000000003</v>
      </c>
      <c r="E40" s="93">
        <v>0.69199999999999995</v>
      </c>
      <c r="F40" s="93">
        <v>0.70099999999999996</v>
      </c>
      <c r="G40" s="93">
        <v>0.66500000000000004</v>
      </c>
      <c r="H40" s="93">
        <v>0.68799999999999994</v>
      </c>
      <c r="I40" s="93">
        <v>0.67500000000000004</v>
      </c>
      <c r="J40" s="93">
        <v>0.73899999999999999</v>
      </c>
      <c r="K40" s="93">
        <v>0.63600000000000001</v>
      </c>
      <c r="L40" s="93">
        <v>0.68300000000000005</v>
      </c>
    </row>
    <row r="41" spans="1:35" s="86" customFormat="1">
      <c r="A41" s="122" t="s">
        <v>375</v>
      </c>
      <c r="B41" s="109">
        <v>5</v>
      </c>
      <c r="C41" s="112">
        <v>4.9000000000000004</v>
      </c>
      <c r="D41" s="112">
        <v>4.9000000000000004</v>
      </c>
      <c r="E41" s="112">
        <v>5.0999999999999996</v>
      </c>
      <c r="F41" s="112">
        <v>5</v>
      </c>
      <c r="G41" s="112">
        <v>4.9000000000000004</v>
      </c>
      <c r="H41" s="112">
        <v>5</v>
      </c>
      <c r="I41" s="112">
        <v>5</v>
      </c>
      <c r="J41" s="112">
        <v>5.0999999999999996</v>
      </c>
      <c r="K41" s="112">
        <v>4.9000000000000004</v>
      </c>
      <c r="L41" s="112">
        <v>5.0999999999999996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22" t="s">
        <v>377</v>
      </c>
      <c r="B43" s="73" t="str">
        <f>INDEX($A8:$A14,MATCH(B46,B8:B14,0))</f>
        <v>Voto 5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5</v>
      </c>
      <c r="G43" s="113" t="str">
        <f t="shared" si="0"/>
        <v>Voto 5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5</v>
      </c>
      <c r="K43" s="113" t="str">
        <f t="shared" si="0"/>
        <v>Voto 6</v>
      </c>
      <c r="L43" s="113" t="str">
        <f t="shared" si="0"/>
        <v>Voto 5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69.958275382475662</v>
      </c>
      <c r="C44" s="112">
        <f t="shared" si="1"/>
        <v>64.766839378238345</v>
      </c>
      <c r="D44" s="112">
        <f t="shared" si="1"/>
        <v>67.042253521126753</v>
      </c>
      <c r="E44" s="112">
        <f t="shared" si="1"/>
        <v>69.847856154910104</v>
      </c>
      <c r="F44" s="112">
        <f t="shared" si="1"/>
        <v>74.158815612382242</v>
      </c>
      <c r="G44" s="112">
        <f t="shared" si="1"/>
        <v>65.264586160108536</v>
      </c>
      <c r="H44" s="112">
        <f t="shared" si="1"/>
        <v>71.58469945355192</v>
      </c>
      <c r="I44" s="112">
        <f t="shared" si="1"/>
        <v>74.518518518518505</v>
      </c>
      <c r="J44" s="112">
        <f t="shared" si="1"/>
        <v>76.408912188728706</v>
      </c>
      <c r="K44" s="112">
        <f t="shared" si="1"/>
        <v>60.969044414535681</v>
      </c>
      <c r="L44" s="112">
        <f t="shared" si="1"/>
        <v>75.193798449612416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19799</v>
      </c>
      <c r="C46" s="117">
        <f t="shared" ref="C46:L46" si="2">MAX(C8:C14)</f>
        <v>3070</v>
      </c>
      <c r="D46" s="117">
        <f t="shared" si="2"/>
        <v>1836</v>
      </c>
      <c r="E46" s="117">
        <f t="shared" si="2"/>
        <v>1594</v>
      </c>
      <c r="F46" s="117">
        <f t="shared" si="2"/>
        <v>1665</v>
      </c>
      <c r="G46" s="117">
        <f t="shared" si="2"/>
        <v>2911</v>
      </c>
      <c r="H46" s="117">
        <f t="shared" si="2"/>
        <v>593</v>
      </c>
      <c r="I46" s="117">
        <f t="shared" si="2"/>
        <v>2664</v>
      </c>
      <c r="J46" s="117">
        <f t="shared" si="2"/>
        <v>2076</v>
      </c>
      <c r="K46" s="117">
        <f t="shared" si="2"/>
        <v>1496</v>
      </c>
      <c r="L46" s="117">
        <f t="shared" si="2"/>
        <v>2675</v>
      </c>
    </row>
    <row r="47" spans="1:35" s="67" customForma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/>
  </sheetViews>
  <sheetFormatPr defaultColWidth="8.7109375" defaultRowHeight="12"/>
  <cols>
    <col min="1" max="1" width="25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84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408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408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226</v>
      </c>
      <c r="C9" s="23">
        <v>27</v>
      </c>
      <c r="D9" s="23">
        <v>41</v>
      </c>
      <c r="E9" s="23">
        <v>17</v>
      </c>
      <c r="F9" s="23">
        <v>15</v>
      </c>
      <c r="G9" s="23">
        <v>53</v>
      </c>
      <c r="H9" s="23">
        <v>7</v>
      </c>
      <c r="I9" s="23">
        <v>31</v>
      </c>
      <c r="J9" s="23">
        <v>0</v>
      </c>
      <c r="K9" s="23">
        <v>0</v>
      </c>
      <c r="L9" s="23">
        <v>33</v>
      </c>
      <c r="N9" s="73">
        <v>75</v>
      </c>
      <c r="O9" s="23">
        <v>8</v>
      </c>
      <c r="P9" s="23">
        <v>10</v>
      </c>
      <c r="Q9" s="23">
        <v>8</v>
      </c>
      <c r="R9" s="23">
        <v>0</v>
      </c>
      <c r="S9" s="23">
        <v>0</v>
      </c>
      <c r="T9" s="23">
        <v>0</v>
      </c>
      <c r="U9" s="23">
        <v>18</v>
      </c>
      <c r="V9" s="23">
        <v>0</v>
      </c>
      <c r="W9" s="23">
        <v>11</v>
      </c>
      <c r="X9" s="23">
        <v>21</v>
      </c>
    </row>
    <row r="10" spans="1:24" s="86" customFormat="1">
      <c r="A10" s="121" t="s">
        <v>367</v>
      </c>
      <c r="B10" s="73">
        <v>2058</v>
      </c>
      <c r="C10" s="23">
        <v>652</v>
      </c>
      <c r="D10" s="23">
        <v>207</v>
      </c>
      <c r="E10" s="23">
        <v>169</v>
      </c>
      <c r="F10" s="23">
        <v>74</v>
      </c>
      <c r="G10" s="23">
        <v>241</v>
      </c>
      <c r="H10" s="23">
        <v>65</v>
      </c>
      <c r="I10" s="23">
        <v>157</v>
      </c>
      <c r="J10" s="23">
        <v>109</v>
      </c>
      <c r="K10" s="23">
        <v>218</v>
      </c>
      <c r="L10" s="23">
        <v>166</v>
      </c>
      <c r="N10" s="73">
        <v>451</v>
      </c>
      <c r="O10" s="23">
        <v>121</v>
      </c>
      <c r="P10" s="23">
        <v>20</v>
      </c>
      <c r="Q10" s="23">
        <v>42</v>
      </c>
      <c r="R10" s="23">
        <v>37</v>
      </c>
      <c r="S10" s="23">
        <v>43</v>
      </c>
      <c r="T10" s="23">
        <v>13</v>
      </c>
      <c r="U10" s="23">
        <v>18</v>
      </c>
      <c r="V10" s="23">
        <v>22</v>
      </c>
      <c r="W10" s="23">
        <v>43</v>
      </c>
      <c r="X10" s="23">
        <v>93</v>
      </c>
    </row>
    <row r="11" spans="1:24" s="86" customFormat="1">
      <c r="A11" s="121" t="s">
        <v>368</v>
      </c>
      <c r="B11" s="73">
        <v>4277</v>
      </c>
      <c r="C11" s="23">
        <v>571</v>
      </c>
      <c r="D11" s="23">
        <v>456</v>
      </c>
      <c r="E11" s="23">
        <v>320</v>
      </c>
      <c r="F11" s="23">
        <v>341</v>
      </c>
      <c r="G11" s="23">
        <v>722</v>
      </c>
      <c r="H11" s="23">
        <v>122</v>
      </c>
      <c r="I11" s="23">
        <v>598</v>
      </c>
      <c r="J11" s="23">
        <v>381</v>
      </c>
      <c r="K11" s="23">
        <v>334</v>
      </c>
      <c r="L11" s="23">
        <v>431</v>
      </c>
      <c r="N11" s="73">
        <v>926</v>
      </c>
      <c r="O11" s="23">
        <v>129</v>
      </c>
      <c r="P11" s="23">
        <v>50</v>
      </c>
      <c r="Q11" s="23">
        <v>116</v>
      </c>
      <c r="R11" s="23">
        <v>42</v>
      </c>
      <c r="S11" s="23">
        <v>145</v>
      </c>
      <c r="T11" s="23">
        <v>23</v>
      </c>
      <c r="U11" s="23">
        <v>79</v>
      </c>
      <c r="V11" s="23">
        <v>80</v>
      </c>
      <c r="W11" s="23">
        <v>97</v>
      </c>
      <c r="X11" s="23">
        <v>165</v>
      </c>
    </row>
    <row r="12" spans="1:24" s="86" customFormat="1">
      <c r="A12" s="121" t="s">
        <v>369</v>
      </c>
      <c r="B12" s="73">
        <v>10675</v>
      </c>
      <c r="C12" s="23">
        <v>1440</v>
      </c>
      <c r="D12" s="23">
        <v>1140</v>
      </c>
      <c r="E12" s="23">
        <v>708</v>
      </c>
      <c r="F12" s="23">
        <v>770</v>
      </c>
      <c r="G12" s="23">
        <v>1310</v>
      </c>
      <c r="H12" s="23">
        <v>295</v>
      </c>
      <c r="I12" s="23">
        <v>1794</v>
      </c>
      <c r="J12" s="23">
        <v>798</v>
      </c>
      <c r="K12" s="23">
        <v>727</v>
      </c>
      <c r="L12" s="23">
        <v>1693</v>
      </c>
      <c r="N12" s="73">
        <v>2610</v>
      </c>
      <c r="O12" s="23">
        <v>395</v>
      </c>
      <c r="P12" s="23">
        <v>150</v>
      </c>
      <c r="Q12" s="23">
        <v>299</v>
      </c>
      <c r="R12" s="23">
        <v>196</v>
      </c>
      <c r="S12" s="23">
        <v>385</v>
      </c>
      <c r="T12" s="23">
        <v>103</v>
      </c>
      <c r="U12" s="23">
        <v>289</v>
      </c>
      <c r="V12" s="23">
        <v>182</v>
      </c>
      <c r="W12" s="23">
        <v>222</v>
      </c>
      <c r="X12" s="23">
        <v>391</v>
      </c>
    </row>
    <row r="13" spans="1:24" s="86" customFormat="1">
      <c r="A13" s="121" t="s">
        <v>370</v>
      </c>
      <c r="B13" s="73">
        <v>15117</v>
      </c>
      <c r="C13" s="23">
        <v>2364</v>
      </c>
      <c r="D13" s="23">
        <v>1348</v>
      </c>
      <c r="E13" s="23">
        <v>927</v>
      </c>
      <c r="F13" s="23">
        <v>1289</v>
      </c>
      <c r="G13" s="23">
        <v>2406</v>
      </c>
      <c r="H13" s="23">
        <v>432</v>
      </c>
      <c r="I13" s="23">
        <v>2015</v>
      </c>
      <c r="J13" s="23">
        <v>1524</v>
      </c>
      <c r="K13" s="23">
        <v>756</v>
      </c>
      <c r="L13" s="23">
        <v>2058</v>
      </c>
      <c r="N13" s="73">
        <v>4682</v>
      </c>
      <c r="O13" s="23">
        <v>706</v>
      </c>
      <c r="P13" s="23">
        <v>294</v>
      </c>
      <c r="Q13" s="23">
        <v>515</v>
      </c>
      <c r="R13" s="23">
        <v>376</v>
      </c>
      <c r="S13" s="23">
        <v>505</v>
      </c>
      <c r="T13" s="23">
        <v>161</v>
      </c>
      <c r="U13" s="23">
        <v>604</v>
      </c>
      <c r="V13" s="23">
        <v>552</v>
      </c>
      <c r="W13" s="23">
        <v>351</v>
      </c>
      <c r="X13" s="23">
        <v>617</v>
      </c>
    </row>
    <row r="14" spans="1:24" s="86" customFormat="1">
      <c r="A14" s="121" t="s">
        <v>371</v>
      </c>
      <c r="B14" s="73">
        <v>14995</v>
      </c>
      <c r="C14" s="23">
        <v>2445</v>
      </c>
      <c r="D14" s="23">
        <v>1596</v>
      </c>
      <c r="E14" s="23">
        <v>1045</v>
      </c>
      <c r="F14" s="23">
        <v>948</v>
      </c>
      <c r="G14" s="23">
        <v>1658</v>
      </c>
      <c r="H14" s="23">
        <v>475</v>
      </c>
      <c r="I14" s="23">
        <v>2235</v>
      </c>
      <c r="J14" s="23">
        <v>1324</v>
      </c>
      <c r="K14" s="23">
        <v>1177</v>
      </c>
      <c r="L14" s="23">
        <v>2091</v>
      </c>
      <c r="N14" s="73">
        <v>3973</v>
      </c>
      <c r="O14" s="23">
        <v>554</v>
      </c>
      <c r="P14" s="23">
        <v>239</v>
      </c>
      <c r="Q14" s="23">
        <v>549</v>
      </c>
      <c r="R14" s="23">
        <v>323</v>
      </c>
      <c r="S14" s="23">
        <v>565</v>
      </c>
      <c r="T14" s="23">
        <v>100</v>
      </c>
      <c r="U14" s="23">
        <v>429</v>
      </c>
      <c r="V14" s="23">
        <v>443</v>
      </c>
      <c r="W14" s="23">
        <v>319</v>
      </c>
      <c r="X14" s="23">
        <v>452</v>
      </c>
    </row>
    <row r="15" spans="1:24" s="86" customFormat="1">
      <c r="A15" s="121" t="s">
        <v>372</v>
      </c>
      <c r="B15" s="73">
        <v>5341</v>
      </c>
      <c r="C15" s="23">
        <v>788</v>
      </c>
      <c r="D15" s="23">
        <v>435</v>
      </c>
      <c r="E15" s="23">
        <v>523</v>
      </c>
      <c r="F15" s="23">
        <v>370</v>
      </c>
      <c r="G15" s="23">
        <v>508</v>
      </c>
      <c r="H15" s="23">
        <v>173</v>
      </c>
      <c r="I15" s="23">
        <v>818</v>
      </c>
      <c r="J15" s="23">
        <v>526</v>
      </c>
      <c r="K15" s="23">
        <v>203</v>
      </c>
      <c r="L15" s="23">
        <v>996</v>
      </c>
      <c r="N15" s="73">
        <v>1259</v>
      </c>
      <c r="O15" s="23">
        <v>152</v>
      </c>
      <c r="P15" s="23">
        <v>75</v>
      </c>
      <c r="Q15" s="23">
        <v>208</v>
      </c>
      <c r="R15" s="23">
        <v>148</v>
      </c>
      <c r="S15" s="23">
        <v>120</v>
      </c>
      <c r="T15" s="23">
        <v>45</v>
      </c>
      <c r="U15" s="23">
        <v>96</v>
      </c>
      <c r="V15" s="23">
        <v>87</v>
      </c>
      <c r="W15" s="23">
        <v>81</v>
      </c>
      <c r="X15" s="23">
        <v>247</v>
      </c>
    </row>
    <row r="16" spans="1:24" s="86" customFormat="1">
      <c r="A16" s="121" t="s">
        <v>373</v>
      </c>
      <c r="B16" s="73">
        <v>5120</v>
      </c>
      <c r="C16" s="23">
        <v>462</v>
      </c>
      <c r="D16" s="23">
        <v>498</v>
      </c>
      <c r="E16" s="23">
        <v>523</v>
      </c>
      <c r="F16" s="23">
        <v>296</v>
      </c>
      <c r="G16" s="23">
        <v>428</v>
      </c>
      <c r="H16" s="23">
        <v>72</v>
      </c>
      <c r="I16" s="23">
        <v>881</v>
      </c>
      <c r="J16" s="23">
        <v>345</v>
      </c>
      <c r="K16" s="23">
        <v>189</v>
      </c>
      <c r="L16" s="23">
        <v>1427</v>
      </c>
      <c r="N16" s="73">
        <v>2496</v>
      </c>
      <c r="O16" s="23">
        <v>205</v>
      </c>
      <c r="P16" s="23">
        <v>174</v>
      </c>
      <c r="Q16" s="23">
        <v>158</v>
      </c>
      <c r="R16" s="23">
        <v>106</v>
      </c>
      <c r="S16" s="23">
        <v>359</v>
      </c>
      <c r="T16" s="23">
        <v>122</v>
      </c>
      <c r="U16" s="23">
        <v>464</v>
      </c>
      <c r="V16" s="23">
        <v>254</v>
      </c>
      <c r="W16" s="23">
        <v>97</v>
      </c>
      <c r="X16" s="23">
        <v>555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4.0000000000000001E-3</v>
      </c>
      <c r="C20" s="93">
        <v>3.0000000000000001E-3</v>
      </c>
      <c r="D20" s="93">
        <v>7.0000000000000001E-3</v>
      </c>
      <c r="E20" s="93">
        <v>4.0000000000000001E-3</v>
      </c>
      <c r="F20" s="93">
        <v>4.0000000000000001E-3</v>
      </c>
      <c r="G20" s="93">
        <v>7.0000000000000001E-3</v>
      </c>
      <c r="H20" s="93">
        <v>4.0000000000000001E-3</v>
      </c>
      <c r="I20" s="93">
        <v>4.0000000000000001E-3</v>
      </c>
      <c r="J20" s="93">
        <v>0</v>
      </c>
      <c r="K20" s="93">
        <v>0</v>
      </c>
      <c r="L20" s="93">
        <v>4.0000000000000001E-3</v>
      </c>
      <c r="N20" s="92">
        <v>5.0000000000000001E-3</v>
      </c>
      <c r="O20" s="93">
        <v>3.0000000000000001E-3</v>
      </c>
      <c r="P20" s="93">
        <v>0.01</v>
      </c>
      <c r="Q20" s="93">
        <v>4.0000000000000001E-3</v>
      </c>
      <c r="R20" s="93">
        <v>0</v>
      </c>
      <c r="S20" s="93">
        <v>0</v>
      </c>
      <c r="T20" s="93">
        <v>0</v>
      </c>
      <c r="U20" s="93">
        <v>8.9999999999999993E-3</v>
      </c>
      <c r="V20" s="93">
        <v>0</v>
      </c>
      <c r="W20" s="93">
        <v>8.9999999999999993E-3</v>
      </c>
      <c r="X20" s="93">
        <v>8.0000000000000002E-3</v>
      </c>
    </row>
    <row r="21" spans="1:24" s="86" customFormat="1">
      <c r="A21" s="121" t="s">
        <v>367</v>
      </c>
      <c r="B21" s="92">
        <v>3.5999999999999997E-2</v>
      </c>
      <c r="C21" s="93">
        <v>7.4999999999999997E-2</v>
      </c>
      <c r="D21" s="93">
        <v>3.5999999999999997E-2</v>
      </c>
      <c r="E21" s="93">
        <v>0.04</v>
      </c>
      <c r="F21" s="93">
        <v>1.7999999999999999E-2</v>
      </c>
      <c r="G21" s="93">
        <v>3.3000000000000002E-2</v>
      </c>
      <c r="H21" s="93">
        <v>3.9E-2</v>
      </c>
      <c r="I21" s="93">
        <v>1.7999999999999999E-2</v>
      </c>
      <c r="J21" s="93">
        <v>2.1999999999999999E-2</v>
      </c>
      <c r="K21" s="93">
        <v>0.06</v>
      </c>
      <c r="L21" s="93">
        <v>1.9E-2</v>
      </c>
      <c r="N21" s="92">
        <v>2.7E-2</v>
      </c>
      <c r="O21" s="93">
        <v>5.3999999999999999E-2</v>
      </c>
      <c r="P21" s="93">
        <v>0.02</v>
      </c>
      <c r="Q21" s="93">
        <v>2.1999999999999999E-2</v>
      </c>
      <c r="R21" s="93">
        <v>0.03</v>
      </c>
      <c r="S21" s="93">
        <v>0.02</v>
      </c>
      <c r="T21" s="93">
        <v>2.3E-2</v>
      </c>
      <c r="U21" s="93">
        <v>8.9999999999999993E-3</v>
      </c>
      <c r="V21" s="93">
        <v>1.2999999999999999E-2</v>
      </c>
      <c r="W21" s="93">
        <v>3.5000000000000003E-2</v>
      </c>
      <c r="X21" s="93">
        <v>3.5999999999999997E-2</v>
      </c>
    </row>
    <row r="22" spans="1:24" s="86" customFormat="1">
      <c r="A22" s="121" t="s">
        <v>368</v>
      </c>
      <c r="B22" s="92">
        <v>7.3999999999999996E-2</v>
      </c>
      <c r="C22" s="93">
        <v>6.5000000000000002E-2</v>
      </c>
      <c r="D22" s="93">
        <v>0.08</v>
      </c>
      <c r="E22" s="93">
        <v>7.5999999999999998E-2</v>
      </c>
      <c r="F22" s="93">
        <v>8.3000000000000004E-2</v>
      </c>
      <c r="G22" s="93">
        <v>9.9000000000000005E-2</v>
      </c>
      <c r="H22" s="93">
        <v>7.4999999999999997E-2</v>
      </c>
      <c r="I22" s="93">
        <v>7.0000000000000007E-2</v>
      </c>
      <c r="J22" s="93">
        <v>7.5999999999999998E-2</v>
      </c>
      <c r="K22" s="93">
        <v>9.2999999999999999E-2</v>
      </c>
      <c r="L22" s="93">
        <v>4.9000000000000002E-2</v>
      </c>
      <c r="N22" s="92">
        <v>5.6000000000000001E-2</v>
      </c>
      <c r="O22" s="93">
        <v>5.7000000000000002E-2</v>
      </c>
      <c r="P22" s="93">
        <v>4.9000000000000002E-2</v>
      </c>
      <c r="Q22" s="93">
        <v>6.0999999999999999E-2</v>
      </c>
      <c r="R22" s="93">
        <v>3.4000000000000002E-2</v>
      </c>
      <c r="S22" s="93">
        <v>6.9000000000000006E-2</v>
      </c>
      <c r="T22" s="93">
        <v>0.04</v>
      </c>
      <c r="U22" s="93">
        <v>3.9E-2</v>
      </c>
      <c r="V22" s="93">
        <v>4.9000000000000002E-2</v>
      </c>
      <c r="W22" s="93">
        <v>0.08</v>
      </c>
      <c r="X22" s="93">
        <v>6.5000000000000002E-2</v>
      </c>
    </row>
    <row r="23" spans="1:24" s="86" customFormat="1">
      <c r="A23" s="121" t="s">
        <v>369</v>
      </c>
      <c r="B23" s="92">
        <v>0.185</v>
      </c>
      <c r="C23" s="93">
        <v>0.16500000000000001</v>
      </c>
      <c r="D23" s="93">
        <v>0.19900000000000001</v>
      </c>
      <c r="E23" s="93">
        <v>0.16700000000000001</v>
      </c>
      <c r="F23" s="93">
        <v>0.188</v>
      </c>
      <c r="G23" s="93">
        <v>0.17899999999999999</v>
      </c>
      <c r="H23" s="93">
        <v>0.18</v>
      </c>
      <c r="I23" s="93">
        <v>0.21</v>
      </c>
      <c r="J23" s="93">
        <v>0.159</v>
      </c>
      <c r="K23" s="93">
        <v>0.20200000000000001</v>
      </c>
      <c r="L23" s="93">
        <v>0.19</v>
      </c>
      <c r="N23" s="92">
        <v>0.158</v>
      </c>
      <c r="O23" s="93">
        <v>0.17399999999999999</v>
      </c>
      <c r="P23" s="93">
        <v>0.14799999999999999</v>
      </c>
      <c r="Q23" s="93">
        <v>0.158</v>
      </c>
      <c r="R23" s="93">
        <v>0.159</v>
      </c>
      <c r="S23" s="93">
        <v>0.18099999999999999</v>
      </c>
      <c r="T23" s="93">
        <v>0.182</v>
      </c>
      <c r="U23" s="93">
        <v>0.14499999999999999</v>
      </c>
      <c r="V23" s="93">
        <v>0.112</v>
      </c>
      <c r="W23" s="93">
        <v>0.18099999999999999</v>
      </c>
      <c r="X23" s="93">
        <v>0.154</v>
      </c>
    </row>
    <row r="24" spans="1:24" s="86" customFormat="1">
      <c r="A24" s="121" t="s">
        <v>370</v>
      </c>
      <c r="B24" s="92">
        <v>0.26200000000000001</v>
      </c>
      <c r="C24" s="93">
        <v>0.27</v>
      </c>
      <c r="D24" s="93">
        <v>0.23599999999999999</v>
      </c>
      <c r="E24" s="93">
        <v>0.219</v>
      </c>
      <c r="F24" s="93">
        <v>0.314</v>
      </c>
      <c r="G24" s="93">
        <v>0.32800000000000001</v>
      </c>
      <c r="H24" s="93">
        <v>0.26300000000000001</v>
      </c>
      <c r="I24" s="93">
        <v>0.23599999999999999</v>
      </c>
      <c r="J24" s="93">
        <v>0.30399999999999999</v>
      </c>
      <c r="K24" s="93">
        <v>0.21</v>
      </c>
      <c r="L24" s="93">
        <v>0.23100000000000001</v>
      </c>
      <c r="N24" s="92">
        <v>0.28399999999999997</v>
      </c>
      <c r="O24" s="93">
        <v>0.311</v>
      </c>
      <c r="P24" s="93">
        <v>0.29099999999999998</v>
      </c>
      <c r="Q24" s="93">
        <v>0.27200000000000002</v>
      </c>
      <c r="R24" s="93">
        <v>0.30599999999999999</v>
      </c>
      <c r="S24" s="93">
        <v>0.23799999999999999</v>
      </c>
      <c r="T24" s="93">
        <v>0.28399999999999997</v>
      </c>
      <c r="U24" s="93">
        <v>0.30299999999999999</v>
      </c>
      <c r="V24" s="93">
        <v>0.34100000000000003</v>
      </c>
      <c r="W24" s="93">
        <v>0.28799999999999998</v>
      </c>
      <c r="X24" s="93">
        <v>0.24299999999999999</v>
      </c>
    </row>
    <row r="25" spans="1:24" s="86" customFormat="1">
      <c r="A25" s="121" t="s">
        <v>371</v>
      </c>
      <c r="B25" s="92">
        <v>0.25900000000000001</v>
      </c>
      <c r="C25" s="93">
        <v>0.28000000000000003</v>
      </c>
      <c r="D25" s="93">
        <v>0.27900000000000003</v>
      </c>
      <c r="E25" s="93">
        <v>0.247</v>
      </c>
      <c r="F25" s="93">
        <v>0.23100000000000001</v>
      </c>
      <c r="G25" s="93">
        <v>0.22600000000000001</v>
      </c>
      <c r="H25" s="93">
        <v>0.28899999999999998</v>
      </c>
      <c r="I25" s="93">
        <v>0.26200000000000001</v>
      </c>
      <c r="J25" s="93">
        <v>0.26400000000000001</v>
      </c>
      <c r="K25" s="93">
        <v>0.32700000000000001</v>
      </c>
      <c r="L25" s="93">
        <v>0.23499999999999999</v>
      </c>
      <c r="N25" s="92">
        <v>0.24099999999999999</v>
      </c>
      <c r="O25" s="93">
        <v>0.24399999999999999</v>
      </c>
      <c r="P25" s="93">
        <v>0.23599999999999999</v>
      </c>
      <c r="Q25" s="93">
        <v>0.28899999999999998</v>
      </c>
      <c r="R25" s="93">
        <v>0.26300000000000001</v>
      </c>
      <c r="S25" s="93">
        <v>0.26600000000000001</v>
      </c>
      <c r="T25" s="93">
        <v>0.17599999999999999</v>
      </c>
      <c r="U25" s="93">
        <v>0.215</v>
      </c>
      <c r="V25" s="93">
        <v>0.27400000000000002</v>
      </c>
      <c r="W25" s="93">
        <v>0.26100000000000001</v>
      </c>
      <c r="X25" s="93">
        <v>0.17799999999999999</v>
      </c>
    </row>
    <row r="26" spans="1:24" s="86" customFormat="1">
      <c r="A26" s="121" t="s">
        <v>372</v>
      </c>
      <c r="B26" s="92">
        <v>9.1999999999999998E-2</v>
      </c>
      <c r="C26" s="93">
        <v>0.09</v>
      </c>
      <c r="D26" s="93">
        <v>7.5999999999999998E-2</v>
      </c>
      <c r="E26" s="93">
        <v>0.124</v>
      </c>
      <c r="F26" s="93">
        <v>0.09</v>
      </c>
      <c r="G26" s="93">
        <v>6.9000000000000006E-2</v>
      </c>
      <c r="H26" s="93">
        <v>0.105</v>
      </c>
      <c r="I26" s="93">
        <v>9.6000000000000002E-2</v>
      </c>
      <c r="J26" s="93">
        <v>0.105</v>
      </c>
      <c r="K26" s="93">
        <v>5.6000000000000001E-2</v>
      </c>
      <c r="L26" s="93">
        <v>0.112</v>
      </c>
      <c r="N26" s="92">
        <v>7.5999999999999998E-2</v>
      </c>
      <c r="O26" s="93">
        <v>6.7000000000000004E-2</v>
      </c>
      <c r="P26" s="93">
        <v>7.3999999999999996E-2</v>
      </c>
      <c r="Q26" s="93">
        <v>0.11</v>
      </c>
      <c r="R26" s="93">
        <v>0.121</v>
      </c>
      <c r="S26" s="93">
        <v>5.6000000000000001E-2</v>
      </c>
      <c r="T26" s="93">
        <v>0.08</v>
      </c>
      <c r="U26" s="93">
        <v>4.8000000000000001E-2</v>
      </c>
      <c r="V26" s="93">
        <v>5.3999999999999999E-2</v>
      </c>
      <c r="W26" s="93">
        <v>6.6000000000000003E-2</v>
      </c>
      <c r="X26" s="93">
        <v>9.7000000000000003E-2</v>
      </c>
    </row>
    <row r="27" spans="1:24" s="86" customFormat="1">
      <c r="A27" s="121" t="s">
        <v>373</v>
      </c>
      <c r="B27" s="92">
        <v>8.8999999999999996E-2</v>
      </c>
      <c r="C27" s="93">
        <v>5.2999999999999999E-2</v>
      </c>
      <c r="D27" s="93">
        <v>8.6999999999999994E-2</v>
      </c>
      <c r="E27" s="93">
        <v>0.124</v>
      </c>
      <c r="F27" s="93">
        <v>7.1999999999999995E-2</v>
      </c>
      <c r="G27" s="93">
        <v>5.8000000000000003E-2</v>
      </c>
      <c r="H27" s="93">
        <v>4.3999999999999997E-2</v>
      </c>
      <c r="I27" s="93">
        <v>0.10299999999999999</v>
      </c>
      <c r="J27" s="93">
        <v>6.9000000000000006E-2</v>
      </c>
      <c r="K27" s="93">
        <v>5.1999999999999998E-2</v>
      </c>
      <c r="L27" s="93">
        <v>0.16</v>
      </c>
      <c r="N27" s="92">
        <v>0.152</v>
      </c>
      <c r="O27" s="93">
        <v>0.09</v>
      </c>
      <c r="P27" s="93">
        <v>0.17199999999999999</v>
      </c>
      <c r="Q27" s="93">
        <v>8.3000000000000004E-2</v>
      </c>
      <c r="R27" s="93">
        <v>8.5999999999999993E-2</v>
      </c>
      <c r="S27" s="93">
        <v>0.16900000000000001</v>
      </c>
      <c r="T27" s="93">
        <v>0.216</v>
      </c>
      <c r="U27" s="93">
        <v>0.23200000000000001</v>
      </c>
      <c r="V27" s="93">
        <v>0.157</v>
      </c>
      <c r="W27" s="93">
        <v>0.08</v>
      </c>
      <c r="X27" s="93">
        <v>0.219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4.0000000000000001E-3</v>
      </c>
      <c r="C31" s="93">
        <v>3.0000000000000001E-3</v>
      </c>
      <c r="D31" s="93">
        <v>8.0000000000000002E-3</v>
      </c>
      <c r="E31" s="93">
        <v>5.0000000000000001E-3</v>
      </c>
      <c r="F31" s="93">
        <v>4.0000000000000001E-3</v>
      </c>
      <c r="G31" s="93">
        <v>8.0000000000000002E-3</v>
      </c>
      <c r="H31" s="93">
        <v>5.0000000000000001E-3</v>
      </c>
      <c r="I31" s="93">
        <v>4.0000000000000001E-3</v>
      </c>
      <c r="J31" s="93">
        <v>0</v>
      </c>
      <c r="K31" s="93">
        <v>0</v>
      </c>
      <c r="L31" s="93">
        <v>4.0000000000000001E-3</v>
      </c>
      <c r="N31" s="92">
        <v>5.0000000000000001E-3</v>
      </c>
      <c r="O31" s="93">
        <v>4.0000000000000001E-3</v>
      </c>
      <c r="P31" s="93">
        <v>1.2E-2</v>
      </c>
      <c r="Q31" s="93">
        <v>5.0000000000000001E-3</v>
      </c>
      <c r="R31" s="93">
        <v>0</v>
      </c>
      <c r="S31" s="93">
        <v>0</v>
      </c>
      <c r="T31" s="93">
        <v>0</v>
      </c>
      <c r="U31" s="93">
        <v>1.0999999999999999E-2</v>
      </c>
      <c r="V31" s="93">
        <v>0</v>
      </c>
      <c r="W31" s="93">
        <v>0.01</v>
      </c>
      <c r="X31" s="93">
        <v>0.01</v>
      </c>
    </row>
    <row r="32" spans="1:24" s="90" customFormat="1">
      <c r="A32" s="25" t="s">
        <v>367</v>
      </c>
      <c r="B32" s="92">
        <v>3.9E-2</v>
      </c>
      <c r="C32" s="93">
        <v>7.9000000000000001E-2</v>
      </c>
      <c r="D32" s="93">
        <v>0.04</v>
      </c>
      <c r="E32" s="93">
        <v>4.4999999999999998E-2</v>
      </c>
      <c r="F32" s="93">
        <v>1.9E-2</v>
      </c>
      <c r="G32" s="93">
        <v>3.5000000000000003E-2</v>
      </c>
      <c r="H32" s="93">
        <v>4.1000000000000002E-2</v>
      </c>
      <c r="I32" s="93">
        <v>2.1000000000000001E-2</v>
      </c>
      <c r="J32" s="93">
        <v>2.3E-2</v>
      </c>
      <c r="K32" s="93">
        <v>6.4000000000000001E-2</v>
      </c>
      <c r="L32" s="93">
        <v>2.1999999999999999E-2</v>
      </c>
      <c r="N32" s="92">
        <v>3.2000000000000001E-2</v>
      </c>
      <c r="O32" s="93">
        <v>5.8999999999999997E-2</v>
      </c>
      <c r="P32" s="93">
        <v>2.4E-2</v>
      </c>
      <c r="Q32" s="93">
        <v>2.4E-2</v>
      </c>
      <c r="R32" s="93">
        <v>3.3000000000000002E-2</v>
      </c>
      <c r="S32" s="93">
        <v>2.4E-2</v>
      </c>
      <c r="T32" s="93">
        <v>2.9000000000000001E-2</v>
      </c>
      <c r="U32" s="93">
        <v>1.0999999999999999E-2</v>
      </c>
      <c r="V32" s="93">
        <v>1.6E-2</v>
      </c>
      <c r="W32" s="93">
        <v>3.7999999999999999E-2</v>
      </c>
      <c r="X32" s="93">
        <v>4.7E-2</v>
      </c>
    </row>
    <row r="33" spans="1:25" s="90" customFormat="1">
      <c r="A33" s="25" t="s">
        <v>368</v>
      </c>
      <c r="B33" s="92">
        <v>8.1000000000000003E-2</v>
      </c>
      <c r="C33" s="93">
        <v>6.9000000000000006E-2</v>
      </c>
      <c r="D33" s="93">
        <v>8.6999999999999994E-2</v>
      </c>
      <c r="E33" s="93">
        <v>8.5999999999999993E-2</v>
      </c>
      <c r="F33" s="93">
        <v>8.8999999999999996E-2</v>
      </c>
      <c r="G33" s="93">
        <v>0.105</v>
      </c>
      <c r="H33" s="93">
        <v>7.8E-2</v>
      </c>
      <c r="I33" s="93">
        <v>7.8E-2</v>
      </c>
      <c r="J33" s="93">
        <v>8.2000000000000003E-2</v>
      </c>
      <c r="K33" s="93">
        <v>9.8000000000000004E-2</v>
      </c>
      <c r="L33" s="93">
        <v>5.8000000000000003E-2</v>
      </c>
      <c r="N33" s="92">
        <v>6.6000000000000003E-2</v>
      </c>
      <c r="O33" s="93">
        <v>6.3E-2</v>
      </c>
      <c r="P33" s="93">
        <v>0.06</v>
      </c>
      <c r="Q33" s="93">
        <v>6.7000000000000004E-2</v>
      </c>
      <c r="R33" s="93">
        <v>3.7999999999999999E-2</v>
      </c>
      <c r="S33" s="93">
        <v>8.3000000000000004E-2</v>
      </c>
      <c r="T33" s="93">
        <v>5.0999999999999997E-2</v>
      </c>
      <c r="U33" s="93">
        <v>5.0999999999999997E-2</v>
      </c>
      <c r="V33" s="93">
        <v>5.8999999999999997E-2</v>
      </c>
      <c r="W33" s="93">
        <v>8.6999999999999994E-2</v>
      </c>
      <c r="X33" s="93">
        <v>8.3000000000000004E-2</v>
      </c>
    </row>
    <row r="34" spans="1:25" s="90" customFormat="1">
      <c r="A34" s="25" t="s">
        <v>369</v>
      </c>
      <c r="B34" s="92">
        <v>0.20300000000000001</v>
      </c>
      <c r="C34" s="93">
        <v>0.17399999999999999</v>
      </c>
      <c r="D34" s="93">
        <v>0.218</v>
      </c>
      <c r="E34" s="93">
        <v>0.191</v>
      </c>
      <c r="F34" s="93">
        <v>0.20200000000000001</v>
      </c>
      <c r="G34" s="93">
        <v>0.19</v>
      </c>
      <c r="H34" s="93">
        <v>0.188</v>
      </c>
      <c r="I34" s="93">
        <v>0.23499999999999999</v>
      </c>
      <c r="J34" s="93">
        <v>0.17100000000000001</v>
      </c>
      <c r="K34" s="93">
        <v>0.21299999999999999</v>
      </c>
      <c r="L34" s="93">
        <v>0.22700000000000001</v>
      </c>
      <c r="N34" s="92">
        <v>0.187</v>
      </c>
      <c r="O34" s="93">
        <v>0.191</v>
      </c>
      <c r="P34" s="93">
        <v>0.17899999999999999</v>
      </c>
      <c r="Q34" s="93">
        <v>0.17199999999999999</v>
      </c>
      <c r="R34" s="93">
        <v>0.17499999999999999</v>
      </c>
      <c r="S34" s="93">
        <v>0.218</v>
      </c>
      <c r="T34" s="93">
        <v>0.23200000000000001</v>
      </c>
      <c r="U34" s="93">
        <v>0.189</v>
      </c>
      <c r="V34" s="93">
        <v>0.13300000000000001</v>
      </c>
      <c r="W34" s="93">
        <v>0.19700000000000001</v>
      </c>
      <c r="X34" s="93">
        <v>0.19700000000000001</v>
      </c>
    </row>
    <row r="35" spans="1:25" s="90" customFormat="1">
      <c r="A35" s="25" t="s">
        <v>370</v>
      </c>
      <c r="B35" s="92">
        <v>0.28699999999999998</v>
      </c>
      <c r="C35" s="93">
        <v>0.28499999999999998</v>
      </c>
      <c r="D35" s="93">
        <v>0.25800000000000001</v>
      </c>
      <c r="E35" s="93">
        <v>0.25</v>
      </c>
      <c r="F35" s="93">
        <v>0.33900000000000002</v>
      </c>
      <c r="G35" s="93">
        <v>0.34899999999999998</v>
      </c>
      <c r="H35" s="93">
        <v>0.27500000000000002</v>
      </c>
      <c r="I35" s="93">
        <v>0.26300000000000001</v>
      </c>
      <c r="J35" s="93">
        <v>0.32700000000000001</v>
      </c>
      <c r="K35" s="93">
        <v>0.221</v>
      </c>
      <c r="L35" s="93">
        <v>0.27600000000000002</v>
      </c>
      <c r="N35" s="92">
        <v>0.33500000000000002</v>
      </c>
      <c r="O35" s="93">
        <v>0.34200000000000003</v>
      </c>
      <c r="P35" s="93">
        <v>0.35099999999999998</v>
      </c>
      <c r="Q35" s="93">
        <v>0.29699999999999999</v>
      </c>
      <c r="R35" s="93">
        <v>0.33500000000000002</v>
      </c>
      <c r="S35" s="93">
        <v>0.28599999999999998</v>
      </c>
      <c r="T35" s="93">
        <v>0.36199999999999999</v>
      </c>
      <c r="U35" s="93">
        <v>0.39400000000000002</v>
      </c>
      <c r="V35" s="93">
        <v>0.40400000000000003</v>
      </c>
      <c r="W35" s="93">
        <v>0.313</v>
      </c>
      <c r="X35" s="93">
        <v>0.311</v>
      </c>
    </row>
    <row r="36" spans="1:25" s="90" customFormat="1">
      <c r="A36" s="25" t="s">
        <v>371</v>
      </c>
      <c r="B36" s="92">
        <v>0.28499999999999998</v>
      </c>
      <c r="C36" s="93">
        <v>0.29499999999999998</v>
      </c>
      <c r="D36" s="93">
        <v>0.30599999999999999</v>
      </c>
      <c r="E36" s="93">
        <v>0.28199999999999997</v>
      </c>
      <c r="F36" s="93">
        <v>0.249</v>
      </c>
      <c r="G36" s="93">
        <v>0.24</v>
      </c>
      <c r="H36" s="93">
        <v>0.30299999999999999</v>
      </c>
      <c r="I36" s="93">
        <v>0.29199999999999998</v>
      </c>
      <c r="J36" s="93">
        <v>0.28399999999999997</v>
      </c>
      <c r="K36" s="93">
        <v>0.34499999999999997</v>
      </c>
      <c r="L36" s="93">
        <v>0.28000000000000003</v>
      </c>
      <c r="N36" s="92">
        <v>0.28399999999999997</v>
      </c>
      <c r="O36" s="93">
        <v>0.26800000000000002</v>
      </c>
      <c r="P36" s="93">
        <v>0.28599999999999998</v>
      </c>
      <c r="Q36" s="93">
        <v>0.316</v>
      </c>
      <c r="R36" s="93">
        <v>0.28799999999999998</v>
      </c>
      <c r="S36" s="93">
        <v>0.32</v>
      </c>
      <c r="T36" s="93">
        <v>0.22500000000000001</v>
      </c>
      <c r="U36" s="93">
        <v>0.28000000000000003</v>
      </c>
      <c r="V36" s="93">
        <v>0.32400000000000001</v>
      </c>
      <c r="W36" s="93">
        <v>0.28399999999999997</v>
      </c>
      <c r="X36" s="93">
        <v>0.22800000000000001</v>
      </c>
    </row>
    <row r="37" spans="1:25" s="90" customFormat="1">
      <c r="A37" s="25" t="s">
        <v>372</v>
      </c>
      <c r="B37" s="92">
        <v>0.10100000000000001</v>
      </c>
      <c r="C37" s="93">
        <v>9.5000000000000001E-2</v>
      </c>
      <c r="D37" s="93">
        <v>8.3000000000000004E-2</v>
      </c>
      <c r="E37" s="93">
        <v>0.14099999999999999</v>
      </c>
      <c r="F37" s="93">
        <v>9.7000000000000003E-2</v>
      </c>
      <c r="G37" s="93">
        <v>7.3999999999999996E-2</v>
      </c>
      <c r="H37" s="93">
        <v>0.11</v>
      </c>
      <c r="I37" s="93">
        <v>0.107</v>
      </c>
      <c r="J37" s="93">
        <v>0.113</v>
      </c>
      <c r="K37" s="93">
        <v>0.06</v>
      </c>
      <c r="L37" s="93">
        <v>0.13300000000000001</v>
      </c>
      <c r="N37" s="92">
        <v>0.09</v>
      </c>
      <c r="O37" s="93">
        <v>7.3999999999999996E-2</v>
      </c>
      <c r="P37" s="93">
        <v>8.8999999999999996E-2</v>
      </c>
      <c r="Q37" s="93">
        <v>0.12</v>
      </c>
      <c r="R37" s="93">
        <v>0.13200000000000001</v>
      </c>
      <c r="S37" s="93">
        <v>6.8000000000000005E-2</v>
      </c>
      <c r="T37" s="93">
        <v>0.10100000000000001</v>
      </c>
      <c r="U37" s="93">
        <v>6.3E-2</v>
      </c>
      <c r="V37" s="93">
        <v>6.4000000000000001E-2</v>
      </c>
      <c r="W37" s="93">
        <v>7.1999999999999995E-2</v>
      </c>
      <c r="X37" s="93">
        <v>0.124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0.67300000000000004</v>
      </c>
      <c r="C41" s="93">
        <v>0.67500000000000004</v>
      </c>
      <c r="D41" s="93">
        <v>0.64700000000000002</v>
      </c>
      <c r="E41" s="93">
        <v>0.67300000000000004</v>
      </c>
      <c r="F41" s="93">
        <v>0.68500000000000005</v>
      </c>
      <c r="G41" s="93">
        <v>0.66300000000000003</v>
      </c>
      <c r="H41" s="93">
        <v>0.68799999999999994</v>
      </c>
      <c r="I41" s="93">
        <v>0.66300000000000003</v>
      </c>
      <c r="J41" s="93">
        <v>0.72399999999999998</v>
      </c>
      <c r="K41" s="93">
        <v>0.626</v>
      </c>
      <c r="L41" s="93">
        <v>0.68899999999999995</v>
      </c>
      <c r="N41" s="92">
        <v>0.70899999999999996</v>
      </c>
      <c r="O41" s="93">
        <v>0.68400000000000005</v>
      </c>
      <c r="P41" s="93">
        <v>0.72599999999999998</v>
      </c>
      <c r="Q41" s="93">
        <v>0.73199999999999998</v>
      </c>
      <c r="R41" s="93">
        <v>0.755</v>
      </c>
      <c r="S41" s="93">
        <v>0.67500000000000004</v>
      </c>
      <c r="T41" s="93">
        <v>0.68799999999999994</v>
      </c>
      <c r="U41" s="93">
        <v>0.73699999999999999</v>
      </c>
      <c r="V41" s="93">
        <v>0.79300000000000004</v>
      </c>
      <c r="W41" s="93">
        <v>0.66800000000000004</v>
      </c>
      <c r="X41" s="93">
        <v>0.66300000000000003</v>
      </c>
    </row>
    <row r="42" spans="1:25" s="86" customFormat="1">
      <c r="A42" s="122" t="s">
        <v>375</v>
      </c>
      <c r="B42" s="109">
        <v>5</v>
      </c>
      <c r="C42" s="112">
        <v>4.9000000000000004</v>
      </c>
      <c r="D42" s="112">
        <v>4.9000000000000004</v>
      </c>
      <c r="E42" s="112">
        <v>5</v>
      </c>
      <c r="F42" s="112">
        <v>5</v>
      </c>
      <c r="G42" s="112">
        <v>4.9000000000000004</v>
      </c>
      <c r="H42" s="112">
        <v>5</v>
      </c>
      <c r="I42" s="112">
        <v>5</v>
      </c>
      <c r="J42" s="112">
        <v>5.0999999999999996</v>
      </c>
      <c r="K42" s="112">
        <v>4.9000000000000004</v>
      </c>
      <c r="L42" s="112">
        <v>5.0999999999999996</v>
      </c>
      <c r="N42" s="109">
        <v>5</v>
      </c>
      <c r="O42" s="112">
        <v>4.9000000000000004</v>
      </c>
      <c r="P42" s="112">
        <v>5</v>
      </c>
      <c r="Q42" s="112">
        <v>5.2</v>
      </c>
      <c r="R42" s="112">
        <v>5.2</v>
      </c>
      <c r="S42" s="112">
        <v>5</v>
      </c>
      <c r="T42" s="112">
        <v>5</v>
      </c>
      <c r="U42" s="112">
        <v>5</v>
      </c>
      <c r="V42" s="112">
        <v>5.2</v>
      </c>
      <c r="W42" s="112">
        <v>4.9000000000000004</v>
      </c>
      <c r="X42" s="112">
        <v>4.9000000000000004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5</v>
      </c>
      <c r="T43" s="112">
        <v>5</v>
      </c>
      <c r="U43" s="112">
        <v>5</v>
      </c>
      <c r="V43" s="112">
        <v>5</v>
      </c>
      <c r="W43" s="112">
        <v>5</v>
      </c>
      <c r="X43" s="112">
        <v>5</v>
      </c>
    </row>
    <row r="44" spans="1:25" s="86" customFormat="1">
      <c r="A44" s="122" t="s">
        <v>377</v>
      </c>
      <c r="B44" s="73" t="str">
        <f>INDEX($A9:$A15,MATCH(B47,B9:B15,0))</f>
        <v>Voto 5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5</v>
      </c>
      <c r="G44" s="113" t="str">
        <f t="shared" si="0"/>
        <v>Voto 5</v>
      </c>
      <c r="H44" s="113" t="str">
        <f t="shared" si="0"/>
        <v>Voto 6</v>
      </c>
      <c r="I44" s="113" t="str">
        <f t="shared" si="0"/>
        <v>Voto 6</v>
      </c>
      <c r="J44" s="113" t="str">
        <f t="shared" si="0"/>
        <v>Voto 5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5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6</v>
      </c>
      <c r="R44" s="113" t="str">
        <f t="shared" si="0"/>
        <v>Voto 5</v>
      </c>
      <c r="S44" s="113" t="str">
        <f t="shared" si="0"/>
        <v>Voto 6</v>
      </c>
      <c r="T44" s="113" t="str">
        <f t="shared" si="0"/>
        <v>Voto 5</v>
      </c>
      <c r="U44" s="113" t="str">
        <f t="shared" si="0"/>
        <v>Voto 5</v>
      </c>
      <c r="V44" s="113" t="str">
        <f t="shared" si="0"/>
        <v>Voto 5</v>
      </c>
      <c r="W44" s="113" t="str">
        <f t="shared" si="0"/>
        <v>Voto 5</v>
      </c>
      <c r="X44" s="113" t="str">
        <f t="shared" si="0"/>
        <v>Voto 5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68.638239339752403</v>
      </c>
      <c r="C45" s="112">
        <f t="shared" si="1"/>
        <v>63.473818646232438</v>
      </c>
      <c r="D45" s="112">
        <f t="shared" si="1"/>
        <v>65.546218487394952</v>
      </c>
      <c r="E45" s="112">
        <f t="shared" si="1"/>
        <v>66.197183098591552</v>
      </c>
      <c r="F45" s="112">
        <f t="shared" si="1"/>
        <v>71.621621621621628</v>
      </c>
      <c r="G45" s="112">
        <f t="shared" si="1"/>
        <v>63.517060367454064</v>
      </c>
      <c r="H45" s="112">
        <f t="shared" si="1"/>
        <v>69.548387096774206</v>
      </c>
      <c r="I45" s="112">
        <f t="shared" si="1"/>
        <v>73.177842565597672</v>
      </c>
      <c r="J45" s="112">
        <f t="shared" si="1"/>
        <v>74.578469520103766</v>
      </c>
      <c r="K45" s="112">
        <f t="shared" si="1"/>
        <v>58.981233243967836</v>
      </c>
      <c r="L45" s="112">
        <f t="shared" si="1"/>
        <v>77.84615384615384</v>
      </c>
      <c r="N45" s="109">
        <f t="shared" ref="N45:X45" si="2">100*((N24+N25+N26)-(N20+N21+N22))/(N20+N21+N22+N24+N25+N26)</f>
        <v>74.45573294629898</v>
      </c>
      <c r="O45" s="112">
        <f t="shared" si="2"/>
        <v>69.021739130434767</v>
      </c>
      <c r="P45" s="112">
        <f t="shared" si="2"/>
        <v>76.764705882352928</v>
      </c>
      <c r="Q45" s="112">
        <f t="shared" si="2"/>
        <v>77.044854881266502</v>
      </c>
      <c r="R45" s="112">
        <f t="shared" si="2"/>
        <v>83.02387267904507</v>
      </c>
      <c r="S45" s="112">
        <f t="shared" si="2"/>
        <v>72.573189522342062</v>
      </c>
      <c r="T45" s="112">
        <f t="shared" si="2"/>
        <v>79.104477611940311</v>
      </c>
      <c r="U45" s="112">
        <f t="shared" si="2"/>
        <v>81.701444622792962</v>
      </c>
      <c r="V45" s="112">
        <f t="shared" si="2"/>
        <v>83.036935704514349</v>
      </c>
      <c r="W45" s="112">
        <f t="shared" si="2"/>
        <v>66.441136671177262</v>
      </c>
      <c r="X45" s="112">
        <f t="shared" si="2"/>
        <v>65.23125996810208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15117</v>
      </c>
      <c r="C47" s="117">
        <f t="shared" ref="C47:X47" si="3">MAX(C9:C15)</f>
        <v>2445</v>
      </c>
      <c r="D47" s="117">
        <f t="shared" si="3"/>
        <v>1596</v>
      </c>
      <c r="E47" s="117">
        <f t="shared" si="3"/>
        <v>1045</v>
      </c>
      <c r="F47" s="117">
        <f t="shared" si="3"/>
        <v>1289</v>
      </c>
      <c r="G47" s="117">
        <f t="shared" si="3"/>
        <v>2406</v>
      </c>
      <c r="H47" s="117">
        <f t="shared" si="3"/>
        <v>475</v>
      </c>
      <c r="I47" s="117">
        <f t="shared" si="3"/>
        <v>2235</v>
      </c>
      <c r="J47" s="117">
        <f t="shared" si="3"/>
        <v>1524</v>
      </c>
      <c r="K47" s="117">
        <f t="shared" si="3"/>
        <v>1177</v>
      </c>
      <c r="L47" s="117">
        <f t="shared" si="3"/>
        <v>2091</v>
      </c>
      <c r="N47" s="117">
        <f t="shared" si="3"/>
        <v>4682</v>
      </c>
      <c r="O47" s="117">
        <f t="shared" si="3"/>
        <v>706</v>
      </c>
      <c r="P47" s="117">
        <f t="shared" si="3"/>
        <v>294</v>
      </c>
      <c r="Q47" s="117">
        <f t="shared" si="3"/>
        <v>549</v>
      </c>
      <c r="R47" s="117">
        <f t="shared" si="3"/>
        <v>376</v>
      </c>
      <c r="S47" s="117">
        <f t="shared" si="3"/>
        <v>565</v>
      </c>
      <c r="T47" s="117">
        <f t="shared" si="3"/>
        <v>161</v>
      </c>
      <c r="U47" s="117">
        <f t="shared" si="3"/>
        <v>604</v>
      </c>
      <c r="V47" s="117">
        <f t="shared" si="3"/>
        <v>552</v>
      </c>
      <c r="W47" s="117">
        <f t="shared" si="3"/>
        <v>351</v>
      </c>
      <c r="X47" s="117">
        <f t="shared" si="3"/>
        <v>617</v>
      </c>
    </row>
    <row r="48" spans="1:25" s="67" customFormat="1" ht="8.6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/>
  </sheetViews>
  <sheetFormatPr defaultColWidth="8.7109375" defaultRowHeight="12"/>
  <cols>
    <col min="1" max="1" width="24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86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409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358</v>
      </c>
      <c r="C8" s="23">
        <v>97</v>
      </c>
      <c r="D8" s="23">
        <v>5</v>
      </c>
      <c r="E8" s="23">
        <v>109</v>
      </c>
      <c r="F8" s="23">
        <v>0</v>
      </c>
      <c r="G8" s="23">
        <v>80</v>
      </c>
      <c r="H8" s="23">
        <v>7</v>
      </c>
      <c r="I8" s="23">
        <v>0</v>
      </c>
      <c r="J8" s="23">
        <v>0</v>
      </c>
      <c r="K8" s="23">
        <v>49</v>
      </c>
      <c r="L8" s="23">
        <v>10</v>
      </c>
    </row>
    <row r="9" spans="1:13" s="86" customFormat="1">
      <c r="A9" s="121" t="s">
        <v>367</v>
      </c>
      <c r="B9" s="73">
        <v>1794</v>
      </c>
      <c r="C9" s="23">
        <v>506</v>
      </c>
      <c r="D9" s="23">
        <v>186</v>
      </c>
      <c r="E9" s="23">
        <v>168</v>
      </c>
      <c r="F9" s="23">
        <v>50</v>
      </c>
      <c r="G9" s="23">
        <v>293</v>
      </c>
      <c r="H9" s="23">
        <v>32</v>
      </c>
      <c r="I9" s="23">
        <v>170</v>
      </c>
      <c r="J9" s="23">
        <v>141</v>
      </c>
      <c r="K9" s="23">
        <v>130</v>
      </c>
      <c r="L9" s="23">
        <v>118</v>
      </c>
    </row>
    <row r="10" spans="1:13" s="86" customFormat="1">
      <c r="A10" s="121" t="s">
        <v>368</v>
      </c>
      <c r="B10" s="73">
        <v>5372</v>
      </c>
      <c r="C10" s="23">
        <v>777</v>
      </c>
      <c r="D10" s="23">
        <v>407</v>
      </c>
      <c r="E10" s="23">
        <v>386</v>
      </c>
      <c r="F10" s="23">
        <v>534</v>
      </c>
      <c r="G10" s="23">
        <v>611</v>
      </c>
      <c r="H10" s="23">
        <v>211</v>
      </c>
      <c r="I10" s="23">
        <v>736</v>
      </c>
      <c r="J10" s="23">
        <v>374</v>
      </c>
      <c r="K10" s="23">
        <v>510</v>
      </c>
      <c r="L10" s="23">
        <v>826</v>
      </c>
    </row>
    <row r="11" spans="1:13" s="86" customFormat="1">
      <c r="A11" s="121" t="s">
        <v>369</v>
      </c>
      <c r="B11" s="73">
        <v>11696</v>
      </c>
      <c r="C11" s="23">
        <v>1581</v>
      </c>
      <c r="D11" s="23">
        <v>1136</v>
      </c>
      <c r="E11" s="23">
        <v>965</v>
      </c>
      <c r="F11" s="23">
        <v>887</v>
      </c>
      <c r="G11" s="23">
        <v>1678</v>
      </c>
      <c r="H11" s="23">
        <v>340</v>
      </c>
      <c r="I11" s="23">
        <v>1905</v>
      </c>
      <c r="J11" s="23">
        <v>849</v>
      </c>
      <c r="K11" s="23">
        <v>769</v>
      </c>
      <c r="L11" s="23">
        <v>1587</v>
      </c>
    </row>
    <row r="12" spans="1:13" s="86" customFormat="1">
      <c r="A12" s="121" t="s">
        <v>370</v>
      </c>
      <c r="B12" s="73">
        <v>17358</v>
      </c>
      <c r="C12" s="23">
        <v>2951</v>
      </c>
      <c r="D12" s="23">
        <v>1647</v>
      </c>
      <c r="E12" s="23">
        <v>1284</v>
      </c>
      <c r="F12" s="23">
        <v>1396</v>
      </c>
      <c r="G12" s="23">
        <v>2274</v>
      </c>
      <c r="H12" s="23">
        <v>455</v>
      </c>
      <c r="I12" s="23">
        <v>2360</v>
      </c>
      <c r="J12" s="23">
        <v>1673</v>
      </c>
      <c r="K12" s="23">
        <v>932</v>
      </c>
      <c r="L12" s="23">
        <v>2385</v>
      </c>
    </row>
    <row r="13" spans="1:13" s="86" customFormat="1">
      <c r="A13" s="121" t="s">
        <v>371</v>
      </c>
      <c r="B13" s="73">
        <v>13611</v>
      </c>
      <c r="C13" s="23">
        <v>2482</v>
      </c>
      <c r="D13" s="23">
        <v>1065</v>
      </c>
      <c r="E13" s="23">
        <v>1048</v>
      </c>
      <c r="F13" s="23">
        <v>937</v>
      </c>
      <c r="G13" s="23">
        <v>1838</v>
      </c>
      <c r="H13" s="23">
        <v>485</v>
      </c>
      <c r="I13" s="23">
        <v>1611</v>
      </c>
      <c r="J13" s="23">
        <v>1448</v>
      </c>
      <c r="K13" s="23">
        <v>997</v>
      </c>
      <c r="L13" s="23">
        <v>1699</v>
      </c>
    </row>
    <row r="14" spans="1:13" s="86" customFormat="1">
      <c r="A14" s="121" t="s">
        <v>372</v>
      </c>
      <c r="B14" s="73">
        <v>5650</v>
      </c>
      <c r="C14" s="23">
        <v>769</v>
      </c>
      <c r="D14" s="23">
        <v>526</v>
      </c>
      <c r="E14" s="23">
        <v>621</v>
      </c>
      <c r="F14" s="23">
        <v>446</v>
      </c>
      <c r="G14" s="23">
        <v>599</v>
      </c>
      <c r="H14" s="23">
        <v>168</v>
      </c>
      <c r="I14" s="23">
        <v>792</v>
      </c>
      <c r="J14" s="23">
        <v>657</v>
      </c>
      <c r="K14" s="23">
        <v>206</v>
      </c>
      <c r="L14" s="23">
        <v>866</v>
      </c>
    </row>
    <row r="15" spans="1:13" s="86" customFormat="1">
      <c r="A15" s="121" t="s">
        <v>373</v>
      </c>
      <c r="B15" s="73">
        <v>18441</v>
      </c>
      <c r="C15" s="23">
        <v>1855</v>
      </c>
      <c r="D15" s="23">
        <v>1761</v>
      </c>
      <c r="E15" s="23">
        <v>1545</v>
      </c>
      <c r="F15" s="23">
        <v>1083</v>
      </c>
      <c r="G15" s="23">
        <v>2075</v>
      </c>
      <c r="H15" s="23">
        <v>509</v>
      </c>
      <c r="I15" s="23">
        <v>2953</v>
      </c>
      <c r="J15" s="23">
        <v>1484</v>
      </c>
      <c r="K15" s="23">
        <v>1233</v>
      </c>
      <c r="L15" s="23">
        <v>3943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5.0000000000000001E-3</v>
      </c>
      <c r="C19" s="93">
        <v>8.9999999999999993E-3</v>
      </c>
      <c r="D19" s="93">
        <v>1E-3</v>
      </c>
      <c r="E19" s="93">
        <v>1.7999999999999999E-2</v>
      </c>
      <c r="F19" s="93">
        <v>0</v>
      </c>
      <c r="G19" s="93">
        <v>8.0000000000000002E-3</v>
      </c>
      <c r="H19" s="93">
        <v>3.0000000000000001E-3</v>
      </c>
      <c r="I19" s="93">
        <v>0</v>
      </c>
      <c r="J19" s="93">
        <v>0</v>
      </c>
      <c r="K19" s="93">
        <v>0.01</v>
      </c>
      <c r="L19" s="93">
        <v>1E-3</v>
      </c>
    </row>
    <row r="20" spans="1:12" s="86" customFormat="1">
      <c r="A20" s="121" t="s">
        <v>367</v>
      </c>
      <c r="B20" s="92">
        <v>2.4E-2</v>
      </c>
      <c r="C20" s="93">
        <v>4.5999999999999999E-2</v>
      </c>
      <c r="D20" s="93">
        <v>2.8000000000000001E-2</v>
      </c>
      <c r="E20" s="93">
        <v>2.7E-2</v>
      </c>
      <c r="F20" s="93">
        <v>8.9999999999999993E-3</v>
      </c>
      <c r="G20" s="93">
        <v>3.1E-2</v>
      </c>
      <c r="H20" s="93">
        <v>1.4999999999999999E-2</v>
      </c>
      <c r="I20" s="93">
        <v>1.6E-2</v>
      </c>
      <c r="J20" s="93">
        <v>2.1000000000000001E-2</v>
      </c>
      <c r="K20" s="93">
        <v>2.7E-2</v>
      </c>
      <c r="L20" s="93">
        <v>0.01</v>
      </c>
    </row>
    <row r="21" spans="1:12" s="86" customFormat="1">
      <c r="A21" s="121" t="s">
        <v>368</v>
      </c>
      <c r="B21" s="92">
        <v>7.1999999999999995E-2</v>
      </c>
      <c r="C21" s="93">
        <v>7.0000000000000007E-2</v>
      </c>
      <c r="D21" s="93">
        <v>0.06</v>
      </c>
      <c r="E21" s="93">
        <v>6.3E-2</v>
      </c>
      <c r="F21" s="93">
        <v>0.1</v>
      </c>
      <c r="G21" s="93">
        <v>6.5000000000000002E-2</v>
      </c>
      <c r="H21" s="93">
        <v>9.6000000000000002E-2</v>
      </c>
      <c r="I21" s="93">
        <v>7.0000000000000007E-2</v>
      </c>
      <c r="J21" s="93">
        <v>5.6000000000000001E-2</v>
      </c>
      <c r="K21" s="93">
        <v>0.106</v>
      </c>
      <c r="L21" s="93">
        <v>7.1999999999999995E-2</v>
      </c>
    </row>
    <row r="22" spans="1:12" s="86" customFormat="1">
      <c r="A22" s="121" t="s">
        <v>369</v>
      </c>
      <c r="B22" s="92">
        <v>0.157</v>
      </c>
      <c r="C22" s="93">
        <v>0.14299999999999999</v>
      </c>
      <c r="D22" s="93">
        <v>0.16900000000000001</v>
      </c>
      <c r="E22" s="93">
        <v>0.158</v>
      </c>
      <c r="F22" s="93">
        <v>0.16600000000000001</v>
      </c>
      <c r="G22" s="93">
        <v>0.17799999999999999</v>
      </c>
      <c r="H22" s="93">
        <v>0.154</v>
      </c>
      <c r="I22" s="93">
        <v>0.18099999999999999</v>
      </c>
      <c r="J22" s="93">
        <v>0.128</v>
      </c>
      <c r="K22" s="93">
        <v>0.159</v>
      </c>
      <c r="L22" s="93">
        <v>0.13900000000000001</v>
      </c>
    </row>
    <row r="23" spans="1:12" s="86" customFormat="1">
      <c r="A23" s="121" t="s">
        <v>370</v>
      </c>
      <c r="B23" s="92">
        <v>0.23400000000000001</v>
      </c>
      <c r="C23" s="93">
        <v>0.26800000000000002</v>
      </c>
      <c r="D23" s="93">
        <v>0.245</v>
      </c>
      <c r="E23" s="93">
        <v>0.21</v>
      </c>
      <c r="F23" s="93">
        <v>0.26200000000000001</v>
      </c>
      <c r="G23" s="93">
        <v>0.24099999999999999</v>
      </c>
      <c r="H23" s="93">
        <v>0.20599999999999999</v>
      </c>
      <c r="I23" s="93">
        <v>0.224</v>
      </c>
      <c r="J23" s="93">
        <v>0.252</v>
      </c>
      <c r="K23" s="93">
        <v>0.193</v>
      </c>
      <c r="L23" s="93">
        <v>0.20899999999999999</v>
      </c>
    </row>
    <row r="24" spans="1:12" s="86" customFormat="1">
      <c r="A24" s="121" t="s">
        <v>371</v>
      </c>
      <c r="B24" s="92">
        <v>0.183</v>
      </c>
      <c r="C24" s="93">
        <v>0.22500000000000001</v>
      </c>
      <c r="D24" s="93">
        <v>0.158</v>
      </c>
      <c r="E24" s="93">
        <v>0.17100000000000001</v>
      </c>
      <c r="F24" s="93">
        <v>0.17599999999999999</v>
      </c>
      <c r="G24" s="93">
        <v>0.19500000000000001</v>
      </c>
      <c r="H24" s="93">
        <v>0.22</v>
      </c>
      <c r="I24" s="93">
        <v>0.153</v>
      </c>
      <c r="J24" s="93">
        <v>0.219</v>
      </c>
      <c r="K24" s="93">
        <v>0.20699999999999999</v>
      </c>
      <c r="L24" s="93">
        <v>0.14899999999999999</v>
      </c>
    </row>
    <row r="25" spans="1:12" s="86" customFormat="1">
      <c r="A25" s="121" t="s">
        <v>372</v>
      </c>
      <c r="B25" s="92">
        <v>7.5999999999999998E-2</v>
      </c>
      <c r="C25" s="93">
        <v>7.0000000000000007E-2</v>
      </c>
      <c r="D25" s="93">
        <v>7.8E-2</v>
      </c>
      <c r="E25" s="93">
        <v>0.10100000000000001</v>
      </c>
      <c r="F25" s="93">
        <v>8.4000000000000005E-2</v>
      </c>
      <c r="G25" s="93">
        <v>6.3E-2</v>
      </c>
      <c r="H25" s="93">
        <v>7.5999999999999998E-2</v>
      </c>
      <c r="I25" s="93">
        <v>7.4999999999999997E-2</v>
      </c>
      <c r="J25" s="93">
        <v>9.9000000000000005E-2</v>
      </c>
      <c r="K25" s="93">
        <v>4.2999999999999997E-2</v>
      </c>
      <c r="L25" s="93">
        <v>7.5999999999999998E-2</v>
      </c>
    </row>
    <row r="26" spans="1:12" s="86" customFormat="1">
      <c r="A26" s="121" t="s">
        <v>373</v>
      </c>
      <c r="B26" s="92">
        <v>0.248</v>
      </c>
      <c r="C26" s="93">
        <v>0.16800000000000001</v>
      </c>
      <c r="D26" s="93">
        <v>0.26200000000000001</v>
      </c>
      <c r="E26" s="93">
        <v>0.252</v>
      </c>
      <c r="F26" s="93">
        <v>0.20300000000000001</v>
      </c>
      <c r="G26" s="93">
        <v>0.22</v>
      </c>
      <c r="H26" s="93">
        <v>0.23100000000000001</v>
      </c>
      <c r="I26" s="93">
        <v>0.28100000000000003</v>
      </c>
      <c r="J26" s="93">
        <v>0.224</v>
      </c>
      <c r="K26" s="93">
        <v>0.255</v>
      </c>
      <c r="L26" s="93">
        <v>0.34499999999999997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6.0000000000000001E-3</v>
      </c>
      <c r="C30" s="93">
        <v>1.0999999999999999E-2</v>
      </c>
      <c r="D30" s="93">
        <v>1E-3</v>
      </c>
      <c r="E30" s="93">
        <v>2.4E-2</v>
      </c>
      <c r="F30" s="93">
        <v>0</v>
      </c>
      <c r="G30" s="93">
        <v>1.0999999999999999E-2</v>
      </c>
      <c r="H30" s="93">
        <v>4.0000000000000001E-3</v>
      </c>
      <c r="I30" s="93">
        <v>0</v>
      </c>
      <c r="J30" s="93">
        <v>0</v>
      </c>
      <c r="K30" s="93">
        <v>1.4E-2</v>
      </c>
      <c r="L30" s="93">
        <v>1E-3</v>
      </c>
    </row>
    <row r="31" spans="1:12" s="86" customFormat="1">
      <c r="A31" s="25" t="s">
        <v>367</v>
      </c>
      <c r="B31" s="92">
        <v>3.2000000000000001E-2</v>
      </c>
      <c r="C31" s="93">
        <v>5.5E-2</v>
      </c>
      <c r="D31" s="93">
        <v>3.6999999999999998E-2</v>
      </c>
      <c r="E31" s="93">
        <v>3.6999999999999998E-2</v>
      </c>
      <c r="F31" s="93">
        <v>1.2E-2</v>
      </c>
      <c r="G31" s="93">
        <v>0.04</v>
      </c>
      <c r="H31" s="93">
        <v>1.9E-2</v>
      </c>
      <c r="I31" s="93">
        <v>2.1999999999999999E-2</v>
      </c>
      <c r="J31" s="93">
        <v>2.8000000000000001E-2</v>
      </c>
      <c r="K31" s="93">
        <v>3.5999999999999997E-2</v>
      </c>
      <c r="L31" s="93">
        <v>1.6E-2</v>
      </c>
    </row>
    <row r="32" spans="1:12" s="86" customFormat="1">
      <c r="A32" s="25" t="s">
        <v>368</v>
      </c>
      <c r="B32" s="92">
        <v>9.6000000000000002E-2</v>
      </c>
      <c r="C32" s="93">
        <v>8.5000000000000006E-2</v>
      </c>
      <c r="D32" s="93">
        <v>8.2000000000000003E-2</v>
      </c>
      <c r="E32" s="93">
        <v>8.4000000000000005E-2</v>
      </c>
      <c r="F32" s="93">
        <v>0.126</v>
      </c>
      <c r="G32" s="93">
        <v>8.3000000000000004E-2</v>
      </c>
      <c r="H32" s="93">
        <v>0.124</v>
      </c>
      <c r="I32" s="93">
        <v>9.7000000000000003E-2</v>
      </c>
      <c r="J32" s="93">
        <v>7.2999999999999995E-2</v>
      </c>
      <c r="K32" s="93">
        <v>0.14199999999999999</v>
      </c>
      <c r="L32" s="93">
        <v>0.11</v>
      </c>
    </row>
    <row r="33" spans="1:35" s="86" customFormat="1">
      <c r="A33" s="25" t="s">
        <v>369</v>
      </c>
      <c r="B33" s="92">
        <v>0.20899999999999999</v>
      </c>
      <c r="C33" s="93">
        <v>0.17199999999999999</v>
      </c>
      <c r="D33" s="93">
        <v>0.22800000000000001</v>
      </c>
      <c r="E33" s="93">
        <v>0.21099999999999999</v>
      </c>
      <c r="F33" s="93">
        <v>0.20899999999999999</v>
      </c>
      <c r="G33" s="93">
        <v>0.22800000000000001</v>
      </c>
      <c r="H33" s="93">
        <v>0.2</v>
      </c>
      <c r="I33" s="93">
        <v>0.251</v>
      </c>
      <c r="J33" s="93">
        <v>0.16500000000000001</v>
      </c>
      <c r="K33" s="93">
        <v>0.214</v>
      </c>
      <c r="L33" s="93">
        <v>0.21199999999999999</v>
      </c>
    </row>
    <row r="34" spans="1:35" s="86" customFormat="1">
      <c r="A34" s="25" t="s">
        <v>370</v>
      </c>
      <c r="B34" s="92">
        <v>0.311</v>
      </c>
      <c r="C34" s="93">
        <v>0.32200000000000001</v>
      </c>
      <c r="D34" s="93">
        <v>0.33100000000000002</v>
      </c>
      <c r="E34" s="93">
        <v>0.28000000000000003</v>
      </c>
      <c r="F34" s="93">
        <v>0.32900000000000001</v>
      </c>
      <c r="G34" s="93">
        <v>0.308</v>
      </c>
      <c r="H34" s="93">
        <v>0.26800000000000002</v>
      </c>
      <c r="I34" s="93">
        <v>0.312</v>
      </c>
      <c r="J34" s="93">
        <v>0.32500000000000001</v>
      </c>
      <c r="K34" s="93">
        <v>0.25900000000000001</v>
      </c>
      <c r="L34" s="93">
        <v>0.318</v>
      </c>
    </row>
    <row r="35" spans="1:35" s="86" customFormat="1">
      <c r="A35" s="25" t="s">
        <v>371</v>
      </c>
      <c r="B35" s="92">
        <v>0.24399999999999999</v>
      </c>
      <c r="C35" s="93">
        <v>0.27100000000000002</v>
      </c>
      <c r="D35" s="93">
        <v>0.214</v>
      </c>
      <c r="E35" s="93">
        <v>0.22900000000000001</v>
      </c>
      <c r="F35" s="93">
        <v>0.22</v>
      </c>
      <c r="G35" s="93">
        <v>0.249</v>
      </c>
      <c r="H35" s="93">
        <v>0.28599999999999998</v>
      </c>
      <c r="I35" s="93">
        <v>0.21299999999999999</v>
      </c>
      <c r="J35" s="93">
        <v>0.28199999999999997</v>
      </c>
      <c r="K35" s="93">
        <v>0.27700000000000002</v>
      </c>
      <c r="L35" s="93">
        <v>0.22700000000000001</v>
      </c>
    </row>
    <row r="36" spans="1:35" s="86" customFormat="1">
      <c r="A36" s="25" t="s">
        <v>372</v>
      </c>
      <c r="B36" s="92">
        <v>0.10100000000000001</v>
      </c>
      <c r="C36" s="93">
        <v>8.4000000000000005E-2</v>
      </c>
      <c r="D36" s="93">
        <v>0.106</v>
      </c>
      <c r="E36" s="93">
        <v>0.13500000000000001</v>
      </c>
      <c r="F36" s="93">
        <v>0.105</v>
      </c>
      <c r="G36" s="93">
        <v>8.1000000000000003E-2</v>
      </c>
      <c r="H36" s="93">
        <v>9.9000000000000005E-2</v>
      </c>
      <c r="I36" s="93">
        <v>0.105</v>
      </c>
      <c r="J36" s="93">
        <v>0.128</v>
      </c>
      <c r="K36" s="93">
        <v>5.7000000000000002E-2</v>
      </c>
      <c r="L36" s="93">
        <v>0.11600000000000001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21" t="s">
        <v>374</v>
      </c>
      <c r="B40" s="92">
        <v>0.65600000000000003</v>
      </c>
      <c r="C40" s="93">
        <v>0.67700000000000005</v>
      </c>
      <c r="D40" s="93">
        <v>0.65100000000000002</v>
      </c>
      <c r="E40" s="93">
        <v>0.64500000000000002</v>
      </c>
      <c r="F40" s="93">
        <v>0.65400000000000003</v>
      </c>
      <c r="G40" s="93">
        <v>0.63900000000000001</v>
      </c>
      <c r="H40" s="93">
        <v>0.65300000000000002</v>
      </c>
      <c r="I40" s="93">
        <v>0.629</v>
      </c>
      <c r="J40" s="93">
        <v>0.73499999999999999</v>
      </c>
      <c r="K40" s="93">
        <v>0.59399999999999997</v>
      </c>
      <c r="L40" s="93">
        <v>0.66100000000000003</v>
      </c>
    </row>
    <row r="41" spans="1:35" s="86" customFormat="1">
      <c r="A41" s="122" t="s">
        <v>375</v>
      </c>
      <c r="B41" s="109">
        <v>4.9000000000000004</v>
      </c>
      <c r="C41" s="112">
        <v>4.9000000000000004</v>
      </c>
      <c r="D41" s="112">
        <v>4.9000000000000004</v>
      </c>
      <c r="E41" s="112">
        <v>4.9000000000000004</v>
      </c>
      <c r="F41" s="112">
        <v>4.9000000000000004</v>
      </c>
      <c r="G41" s="112">
        <v>4.9000000000000004</v>
      </c>
      <c r="H41" s="112">
        <v>5</v>
      </c>
      <c r="I41" s="112">
        <v>4.9000000000000004</v>
      </c>
      <c r="J41" s="112">
        <v>5.0999999999999996</v>
      </c>
      <c r="K41" s="112">
        <v>4.7</v>
      </c>
      <c r="L41" s="112">
        <v>5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22" t="s">
        <v>377</v>
      </c>
      <c r="B43" s="73" t="str">
        <f>INDEX($A8:$A14,MATCH(B46,B8:B14,0))</f>
        <v>Voto 5</v>
      </c>
      <c r="C43" s="113" t="str">
        <f t="shared" ref="C43:L43" si="0">INDEX($A8:$A14,MATCH(C46,C8:C14,0))</f>
        <v>Voto 5</v>
      </c>
      <c r="D43" s="113" t="str">
        <f t="shared" si="0"/>
        <v>Voto 5</v>
      </c>
      <c r="E43" s="113" t="str">
        <f t="shared" si="0"/>
        <v>Voto 5</v>
      </c>
      <c r="F43" s="113" t="str">
        <f t="shared" si="0"/>
        <v>Voto 5</v>
      </c>
      <c r="G43" s="113" t="str">
        <f t="shared" si="0"/>
        <v>Voto 5</v>
      </c>
      <c r="H43" s="113" t="str">
        <f t="shared" si="0"/>
        <v>Voto 6</v>
      </c>
      <c r="I43" s="113" t="str">
        <f t="shared" si="0"/>
        <v>Voto 5</v>
      </c>
      <c r="J43" s="113" t="str">
        <f t="shared" si="0"/>
        <v>Voto 5</v>
      </c>
      <c r="K43" s="113" t="str">
        <f t="shared" si="0"/>
        <v>Voto 6</v>
      </c>
      <c r="L43" s="113" t="str">
        <f t="shared" si="0"/>
        <v>Voto 5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65.993265993266007</v>
      </c>
      <c r="C44" s="112">
        <f t="shared" si="1"/>
        <v>63.662790697674417</v>
      </c>
      <c r="D44" s="112">
        <f t="shared" si="1"/>
        <v>68.771929824561411</v>
      </c>
      <c r="E44" s="112">
        <f t="shared" si="1"/>
        <v>63.389830508474574</v>
      </c>
      <c r="F44" s="112">
        <f t="shared" si="1"/>
        <v>65.451664025356592</v>
      </c>
      <c r="G44" s="112">
        <f t="shared" si="1"/>
        <v>65.505804311774469</v>
      </c>
      <c r="H44" s="112">
        <f t="shared" si="1"/>
        <v>62.987012987012996</v>
      </c>
      <c r="I44" s="112">
        <f t="shared" si="1"/>
        <v>68.029739776951686</v>
      </c>
      <c r="J44" s="112">
        <f t="shared" si="1"/>
        <v>76.197836166924262</v>
      </c>
      <c r="K44" s="112">
        <f t="shared" si="1"/>
        <v>51.194539249146764</v>
      </c>
      <c r="L44" s="112">
        <f t="shared" si="1"/>
        <v>67.891682785299807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17358</v>
      </c>
      <c r="C46" s="117">
        <f t="shared" ref="C46:L46" si="2">MAX(C8:C14)</f>
        <v>2951</v>
      </c>
      <c r="D46" s="117">
        <f t="shared" si="2"/>
        <v>1647</v>
      </c>
      <c r="E46" s="117">
        <f t="shared" si="2"/>
        <v>1284</v>
      </c>
      <c r="F46" s="117">
        <f t="shared" si="2"/>
        <v>1396</v>
      </c>
      <c r="G46" s="117">
        <f t="shared" si="2"/>
        <v>2274</v>
      </c>
      <c r="H46" s="117">
        <f t="shared" si="2"/>
        <v>485</v>
      </c>
      <c r="I46" s="117">
        <f t="shared" si="2"/>
        <v>2360</v>
      </c>
      <c r="J46" s="117">
        <f t="shared" si="2"/>
        <v>1673</v>
      </c>
      <c r="K46" s="117">
        <f t="shared" si="2"/>
        <v>997</v>
      </c>
      <c r="L46" s="117">
        <f t="shared" si="2"/>
        <v>2385</v>
      </c>
    </row>
    <row r="47" spans="1:35" s="67" customFormat="1" ht="4.5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A21" sqref="AA21"/>
    </sheetView>
  </sheetViews>
  <sheetFormatPr defaultColWidth="8.7109375" defaultRowHeight="12"/>
  <cols>
    <col min="1" max="1" width="24.425781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87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409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409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314</v>
      </c>
      <c r="C9" s="23">
        <v>82</v>
      </c>
      <c r="D9" s="23">
        <v>0</v>
      </c>
      <c r="E9" s="23">
        <v>101</v>
      </c>
      <c r="F9" s="23">
        <v>0</v>
      </c>
      <c r="G9" s="23">
        <v>80</v>
      </c>
      <c r="H9" s="23">
        <v>7</v>
      </c>
      <c r="I9" s="23">
        <v>0</v>
      </c>
      <c r="J9" s="23">
        <v>0</v>
      </c>
      <c r="K9" s="23">
        <v>44</v>
      </c>
      <c r="L9" s="23">
        <v>0</v>
      </c>
      <c r="N9" s="73">
        <v>44</v>
      </c>
      <c r="O9" s="23">
        <v>15</v>
      </c>
      <c r="P9" s="23">
        <v>5</v>
      </c>
      <c r="Q9" s="23">
        <v>8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5</v>
      </c>
      <c r="X9" s="23">
        <v>10</v>
      </c>
    </row>
    <row r="10" spans="1:24" s="86" customFormat="1">
      <c r="A10" s="121" t="s">
        <v>367</v>
      </c>
      <c r="B10" s="73">
        <v>1438</v>
      </c>
      <c r="C10" s="23">
        <v>408</v>
      </c>
      <c r="D10" s="23">
        <v>166</v>
      </c>
      <c r="E10" s="23">
        <v>118</v>
      </c>
      <c r="F10" s="23">
        <v>44</v>
      </c>
      <c r="G10" s="23">
        <v>267</v>
      </c>
      <c r="H10" s="23">
        <v>29</v>
      </c>
      <c r="I10" s="23">
        <v>126</v>
      </c>
      <c r="J10" s="23">
        <v>127</v>
      </c>
      <c r="K10" s="23">
        <v>87</v>
      </c>
      <c r="L10" s="23">
        <v>66</v>
      </c>
      <c r="N10" s="73">
        <v>356</v>
      </c>
      <c r="O10" s="23">
        <v>99</v>
      </c>
      <c r="P10" s="23">
        <v>20</v>
      </c>
      <c r="Q10" s="23">
        <v>50</v>
      </c>
      <c r="R10" s="23">
        <v>5</v>
      </c>
      <c r="S10" s="23">
        <v>26</v>
      </c>
      <c r="T10" s="23">
        <v>3</v>
      </c>
      <c r="U10" s="23">
        <v>44</v>
      </c>
      <c r="V10" s="23">
        <v>15</v>
      </c>
      <c r="W10" s="23">
        <v>43</v>
      </c>
      <c r="X10" s="23">
        <v>51</v>
      </c>
    </row>
    <row r="11" spans="1:24" s="86" customFormat="1">
      <c r="A11" s="121" t="s">
        <v>368</v>
      </c>
      <c r="B11" s="73">
        <v>4427</v>
      </c>
      <c r="C11" s="23">
        <v>625</v>
      </c>
      <c r="D11" s="23">
        <v>352</v>
      </c>
      <c r="E11" s="23">
        <v>287</v>
      </c>
      <c r="F11" s="23">
        <v>444</v>
      </c>
      <c r="G11" s="23">
        <v>508</v>
      </c>
      <c r="H11" s="23">
        <v>173</v>
      </c>
      <c r="I11" s="23">
        <v>693</v>
      </c>
      <c r="J11" s="23">
        <v>308</v>
      </c>
      <c r="K11" s="23">
        <v>407</v>
      </c>
      <c r="L11" s="23">
        <v>631</v>
      </c>
      <c r="N11" s="73">
        <v>945</v>
      </c>
      <c r="O11" s="23">
        <v>152</v>
      </c>
      <c r="P11" s="23">
        <v>55</v>
      </c>
      <c r="Q11" s="23">
        <v>100</v>
      </c>
      <c r="R11" s="23">
        <v>90</v>
      </c>
      <c r="S11" s="23">
        <v>103</v>
      </c>
      <c r="T11" s="23">
        <v>39</v>
      </c>
      <c r="U11" s="23">
        <v>44</v>
      </c>
      <c r="V11" s="23">
        <v>65</v>
      </c>
      <c r="W11" s="23">
        <v>103</v>
      </c>
      <c r="X11" s="23">
        <v>195</v>
      </c>
    </row>
    <row r="12" spans="1:24" s="86" customFormat="1">
      <c r="A12" s="121" t="s">
        <v>369</v>
      </c>
      <c r="B12" s="73">
        <v>9514</v>
      </c>
      <c r="C12" s="23">
        <v>1277</v>
      </c>
      <c r="D12" s="23">
        <v>1037</v>
      </c>
      <c r="E12" s="23">
        <v>658</v>
      </c>
      <c r="F12" s="23">
        <v>696</v>
      </c>
      <c r="G12" s="23">
        <v>1310</v>
      </c>
      <c r="H12" s="23">
        <v>259</v>
      </c>
      <c r="I12" s="23">
        <v>1668</v>
      </c>
      <c r="J12" s="23">
        <v>653</v>
      </c>
      <c r="K12" s="23">
        <v>596</v>
      </c>
      <c r="L12" s="23">
        <v>1361</v>
      </c>
      <c r="N12" s="73">
        <v>2182</v>
      </c>
      <c r="O12" s="23">
        <v>304</v>
      </c>
      <c r="P12" s="23">
        <v>100</v>
      </c>
      <c r="Q12" s="23">
        <v>308</v>
      </c>
      <c r="R12" s="23">
        <v>191</v>
      </c>
      <c r="S12" s="23">
        <v>368</v>
      </c>
      <c r="T12" s="23">
        <v>80</v>
      </c>
      <c r="U12" s="23">
        <v>236</v>
      </c>
      <c r="V12" s="23">
        <v>196</v>
      </c>
      <c r="W12" s="23">
        <v>173</v>
      </c>
      <c r="X12" s="23">
        <v>226</v>
      </c>
    </row>
    <row r="13" spans="1:24" s="86" customFormat="1">
      <c r="A13" s="121" t="s">
        <v>370</v>
      </c>
      <c r="B13" s="73">
        <v>13592</v>
      </c>
      <c r="C13" s="23">
        <v>2337</v>
      </c>
      <c r="D13" s="23">
        <v>1368</v>
      </c>
      <c r="E13" s="23">
        <v>894</v>
      </c>
      <c r="F13" s="23">
        <v>1052</v>
      </c>
      <c r="G13" s="23">
        <v>1872</v>
      </c>
      <c r="H13" s="23">
        <v>345</v>
      </c>
      <c r="I13" s="23">
        <v>1826</v>
      </c>
      <c r="J13" s="23">
        <v>1324</v>
      </c>
      <c r="K13" s="23">
        <v>683</v>
      </c>
      <c r="L13" s="23">
        <v>1892</v>
      </c>
      <c r="N13" s="73">
        <v>3766</v>
      </c>
      <c r="O13" s="23">
        <v>615</v>
      </c>
      <c r="P13" s="23">
        <v>279</v>
      </c>
      <c r="Q13" s="23">
        <v>391</v>
      </c>
      <c r="R13" s="23">
        <v>345</v>
      </c>
      <c r="S13" s="23">
        <v>402</v>
      </c>
      <c r="T13" s="23">
        <v>109</v>
      </c>
      <c r="U13" s="23">
        <v>534</v>
      </c>
      <c r="V13" s="23">
        <v>349</v>
      </c>
      <c r="W13" s="23">
        <v>249</v>
      </c>
      <c r="X13" s="23">
        <v>494</v>
      </c>
    </row>
    <row r="14" spans="1:24" s="86" customFormat="1">
      <c r="A14" s="121" t="s">
        <v>371</v>
      </c>
      <c r="B14" s="73">
        <v>10461</v>
      </c>
      <c r="C14" s="23">
        <v>2065</v>
      </c>
      <c r="D14" s="23">
        <v>871</v>
      </c>
      <c r="E14" s="23">
        <v>658</v>
      </c>
      <c r="F14" s="23">
        <v>667</v>
      </c>
      <c r="G14" s="23">
        <v>1471</v>
      </c>
      <c r="H14" s="23">
        <v>417</v>
      </c>
      <c r="I14" s="23">
        <v>1322</v>
      </c>
      <c r="J14" s="23">
        <v>1070</v>
      </c>
      <c r="K14" s="23">
        <v>727</v>
      </c>
      <c r="L14" s="23">
        <v>1195</v>
      </c>
      <c r="N14" s="73">
        <v>3149</v>
      </c>
      <c r="O14" s="23">
        <v>417</v>
      </c>
      <c r="P14" s="23">
        <v>194</v>
      </c>
      <c r="Q14" s="23">
        <v>391</v>
      </c>
      <c r="R14" s="23">
        <v>270</v>
      </c>
      <c r="S14" s="23">
        <v>368</v>
      </c>
      <c r="T14" s="23">
        <v>68</v>
      </c>
      <c r="U14" s="23">
        <v>289</v>
      </c>
      <c r="V14" s="23">
        <v>378</v>
      </c>
      <c r="W14" s="23">
        <v>270</v>
      </c>
      <c r="X14" s="23">
        <v>504</v>
      </c>
    </row>
    <row r="15" spans="1:24" s="86" customFormat="1">
      <c r="A15" s="121" t="s">
        <v>372</v>
      </c>
      <c r="B15" s="73">
        <v>4443</v>
      </c>
      <c r="C15" s="23">
        <v>625</v>
      </c>
      <c r="D15" s="23">
        <v>456</v>
      </c>
      <c r="E15" s="23">
        <v>405</v>
      </c>
      <c r="F15" s="23">
        <v>355</v>
      </c>
      <c r="G15" s="23">
        <v>428</v>
      </c>
      <c r="H15" s="23">
        <v>130</v>
      </c>
      <c r="I15" s="23">
        <v>661</v>
      </c>
      <c r="J15" s="23">
        <v>490</v>
      </c>
      <c r="K15" s="23">
        <v>131</v>
      </c>
      <c r="L15" s="23">
        <v>763</v>
      </c>
      <c r="N15" s="73">
        <v>1207</v>
      </c>
      <c r="O15" s="23">
        <v>144</v>
      </c>
      <c r="P15" s="23">
        <v>70</v>
      </c>
      <c r="Q15" s="23">
        <v>216</v>
      </c>
      <c r="R15" s="23">
        <v>90</v>
      </c>
      <c r="S15" s="23">
        <v>171</v>
      </c>
      <c r="T15" s="23">
        <v>39</v>
      </c>
      <c r="U15" s="23">
        <v>131</v>
      </c>
      <c r="V15" s="23">
        <v>167</v>
      </c>
      <c r="W15" s="23">
        <v>76</v>
      </c>
      <c r="X15" s="23">
        <v>103</v>
      </c>
    </row>
    <row r="16" spans="1:24" s="86" customFormat="1">
      <c r="A16" s="121" t="s">
        <v>373</v>
      </c>
      <c r="B16" s="73">
        <v>13617</v>
      </c>
      <c r="C16" s="23">
        <v>1331</v>
      </c>
      <c r="D16" s="23">
        <v>1472</v>
      </c>
      <c r="E16" s="23">
        <v>1113</v>
      </c>
      <c r="F16" s="23">
        <v>844</v>
      </c>
      <c r="G16" s="23">
        <v>1390</v>
      </c>
      <c r="H16" s="23">
        <v>281</v>
      </c>
      <c r="I16" s="23">
        <v>2235</v>
      </c>
      <c r="J16" s="23">
        <v>1034</v>
      </c>
      <c r="K16" s="23">
        <v>930</v>
      </c>
      <c r="L16" s="23">
        <v>2987</v>
      </c>
      <c r="N16" s="73">
        <v>4824</v>
      </c>
      <c r="O16" s="23">
        <v>524</v>
      </c>
      <c r="P16" s="23">
        <v>289</v>
      </c>
      <c r="Q16" s="23">
        <v>432</v>
      </c>
      <c r="R16" s="23">
        <v>239</v>
      </c>
      <c r="S16" s="23">
        <v>685</v>
      </c>
      <c r="T16" s="23">
        <v>228</v>
      </c>
      <c r="U16" s="23">
        <v>718</v>
      </c>
      <c r="V16" s="23">
        <v>450</v>
      </c>
      <c r="W16" s="23">
        <v>303</v>
      </c>
      <c r="X16" s="23">
        <v>956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5.0000000000000001E-3</v>
      </c>
      <c r="C20" s="93">
        <v>8.9999999999999993E-3</v>
      </c>
      <c r="D20" s="93">
        <v>0</v>
      </c>
      <c r="E20" s="93">
        <v>2.4E-2</v>
      </c>
      <c r="F20" s="93">
        <v>0</v>
      </c>
      <c r="G20" s="93">
        <v>1.0999999999999999E-2</v>
      </c>
      <c r="H20" s="93">
        <v>4.0000000000000001E-3</v>
      </c>
      <c r="I20" s="93">
        <v>0</v>
      </c>
      <c r="J20" s="93">
        <v>0</v>
      </c>
      <c r="K20" s="93">
        <v>1.2E-2</v>
      </c>
      <c r="L20" s="93">
        <v>0</v>
      </c>
      <c r="N20" s="92">
        <v>3.0000000000000001E-3</v>
      </c>
      <c r="O20" s="93">
        <v>7.0000000000000001E-3</v>
      </c>
      <c r="P20" s="93">
        <v>5.0000000000000001E-3</v>
      </c>
      <c r="Q20" s="93">
        <v>4.0000000000000001E-3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4.0000000000000001E-3</v>
      </c>
      <c r="X20" s="93">
        <v>4.0000000000000001E-3</v>
      </c>
    </row>
    <row r="21" spans="1:24" s="86" customFormat="1">
      <c r="A21" s="121" t="s">
        <v>367</v>
      </c>
      <c r="B21" s="92">
        <v>2.5000000000000001E-2</v>
      </c>
      <c r="C21" s="93">
        <v>4.7E-2</v>
      </c>
      <c r="D21" s="93">
        <v>2.9000000000000001E-2</v>
      </c>
      <c r="E21" s="93">
        <v>2.8000000000000001E-2</v>
      </c>
      <c r="F21" s="93">
        <v>1.0999999999999999E-2</v>
      </c>
      <c r="G21" s="93">
        <v>3.5999999999999997E-2</v>
      </c>
      <c r="H21" s="93">
        <v>1.7999999999999999E-2</v>
      </c>
      <c r="I21" s="93">
        <v>1.4999999999999999E-2</v>
      </c>
      <c r="J21" s="93">
        <v>2.5000000000000001E-2</v>
      </c>
      <c r="K21" s="93">
        <v>2.4E-2</v>
      </c>
      <c r="L21" s="93">
        <v>7.0000000000000001E-3</v>
      </c>
      <c r="N21" s="92">
        <v>2.1999999999999999E-2</v>
      </c>
      <c r="O21" s="93">
        <v>4.2999999999999997E-2</v>
      </c>
      <c r="P21" s="93">
        <v>0.02</v>
      </c>
      <c r="Q21" s="93">
        <v>2.5999999999999999E-2</v>
      </c>
      <c r="R21" s="93">
        <v>4.0000000000000001E-3</v>
      </c>
      <c r="S21" s="93">
        <v>1.2E-2</v>
      </c>
      <c r="T21" s="93">
        <v>6.0000000000000001E-3</v>
      </c>
      <c r="U21" s="93">
        <v>2.1999999999999999E-2</v>
      </c>
      <c r="V21" s="93">
        <v>8.9999999999999993E-3</v>
      </c>
      <c r="W21" s="93">
        <v>3.5000000000000003E-2</v>
      </c>
      <c r="X21" s="93">
        <v>0.02</v>
      </c>
    </row>
    <row r="22" spans="1:24" s="86" customFormat="1">
      <c r="A22" s="121" t="s">
        <v>368</v>
      </c>
      <c r="B22" s="92">
        <v>7.6999999999999999E-2</v>
      </c>
      <c r="C22" s="93">
        <v>7.0999999999999994E-2</v>
      </c>
      <c r="D22" s="93">
        <v>6.2E-2</v>
      </c>
      <c r="E22" s="93">
        <v>6.8000000000000005E-2</v>
      </c>
      <c r="F22" s="93">
        <v>0.108</v>
      </c>
      <c r="G22" s="93">
        <v>6.9000000000000006E-2</v>
      </c>
      <c r="H22" s="93">
        <v>0.105</v>
      </c>
      <c r="I22" s="93">
        <v>8.1000000000000003E-2</v>
      </c>
      <c r="J22" s="93">
        <v>6.2E-2</v>
      </c>
      <c r="K22" s="93">
        <v>0.113</v>
      </c>
      <c r="L22" s="93">
        <v>7.0999999999999994E-2</v>
      </c>
      <c r="N22" s="92">
        <v>5.7000000000000002E-2</v>
      </c>
      <c r="O22" s="93">
        <v>6.7000000000000004E-2</v>
      </c>
      <c r="P22" s="93">
        <v>5.3999999999999999E-2</v>
      </c>
      <c r="Q22" s="93">
        <v>5.2999999999999999E-2</v>
      </c>
      <c r="R22" s="93">
        <v>7.2999999999999995E-2</v>
      </c>
      <c r="S22" s="93">
        <v>4.8000000000000001E-2</v>
      </c>
      <c r="T22" s="93">
        <v>6.8000000000000005E-2</v>
      </c>
      <c r="U22" s="93">
        <v>2.1999999999999999E-2</v>
      </c>
      <c r="V22" s="93">
        <v>0.04</v>
      </c>
      <c r="W22" s="93">
        <v>8.4000000000000005E-2</v>
      </c>
      <c r="X22" s="93">
        <v>7.6999999999999999E-2</v>
      </c>
    </row>
    <row r="23" spans="1:24" s="86" customFormat="1">
      <c r="A23" s="121" t="s">
        <v>369</v>
      </c>
      <c r="B23" s="92">
        <v>0.16500000000000001</v>
      </c>
      <c r="C23" s="93">
        <v>0.14599999999999999</v>
      </c>
      <c r="D23" s="93">
        <v>0.18099999999999999</v>
      </c>
      <c r="E23" s="93">
        <v>0.155</v>
      </c>
      <c r="F23" s="93">
        <v>0.17</v>
      </c>
      <c r="G23" s="93">
        <v>0.17899999999999999</v>
      </c>
      <c r="H23" s="93">
        <v>0.158</v>
      </c>
      <c r="I23" s="93">
        <v>0.19600000000000001</v>
      </c>
      <c r="J23" s="93">
        <v>0.13</v>
      </c>
      <c r="K23" s="93">
        <v>0.16500000000000001</v>
      </c>
      <c r="L23" s="93">
        <v>0.153</v>
      </c>
      <c r="N23" s="92">
        <v>0.13200000000000001</v>
      </c>
      <c r="O23" s="93">
        <v>0.13400000000000001</v>
      </c>
      <c r="P23" s="93">
        <v>9.9000000000000005E-2</v>
      </c>
      <c r="Q23" s="93">
        <v>0.16200000000000001</v>
      </c>
      <c r="R23" s="93">
        <v>0.155</v>
      </c>
      <c r="S23" s="93">
        <v>0.17299999999999999</v>
      </c>
      <c r="T23" s="93">
        <v>0.14199999999999999</v>
      </c>
      <c r="U23" s="93">
        <v>0.11799999999999999</v>
      </c>
      <c r="V23" s="93">
        <v>0.121</v>
      </c>
      <c r="W23" s="93">
        <v>0.14199999999999999</v>
      </c>
      <c r="X23" s="93">
        <v>8.8999999999999996E-2</v>
      </c>
    </row>
    <row r="24" spans="1:24" s="86" customFormat="1">
      <c r="A24" s="121" t="s">
        <v>370</v>
      </c>
      <c r="B24" s="92">
        <v>0.23499999999999999</v>
      </c>
      <c r="C24" s="93">
        <v>0.26700000000000002</v>
      </c>
      <c r="D24" s="93">
        <v>0.23899999999999999</v>
      </c>
      <c r="E24" s="93">
        <v>0.21099999999999999</v>
      </c>
      <c r="F24" s="93">
        <v>0.25600000000000001</v>
      </c>
      <c r="G24" s="93">
        <v>0.255</v>
      </c>
      <c r="H24" s="93">
        <v>0.21099999999999999</v>
      </c>
      <c r="I24" s="93">
        <v>0.214</v>
      </c>
      <c r="J24" s="93">
        <v>0.26400000000000001</v>
      </c>
      <c r="K24" s="93">
        <v>0.19</v>
      </c>
      <c r="L24" s="93">
        <v>0.21299999999999999</v>
      </c>
      <c r="N24" s="92">
        <v>0.22900000000000001</v>
      </c>
      <c r="O24" s="93">
        <v>0.27100000000000002</v>
      </c>
      <c r="P24" s="93">
        <v>0.27600000000000002</v>
      </c>
      <c r="Q24" s="93">
        <v>0.20599999999999999</v>
      </c>
      <c r="R24" s="93">
        <v>0.28000000000000003</v>
      </c>
      <c r="S24" s="93">
        <v>0.19</v>
      </c>
      <c r="T24" s="93">
        <v>0.193</v>
      </c>
      <c r="U24" s="93">
        <v>0.26800000000000002</v>
      </c>
      <c r="V24" s="93">
        <v>0.215</v>
      </c>
      <c r="W24" s="93">
        <v>0.20399999999999999</v>
      </c>
      <c r="X24" s="93">
        <v>0.19400000000000001</v>
      </c>
    </row>
    <row r="25" spans="1:24" s="86" customFormat="1">
      <c r="A25" s="121" t="s">
        <v>371</v>
      </c>
      <c r="B25" s="92">
        <v>0.18099999999999999</v>
      </c>
      <c r="C25" s="93">
        <v>0.23599999999999999</v>
      </c>
      <c r="D25" s="93">
        <v>0.152</v>
      </c>
      <c r="E25" s="93">
        <v>0.155</v>
      </c>
      <c r="F25" s="93">
        <v>0.16200000000000001</v>
      </c>
      <c r="G25" s="93">
        <v>0.20100000000000001</v>
      </c>
      <c r="H25" s="93">
        <v>0.254</v>
      </c>
      <c r="I25" s="93">
        <v>0.155</v>
      </c>
      <c r="J25" s="93">
        <v>0.214</v>
      </c>
      <c r="K25" s="93">
        <v>0.20200000000000001</v>
      </c>
      <c r="L25" s="93">
        <v>0.13400000000000001</v>
      </c>
      <c r="N25" s="92">
        <v>0.191</v>
      </c>
      <c r="O25" s="93">
        <v>0.184</v>
      </c>
      <c r="P25" s="93">
        <v>0.192</v>
      </c>
      <c r="Q25" s="93">
        <v>0.20599999999999999</v>
      </c>
      <c r="R25" s="93">
        <v>0.22</v>
      </c>
      <c r="S25" s="93">
        <v>0.17299999999999999</v>
      </c>
      <c r="T25" s="93">
        <v>0.11899999999999999</v>
      </c>
      <c r="U25" s="93">
        <v>0.14499999999999999</v>
      </c>
      <c r="V25" s="93">
        <v>0.23300000000000001</v>
      </c>
      <c r="W25" s="93">
        <v>0.221</v>
      </c>
      <c r="X25" s="93">
        <v>0.19800000000000001</v>
      </c>
    </row>
    <row r="26" spans="1:24" s="86" customFormat="1">
      <c r="A26" s="121" t="s">
        <v>372</v>
      </c>
      <c r="B26" s="92">
        <v>7.6999999999999999E-2</v>
      </c>
      <c r="C26" s="93">
        <v>7.0999999999999994E-2</v>
      </c>
      <c r="D26" s="93">
        <v>0.08</v>
      </c>
      <c r="E26" s="93">
        <v>9.6000000000000002E-2</v>
      </c>
      <c r="F26" s="93">
        <v>8.6999999999999994E-2</v>
      </c>
      <c r="G26" s="93">
        <v>5.8000000000000003E-2</v>
      </c>
      <c r="H26" s="93">
        <v>7.9000000000000001E-2</v>
      </c>
      <c r="I26" s="93">
        <v>7.6999999999999999E-2</v>
      </c>
      <c r="J26" s="93">
        <v>9.8000000000000004E-2</v>
      </c>
      <c r="K26" s="93">
        <v>3.5999999999999997E-2</v>
      </c>
      <c r="L26" s="93">
        <v>8.5999999999999993E-2</v>
      </c>
      <c r="N26" s="92">
        <v>7.2999999999999995E-2</v>
      </c>
      <c r="O26" s="93">
        <v>6.4000000000000001E-2</v>
      </c>
      <c r="P26" s="93">
        <v>6.9000000000000006E-2</v>
      </c>
      <c r="Q26" s="93">
        <v>0.114</v>
      </c>
      <c r="R26" s="93">
        <v>7.2999999999999995E-2</v>
      </c>
      <c r="S26" s="93">
        <v>8.1000000000000003E-2</v>
      </c>
      <c r="T26" s="93">
        <v>6.8000000000000005E-2</v>
      </c>
      <c r="U26" s="93">
        <v>6.6000000000000003E-2</v>
      </c>
      <c r="V26" s="93">
        <v>0.10299999999999999</v>
      </c>
      <c r="W26" s="93">
        <v>6.2E-2</v>
      </c>
      <c r="X26" s="93">
        <v>0.04</v>
      </c>
    </row>
    <row r="27" spans="1:24" s="86" customFormat="1">
      <c r="A27" s="121" t="s">
        <v>373</v>
      </c>
      <c r="B27" s="92">
        <v>0.23599999999999999</v>
      </c>
      <c r="C27" s="93">
        <v>0.152</v>
      </c>
      <c r="D27" s="93">
        <v>0.25700000000000001</v>
      </c>
      <c r="E27" s="93">
        <v>0.26300000000000001</v>
      </c>
      <c r="F27" s="93">
        <v>0.20599999999999999</v>
      </c>
      <c r="G27" s="93">
        <v>0.19</v>
      </c>
      <c r="H27" s="93">
        <v>0.17100000000000001</v>
      </c>
      <c r="I27" s="93">
        <v>0.26200000000000001</v>
      </c>
      <c r="J27" s="93">
        <v>0.20699999999999999</v>
      </c>
      <c r="K27" s="93">
        <v>0.25800000000000001</v>
      </c>
      <c r="L27" s="93">
        <v>0.33600000000000002</v>
      </c>
      <c r="N27" s="92">
        <v>0.29299999999999998</v>
      </c>
      <c r="O27" s="93">
        <v>0.23100000000000001</v>
      </c>
      <c r="P27" s="93">
        <v>0.28599999999999998</v>
      </c>
      <c r="Q27" s="93">
        <v>0.22800000000000001</v>
      </c>
      <c r="R27" s="93">
        <v>0.19400000000000001</v>
      </c>
      <c r="S27" s="93">
        <v>0.32300000000000001</v>
      </c>
      <c r="T27" s="93">
        <v>0.40300000000000002</v>
      </c>
      <c r="U27" s="93">
        <v>0.36</v>
      </c>
      <c r="V27" s="93">
        <v>0.27800000000000002</v>
      </c>
      <c r="W27" s="93">
        <v>0.248</v>
      </c>
      <c r="X27" s="93">
        <v>0.377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7.0000000000000001E-3</v>
      </c>
      <c r="C31" s="93">
        <v>1.0999999999999999E-2</v>
      </c>
      <c r="D31" s="93">
        <v>0</v>
      </c>
      <c r="E31" s="93">
        <v>3.2000000000000001E-2</v>
      </c>
      <c r="F31" s="93">
        <v>0</v>
      </c>
      <c r="G31" s="93">
        <v>1.4E-2</v>
      </c>
      <c r="H31" s="93">
        <v>5.0000000000000001E-3</v>
      </c>
      <c r="I31" s="93">
        <v>0</v>
      </c>
      <c r="J31" s="93">
        <v>0</v>
      </c>
      <c r="K31" s="93">
        <v>1.6E-2</v>
      </c>
      <c r="L31" s="93">
        <v>0</v>
      </c>
      <c r="N31" s="92">
        <v>4.0000000000000001E-3</v>
      </c>
      <c r="O31" s="93">
        <v>8.9999999999999993E-3</v>
      </c>
      <c r="P31" s="93">
        <v>7.0000000000000001E-3</v>
      </c>
      <c r="Q31" s="93">
        <v>6.0000000000000001E-3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6.0000000000000001E-3</v>
      </c>
      <c r="X31" s="93">
        <v>6.0000000000000001E-3</v>
      </c>
    </row>
    <row r="32" spans="1:24" s="90" customFormat="1">
      <c r="A32" s="25" t="s">
        <v>367</v>
      </c>
      <c r="B32" s="92">
        <v>3.3000000000000002E-2</v>
      </c>
      <c r="C32" s="93">
        <v>5.5E-2</v>
      </c>
      <c r="D32" s="93">
        <v>3.9E-2</v>
      </c>
      <c r="E32" s="93">
        <v>3.7999999999999999E-2</v>
      </c>
      <c r="F32" s="93">
        <v>1.4E-2</v>
      </c>
      <c r="G32" s="93">
        <v>4.4999999999999998E-2</v>
      </c>
      <c r="H32" s="93">
        <v>2.1000000000000001E-2</v>
      </c>
      <c r="I32" s="93">
        <v>0.02</v>
      </c>
      <c r="J32" s="93">
        <v>3.2000000000000001E-2</v>
      </c>
      <c r="K32" s="93">
        <v>3.3000000000000002E-2</v>
      </c>
      <c r="L32" s="93">
        <v>1.0999999999999999E-2</v>
      </c>
      <c r="N32" s="92">
        <v>3.1E-2</v>
      </c>
      <c r="O32" s="93">
        <v>5.7000000000000002E-2</v>
      </c>
      <c r="P32" s="93">
        <v>2.8000000000000001E-2</v>
      </c>
      <c r="Q32" s="93">
        <v>3.4000000000000002E-2</v>
      </c>
      <c r="R32" s="93">
        <v>5.0000000000000001E-3</v>
      </c>
      <c r="S32" s="93">
        <v>1.7999999999999999E-2</v>
      </c>
      <c r="T32" s="93">
        <v>0.01</v>
      </c>
      <c r="U32" s="93">
        <v>3.4000000000000002E-2</v>
      </c>
      <c r="V32" s="93">
        <v>1.2E-2</v>
      </c>
      <c r="W32" s="93">
        <v>4.7E-2</v>
      </c>
      <c r="X32" s="93">
        <v>3.2000000000000001E-2</v>
      </c>
    </row>
    <row r="33" spans="1:25" s="90" customFormat="1">
      <c r="A33" s="25" t="s">
        <v>368</v>
      </c>
      <c r="B33" s="92">
        <v>0.1</v>
      </c>
      <c r="C33" s="93">
        <v>8.4000000000000005E-2</v>
      </c>
      <c r="D33" s="93">
        <v>8.3000000000000004E-2</v>
      </c>
      <c r="E33" s="93">
        <v>9.1999999999999998E-2</v>
      </c>
      <c r="F33" s="93">
        <v>0.13600000000000001</v>
      </c>
      <c r="G33" s="93">
        <v>8.5999999999999993E-2</v>
      </c>
      <c r="H33" s="93">
        <v>0.127</v>
      </c>
      <c r="I33" s="93">
        <v>0.11</v>
      </c>
      <c r="J33" s="93">
        <v>7.8E-2</v>
      </c>
      <c r="K33" s="93">
        <v>0.152</v>
      </c>
      <c r="L33" s="93">
        <v>0.107</v>
      </c>
      <c r="N33" s="92">
        <v>8.1000000000000003E-2</v>
      </c>
      <c r="O33" s="93">
        <v>8.6999999999999994E-2</v>
      </c>
      <c r="P33" s="93">
        <v>7.5999999999999998E-2</v>
      </c>
      <c r="Q33" s="93">
        <v>6.8000000000000005E-2</v>
      </c>
      <c r="R33" s="93">
        <v>9.0999999999999998E-2</v>
      </c>
      <c r="S33" s="93">
        <v>7.0999999999999994E-2</v>
      </c>
      <c r="T33" s="93">
        <v>0.114</v>
      </c>
      <c r="U33" s="93">
        <v>3.4000000000000002E-2</v>
      </c>
      <c r="V33" s="93">
        <v>5.6000000000000001E-2</v>
      </c>
      <c r="W33" s="93">
        <v>0.112</v>
      </c>
      <c r="X33" s="93">
        <v>0.123</v>
      </c>
    </row>
    <row r="34" spans="1:25" s="90" customFormat="1">
      <c r="A34" s="25" t="s">
        <v>369</v>
      </c>
      <c r="B34" s="92">
        <v>0.215</v>
      </c>
      <c r="C34" s="93">
        <v>0.17199999999999999</v>
      </c>
      <c r="D34" s="93">
        <v>0.24399999999999999</v>
      </c>
      <c r="E34" s="93">
        <v>0.21099999999999999</v>
      </c>
      <c r="F34" s="93">
        <v>0.214</v>
      </c>
      <c r="G34" s="93">
        <v>0.221</v>
      </c>
      <c r="H34" s="93">
        <v>0.19</v>
      </c>
      <c r="I34" s="93">
        <v>0.26500000000000001</v>
      </c>
      <c r="J34" s="93">
        <v>0.16400000000000001</v>
      </c>
      <c r="K34" s="93">
        <v>0.223</v>
      </c>
      <c r="L34" s="93">
        <v>0.23</v>
      </c>
      <c r="N34" s="92">
        <v>0.187</v>
      </c>
      <c r="O34" s="93">
        <v>0.17399999999999999</v>
      </c>
      <c r="P34" s="93">
        <v>0.13800000000000001</v>
      </c>
      <c r="Q34" s="93">
        <v>0.21</v>
      </c>
      <c r="R34" s="93">
        <v>0.193</v>
      </c>
      <c r="S34" s="93">
        <v>0.25600000000000001</v>
      </c>
      <c r="T34" s="93">
        <v>0.23799999999999999</v>
      </c>
      <c r="U34" s="93">
        <v>0.185</v>
      </c>
      <c r="V34" s="93">
        <v>0.16800000000000001</v>
      </c>
      <c r="W34" s="93">
        <v>0.188</v>
      </c>
      <c r="X34" s="93">
        <v>0.14299999999999999</v>
      </c>
    </row>
    <row r="35" spans="1:25" s="90" customFormat="1">
      <c r="A35" s="25" t="s">
        <v>370</v>
      </c>
      <c r="B35" s="92">
        <v>0.308</v>
      </c>
      <c r="C35" s="93">
        <v>0.315</v>
      </c>
      <c r="D35" s="93">
        <v>0.32200000000000001</v>
      </c>
      <c r="E35" s="93">
        <v>0.28599999999999998</v>
      </c>
      <c r="F35" s="93">
        <v>0.32300000000000001</v>
      </c>
      <c r="G35" s="93">
        <v>0.315</v>
      </c>
      <c r="H35" s="93">
        <v>0.254</v>
      </c>
      <c r="I35" s="93">
        <v>0.28999999999999998</v>
      </c>
      <c r="J35" s="93">
        <v>0.33300000000000002</v>
      </c>
      <c r="K35" s="93">
        <v>0.255</v>
      </c>
      <c r="L35" s="93">
        <v>0.32</v>
      </c>
      <c r="N35" s="92">
        <v>0.32300000000000001</v>
      </c>
      <c r="O35" s="93">
        <v>0.35199999999999998</v>
      </c>
      <c r="P35" s="93">
        <v>0.38600000000000001</v>
      </c>
      <c r="Q35" s="93">
        <v>0.26700000000000002</v>
      </c>
      <c r="R35" s="93">
        <v>0.34799999999999998</v>
      </c>
      <c r="S35" s="93">
        <v>0.28000000000000003</v>
      </c>
      <c r="T35" s="93">
        <v>0.32400000000000001</v>
      </c>
      <c r="U35" s="93">
        <v>0.41799999999999998</v>
      </c>
      <c r="V35" s="93">
        <v>0.29799999999999999</v>
      </c>
      <c r="W35" s="93">
        <v>0.27100000000000002</v>
      </c>
      <c r="X35" s="93">
        <v>0.312</v>
      </c>
    </row>
    <row r="36" spans="1:25" s="90" customFormat="1">
      <c r="A36" s="25" t="s">
        <v>371</v>
      </c>
      <c r="B36" s="92">
        <v>0.23699999999999999</v>
      </c>
      <c r="C36" s="93">
        <v>0.27800000000000002</v>
      </c>
      <c r="D36" s="93">
        <v>0.20499999999999999</v>
      </c>
      <c r="E36" s="93">
        <v>0.21099999999999999</v>
      </c>
      <c r="F36" s="93">
        <v>0.20499999999999999</v>
      </c>
      <c r="G36" s="93">
        <v>0.248</v>
      </c>
      <c r="H36" s="93">
        <v>0.307</v>
      </c>
      <c r="I36" s="93">
        <v>0.21</v>
      </c>
      <c r="J36" s="93">
        <v>0.26900000000000002</v>
      </c>
      <c r="K36" s="93">
        <v>0.27200000000000002</v>
      </c>
      <c r="L36" s="93">
        <v>0.20200000000000001</v>
      </c>
      <c r="N36" s="92">
        <v>0.27</v>
      </c>
      <c r="O36" s="93">
        <v>0.23899999999999999</v>
      </c>
      <c r="P36" s="93">
        <v>0.26900000000000002</v>
      </c>
      <c r="Q36" s="93">
        <v>0.26700000000000002</v>
      </c>
      <c r="R36" s="93">
        <v>0.27300000000000002</v>
      </c>
      <c r="S36" s="93">
        <v>0.25600000000000001</v>
      </c>
      <c r="T36" s="93">
        <v>0.2</v>
      </c>
      <c r="U36" s="93">
        <v>0.22600000000000001</v>
      </c>
      <c r="V36" s="93">
        <v>0.32300000000000001</v>
      </c>
      <c r="W36" s="93">
        <v>0.29399999999999998</v>
      </c>
      <c r="X36" s="93">
        <v>0.318</v>
      </c>
    </row>
    <row r="37" spans="1:25" s="90" customFormat="1">
      <c r="A37" s="25" t="s">
        <v>372</v>
      </c>
      <c r="B37" s="92">
        <v>0.10100000000000001</v>
      </c>
      <c r="C37" s="93">
        <v>8.4000000000000005E-2</v>
      </c>
      <c r="D37" s="93">
        <v>0.107</v>
      </c>
      <c r="E37" s="93">
        <v>0.13</v>
      </c>
      <c r="F37" s="93">
        <v>0.109</v>
      </c>
      <c r="G37" s="93">
        <v>7.1999999999999995E-2</v>
      </c>
      <c r="H37" s="93">
        <v>9.5000000000000001E-2</v>
      </c>
      <c r="I37" s="93">
        <v>0.105</v>
      </c>
      <c r="J37" s="93">
        <v>0.123</v>
      </c>
      <c r="K37" s="93">
        <v>4.9000000000000002E-2</v>
      </c>
      <c r="L37" s="93">
        <v>0.129</v>
      </c>
      <c r="N37" s="92">
        <v>0.104</v>
      </c>
      <c r="O37" s="93">
        <v>8.3000000000000004E-2</v>
      </c>
      <c r="P37" s="93">
        <v>9.7000000000000003E-2</v>
      </c>
      <c r="Q37" s="93">
        <v>0.14799999999999999</v>
      </c>
      <c r="R37" s="93">
        <v>9.0999999999999998E-2</v>
      </c>
      <c r="S37" s="93">
        <v>0.11899999999999999</v>
      </c>
      <c r="T37" s="93">
        <v>0.114</v>
      </c>
      <c r="U37" s="93">
        <v>0.10299999999999999</v>
      </c>
      <c r="V37" s="93">
        <v>0.14299999999999999</v>
      </c>
      <c r="W37" s="93">
        <v>8.2000000000000003E-2</v>
      </c>
      <c r="X37" s="93">
        <v>6.5000000000000002E-2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0.64500000000000002</v>
      </c>
      <c r="C41" s="93">
        <v>0.67800000000000005</v>
      </c>
      <c r="D41" s="93">
        <v>0.63400000000000001</v>
      </c>
      <c r="E41" s="93">
        <v>0.627</v>
      </c>
      <c r="F41" s="93">
        <v>0.63600000000000001</v>
      </c>
      <c r="G41" s="93">
        <v>0.63500000000000001</v>
      </c>
      <c r="H41" s="93">
        <v>0.65600000000000003</v>
      </c>
      <c r="I41" s="93">
        <v>0.60499999999999998</v>
      </c>
      <c r="J41" s="93">
        <v>0.72599999999999998</v>
      </c>
      <c r="K41" s="93">
        <v>0.57599999999999996</v>
      </c>
      <c r="L41" s="93">
        <v>0.65200000000000002</v>
      </c>
      <c r="N41" s="92">
        <v>0.69699999999999995</v>
      </c>
      <c r="O41" s="93">
        <v>0.67400000000000004</v>
      </c>
      <c r="P41" s="93">
        <v>0.752</v>
      </c>
      <c r="Q41" s="93">
        <v>0.68200000000000005</v>
      </c>
      <c r="R41" s="93">
        <v>0.71099999999999997</v>
      </c>
      <c r="S41" s="93">
        <v>0.65500000000000003</v>
      </c>
      <c r="T41" s="93">
        <v>0.63800000000000001</v>
      </c>
      <c r="U41" s="93">
        <v>0.747</v>
      </c>
      <c r="V41" s="93">
        <v>0.76400000000000001</v>
      </c>
      <c r="W41" s="93">
        <v>0.64700000000000002</v>
      </c>
      <c r="X41" s="93">
        <v>0.69499999999999995</v>
      </c>
    </row>
    <row r="42" spans="1:25" s="86" customFormat="1">
      <c r="A42" s="122" t="s">
        <v>375</v>
      </c>
      <c r="B42" s="109">
        <v>4.9000000000000004</v>
      </c>
      <c r="C42" s="112">
        <v>4.9000000000000004</v>
      </c>
      <c r="D42" s="112">
        <v>4.9000000000000004</v>
      </c>
      <c r="E42" s="112">
        <v>4.8</v>
      </c>
      <c r="F42" s="112">
        <v>4.9000000000000004</v>
      </c>
      <c r="G42" s="112">
        <v>4.8</v>
      </c>
      <c r="H42" s="112">
        <v>5</v>
      </c>
      <c r="I42" s="112">
        <v>4.9000000000000004</v>
      </c>
      <c r="J42" s="112">
        <v>5.0999999999999996</v>
      </c>
      <c r="K42" s="112">
        <v>4.7</v>
      </c>
      <c r="L42" s="112">
        <v>5</v>
      </c>
      <c r="N42" s="109">
        <v>5</v>
      </c>
      <c r="O42" s="112">
        <v>4.9000000000000004</v>
      </c>
      <c r="P42" s="112">
        <v>5.0999999999999996</v>
      </c>
      <c r="Q42" s="112">
        <v>5.0999999999999996</v>
      </c>
      <c r="R42" s="112">
        <v>5.0999999999999996</v>
      </c>
      <c r="S42" s="112">
        <v>5</v>
      </c>
      <c r="T42" s="112">
        <v>4.9000000000000004</v>
      </c>
      <c r="U42" s="112">
        <v>5.0999999999999996</v>
      </c>
      <c r="V42" s="112">
        <v>5.3</v>
      </c>
      <c r="W42" s="112">
        <v>4.9000000000000004</v>
      </c>
      <c r="X42" s="112">
        <v>4.9000000000000004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5</v>
      </c>
      <c r="T43" s="112">
        <v>5</v>
      </c>
      <c r="U43" s="112">
        <v>5</v>
      </c>
      <c r="V43" s="112">
        <v>5</v>
      </c>
      <c r="W43" s="112">
        <v>5</v>
      </c>
      <c r="X43" s="112">
        <v>5</v>
      </c>
    </row>
    <row r="44" spans="1:25" s="86" customFormat="1">
      <c r="A44" s="122" t="s">
        <v>377</v>
      </c>
      <c r="B44" s="73" t="str">
        <f>INDEX($A9:$A15,MATCH(B47,B9:B15,0))</f>
        <v>Voto 5</v>
      </c>
      <c r="C44" s="113" t="str">
        <f t="shared" ref="C44:X44" si="0">INDEX($A9:$A15,MATCH(C47,C9:C15,0))</f>
        <v>Voto 5</v>
      </c>
      <c r="D44" s="113" t="str">
        <f t="shared" si="0"/>
        <v>Voto 5</v>
      </c>
      <c r="E44" s="113" t="str">
        <f t="shared" si="0"/>
        <v>Voto 5</v>
      </c>
      <c r="F44" s="113" t="str">
        <f t="shared" si="0"/>
        <v>Voto 5</v>
      </c>
      <c r="G44" s="113" t="str">
        <f t="shared" si="0"/>
        <v>Voto 5</v>
      </c>
      <c r="H44" s="113" t="str">
        <f t="shared" si="0"/>
        <v>Voto 6</v>
      </c>
      <c r="I44" s="113" t="str">
        <f t="shared" si="0"/>
        <v>Voto 5</v>
      </c>
      <c r="J44" s="113" t="str">
        <f t="shared" si="0"/>
        <v>Voto 5</v>
      </c>
      <c r="K44" s="113" t="str">
        <f t="shared" si="0"/>
        <v>Voto 6</v>
      </c>
      <c r="L44" s="113" t="str">
        <f t="shared" si="0"/>
        <v>Voto 5</v>
      </c>
      <c r="M44" s="177"/>
      <c r="N44" s="73" t="str">
        <f t="shared" si="0"/>
        <v>Voto 5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5</v>
      </c>
      <c r="R44" s="113" t="str">
        <f t="shared" si="0"/>
        <v>Voto 5</v>
      </c>
      <c r="S44" s="113" t="str">
        <f t="shared" si="0"/>
        <v>Voto 5</v>
      </c>
      <c r="T44" s="113" t="str">
        <f t="shared" si="0"/>
        <v>Voto 5</v>
      </c>
      <c r="U44" s="113" t="str">
        <f t="shared" si="0"/>
        <v>Voto 5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64.333333333333357</v>
      </c>
      <c r="C45" s="112">
        <f t="shared" si="1"/>
        <v>63.766048502139796</v>
      </c>
      <c r="D45" s="112">
        <f t="shared" si="1"/>
        <v>67.615658362989336</v>
      </c>
      <c r="E45" s="112">
        <f t="shared" si="1"/>
        <v>58.762886597938142</v>
      </c>
      <c r="F45" s="112">
        <f t="shared" si="1"/>
        <v>61.858974358974365</v>
      </c>
      <c r="G45" s="112">
        <f t="shared" si="1"/>
        <v>63.17460317460317</v>
      </c>
      <c r="H45" s="112">
        <f t="shared" si="1"/>
        <v>62.146050670640832</v>
      </c>
      <c r="I45" s="112">
        <f t="shared" si="1"/>
        <v>64.575645756457575</v>
      </c>
      <c r="J45" s="112">
        <f t="shared" si="1"/>
        <v>73.755656108597293</v>
      </c>
      <c r="K45" s="112">
        <f t="shared" si="1"/>
        <v>48.353552859618709</v>
      </c>
      <c r="L45" s="112">
        <f t="shared" si="1"/>
        <v>69.471624266144801</v>
      </c>
      <c r="N45" s="109">
        <f t="shared" ref="N45:X45" si="2">100*((N24+N25+N26)-(N20+N21+N22))/(N20+N21+N22+N24+N25+N26)</f>
        <v>71.478260869565219</v>
      </c>
      <c r="O45" s="112">
        <f t="shared" si="2"/>
        <v>63.207547169811313</v>
      </c>
      <c r="P45" s="112">
        <f t="shared" si="2"/>
        <v>74.350649350649348</v>
      </c>
      <c r="Q45" s="112">
        <f t="shared" si="2"/>
        <v>72.742200328407236</v>
      </c>
      <c r="R45" s="112">
        <f t="shared" si="2"/>
        <v>76.307692307692292</v>
      </c>
      <c r="S45" s="112">
        <f t="shared" si="2"/>
        <v>76.19047619047619</v>
      </c>
      <c r="T45" s="112">
        <f t="shared" si="2"/>
        <v>67.40088105726872</v>
      </c>
      <c r="U45" s="112">
        <f t="shared" si="2"/>
        <v>83.173996175908243</v>
      </c>
      <c r="V45" s="112">
        <f t="shared" si="2"/>
        <v>83.666666666666671</v>
      </c>
      <c r="W45" s="112">
        <f t="shared" si="2"/>
        <v>59.672131147540973</v>
      </c>
      <c r="X45" s="112">
        <f t="shared" si="2"/>
        <v>62.101313320825504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13592</v>
      </c>
      <c r="C47" s="117">
        <f t="shared" ref="C47:X47" si="3">MAX(C9:C15)</f>
        <v>2337</v>
      </c>
      <c r="D47" s="117">
        <f t="shared" si="3"/>
        <v>1368</v>
      </c>
      <c r="E47" s="117">
        <f t="shared" si="3"/>
        <v>894</v>
      </c>
      <c r="F47" s="117">
        <f t="shared" si="3"/>
        <v>1052</v>
      </c>
      <c r="G47" s="117">
        <f t="shared" si="3"/>
        <v>1872</v>
      </c>
      <c r="H47" s="117">
        <f t="shared" si="3"/>
        <v>417</v>
      </c>
      <c r="I47" s="117">
        <f t="shared" si="3"/>
        <v>1826</v>
      </c>
      <c r="J47" s="117">
        <f t="shared" si="3"/>
        <v>1324</v>
      </c>
      <c r="K47" s="117">
        <f t="shared" si="3"/>
        <v>727</v>
      </c>
      <c r="L47" s="117">
        <f t="shared" si="3"/>
        <v>1892</v>
      </c>
      <c r="N47" s="117">
        <f t="shared" si="3"/>
        <v>3766</v>
      </c>
      <c r="O47" s="117">
        <f t="shared" si="3"/>
        <v>615</v>
      </c>
      <c r="P47" s="117">
        <f t="shared" si="3"/>
        <v>279</v>
      </c>
      <c r="Q47" s="117">
        <f t="shared" si="3"/>
        <v>391</v>
      </c>
      <c r="R47" s="117">
        <f t="shared" si="3"/>
        <v>345</v>
      </c>
      <c r="S47" s="117">
        <f t="shared" si="3"/>
        <v>402</v>
      </c>
      <c r="T47" s="117">
        <f t="shared" si="3"/>
        <v>109</v>
      </c>
      <c r="U47" s="117">
        <f t="shared" si="3"/>
        <v>534</v>
      </c>
      <c r="V47" s="117">
        <f t="shared" si="3"/>
        <v>378</v>
      </c>
      <c r="W47" s="117">
        <f t="shared" si="3"/>
        <v>270</v>
      </c>
      <c r="X47" s="117">
        <f t="shared" si="3"/>
        <v>504</v>
      </c>
    </row>
    <row r="48" spans="1:25" s="67" customForma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/>
  </sheetViews>
  <sheetFormatPr defaultColWidth="8.7109375" defaultRowHeight="12"/>
  <cols>
    <col min="1" max="1" width="26.57031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88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410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215</v>
      </c>
      <c r="C8" s="23">
        <v>54</v>
      </c>
      <c r="D8" s="23">
        <v>0</v>
      </c>
      <c r="E8" s="23">
        <v>17</v>
      </c>
      <c r="F8" s="23">
        <v>0</v>
      </c>
      <c r="G8" s="23">
        <v>80</v>
      </c>
      <c r="H8" s="23">
        <v>14</v>
      </c>
      <c r="I8" s="23">
        <v>31</v>
      </c>
      <c r="J8" s="23">
        <v>7</v>
      </c>
      <c r="K8" s="23">
        <v>11</v>
      </c>
      <c r="L8" s="23">
        <v>0</v>
      </c>
    </row>
    <row r="9" spans="1:13" s="86" customFormat="1">
      <c r="A9" s="121" t="s">
        <v>367</v>
      </c>
      <c r="B9" s="73">
        <v>1314</v>
      </c>
      <c r="C9" s="23">
        <v>390</v>
      </c>
      <c r="D9" s="23">
        <v>87</v>
      </c>
      <c r="E9" s="23">
        <v>101</v>
      </c>
      <c r="F9" s="23">
        <v>40</v>
      </c>
      <c r="G9" s="23">
        <v>247</v>
      </c>
      <c r="H9" s="23">
        <v>29</v>
      </c>
      <c r="I9" s="23">
        <v>121</v>
      </c>
      <c r="J9" s="23">
        <v>25</v>
      </c>
      <c r="K9" s="23">
        <v>143</v>
      </c>
      <c r="L9" s="23">
        <v>130</v>
      </c>
    </row>
    <row r="10" spans="1:13" s="86" customFormat="1">
      <c r="A10" s="121" t="s">
        <v>368</v>
      </c>
      <c r="B10" s="73">
        <v>5039</v>
      </c>
      <c r="C10" s="23">
        <v>762</v>
      </c>
      <c r="D10" s="23">
        <v>491</v>
      </c>
      <c r="E10" s="23">
        <v>370</v>
      </c>
      <c r="F10" s="23">
        <v>414</v>
      </c>
      <c r="G10" s="23">
        <v>529</v>
      </c>
      <c r="H10" s="23">
        <v>198</v>
      </c>
      <c r="I10" s="23">
        <v>754</v>
      </c>
      <c r="J10" s="23">
        <v>504</v>
      </c>
      <c r="K10" s="23">
        <v>393</v>
      </c>
      <c r="L10" s="23">
        <v>624</v>
      </c>
    </row>
    <row r="11" spans="1:13" s="86" customFormat="1">
      <c r="A11" s="121" t="s">
        <v>369</v>
      </c>
      <c r="B11" s="73">
        <v>10597</v>
      </c>
      <c r="C11" s="23">
        <v>1727</v>
      </c>
      <c r="D11" s="23">
        <v>825</v>
      </c>
      <c r="E11" s="23">
        <v>748</v>
      </c>
      <c r="F11" s="23">
        <v>664</v>
      </c>
      <c r="G11" s="23">
        <v>1786</v>
      </c>
      <c r="H11" s="23">
        <v>316</v>
      </c>
      <c r="I11" s="23">
        <v>1478</v>
      </c>
      <c r="J11" s="23">
        <v>700</v>
      </c>
      <c r="K11" s="23">
        <v>684</v>
      </c>
      <c r="L11" s="23">
        <v>1669</v>
      </c>
    </row>
    <row r="12" spans="1:13" s="86" customFormat="1">
      <c r="A12" s="121" t="s">
        <v>370</v>
      </c>
      <c r="B12" s="73">
        <v>15354</v>
      </c>
      <c r="C12" s="23">
        <v>2649</v>
      </c>
      <c r="D12" s="23">
        <v>1385</v>
      </c>
      <c r="E12" s="23">
        <v>1224</v>
      </c>
      <c r="F12" s="23">
        <v>1322</v>
      </c>
      <c r="G12" s="23">
        <v>1752</v>
      </c>
      <c r="H12" s="23">
        <v>451</v>
      </c>
      <c r="I12" s="23">
        <v>2197</v>
      </c>
      <c r="J12" s="23">
        <v>1462</v>
      </c>
      <c r="K12" s="23">
        <v>919</v>
      </c>
      <c r="L12" s="23">
        <v>1992</v>
      </c>
    </row>
    <row r="13" spans="1:13" s="86" customFormat="1">
      <c r="A13" s="121" t="s">
        <v>371</v>
      </c>
      <c r="B13" s="73">
        <v>13349</v>
      </c>
      <c r="C13" s="23">
        <v>1686</v>
      </c>
      <c r="D13" s="23">
        <v>1230</v>
      </c>
      <c r="E13" s="23">
        <v>1056</v>
      </c>
      <c r="F13" s="23">
        <v>999</v>
      </c>
      <c r="G13" s="23">
        <v>2059</v>
      </c>
      <c r="H13" s="23">
        <v>371</v>
      </c>
      <c r="I13" s="23">
        <v>1802</v>
      </c>
      <c r="J13" s="23">
        <v>1339</v>
      </c>
      <c r="K13" s="23">
        <v>884</v>
      </c>
      <c r="L13" s="23">
        <v>1922</v>
      </c>
    </row>
    <row r="14" spans="1:13" s="86" customFormat="1">
      <c r="A14" s="121" t="s">
        <v>372</v>
      </c>
      <c r="B14" s="73">
        <v>5147</v>
      </c>
      <c r="C14" s="23">
        <v>719</v>
      </c>
      <c r="D14" s="23">
        <v>522</v>
      </c>
      <c r="E14" s="23">
        <v>437</v>
      </c>
      <c r="F14" s="23">
        <v>497</v>
      </c>
      <c r="G14" s="23">
        <v>538</v>
      </c>
      <c r="H14" s="23">
        <v>204</v>
      </c>
      <c r="I14" s="23">
        <v>798</v>
      </c>
      <c r="J14" s="23">
        <v>544</v>
      </c>
      <c r="K14" s="23">
        <v>160</v>
      </c>
      <c r="L14" s="23">
        <v>729</v>
      </c>
    </row>
    <row r="15" spans="1:13" s="86" customFormat="1">
      <c r="A15" s="121" t="s">
        <v>373</v>
      </c>
      <c r="B15" s="73">
        <v>23266</v>
      </c>
      <c r="C15" s="23">
        <v>3030</v>
      </c>
      <c r="D15" s="23">
        <v>2194</v>
      </c>
      <c r="E15" s="23">
        <v>2175</v>
      </c>
      <c r="F15" s="23">
        <v>1396</v>
      </c>
      <c r="G15" s="23">
        <v>2457</v>
      </c>
      <c r="H15" s="23">
        <v>624</v>
      </c>
      <c r="I15" s="23">
        <v>3347</v>
      </c>
      <c r="J15" s="23">
        <v>2043</v>
      </c>
      <c r="K15" s="23">
        <v>1632</v>
      </c>
      <c r="L15" s="23">
        <v>4369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3.0000000000000001E-3</v>
      </c>
      <c r="C19" s="93">
        <v>5.0000000000000001E-3</v>
      </c>
      <c r="D19" s="93">
        <v>0</v>
      </c>
      <c r="E19" s="93">
        <v>3.0000000000000001E-3</v>
      </c>
      <c r="F19" s="93">
        <v>0</v>
      </c>
      <c r="G19" s="93">
        <v>8.0000000000000002E-3</v>
      </c>
      <c r="H19" s="93">
        <v>7.0000000000000001E-3</v>
      </c>
      <c r="I19" s="93">
        <v>3.0000000000000001E-3</v>
      </c>
      <c r="J19" s="93">
        <v>1E-3</v>
      </c>
      <c r="K19" s="93">
        <v>2E-3</v>
      </c>
      <c r="L19" s="93">
        <v>0</v>
      </c>
    </row>
    <row r="20" spans="1:12" s="86" customFormat="1">
      <c r="A20" s="121" t="s">
        <v>367</v>
      </c>
      <c r="B20" s="92">
        <v>1.7999999999999999E-2</v>
      </c>
      <c r="C20" s="93">
        <v>3.5000000000000003E-2</v>
      </c>
      <c r="D20" s="93">
        <v>1.2999999999999999E-2</v>
      </c>
      <c r="E20" s="93">
        <v>1.6E-2</v>
      </c>
      <c r="F20" s="93">
        <v>8.0000000000000002E-3</v>
      </c>
      <c r="G20" s="93">
        <v>2.5999999999999999E-2</v>
      </c>
      <c r="H20" s="93">
        <v>1.2999999999999999E-2</v>
      </c>
      <c r="I20" s="93">
        <v>1.0999999999999999E-2</v>
      </c>
      <c r="J20" s="93">
        <v>4.0000000000000001E-3</v>
      </c>
      <c r="K20" s="93">
        <v>0.03</v>
      </c>
      <c r="L20" s="93">
        <v>1.0999999999999999E-2</v>
      </c>
    </row>
    <row r="21" spans="1:12" s="86" customFormat="1">
      <c r="A21" s="121" t="s">
        <v>368</v>
      </c>
      <c r="B21" s="92">
        <v>6.8000000000000005E-2</v>
      </c>
      <c r="C21" s="93">
        <v>6.9000000000000006E-2</v>
      </c>
      <c r="D21" s="93">
        <v>7.2999999999999995E-2</v>
      </c>
      <c r="E21" s="93">
        <v>0.06</v>
      </c>
      <c r="F21" s="93">
        <v>7.8E-2</v>
      </c>
      <c r="G21" s="93">
        <v>5.6000000000000001E-2</v>
      </c>
      <c r="H21" s="93">
        <v>0.09</v>
      </c>
      <c r="I21" s="93">
        <v>7.1999999999999995E-2</v>
      </c>
      <c r="J21" s="93">
        <v>7.5999999999999998E-2</v>
      </c>
      <c r="K21" s="93">
        <v>8.2000000000000003E-2</v>
      </c>
      <c r="L21" s="93">
        <v>5.5E-2</v>
      </c>
    </row>
    <row r="22" spans="1:12" s="86" customFormat="1">
      <c r="A22" s="121" t="s">
        <v>369</v>
      </c>
      <c r="B22" s="92">
        <v>0.14299999999999999</v>
      </c>
      <c r="C22" s="93">
        <v>0.157</v>
      </c>
      <c r="D22" s="93">
        <v>0.123</v>
      </c>
      <c r="E22" s="93">
        <v>0.122</v>
      </c>
      <c r="F22" s="93">
        <v>0.124</v>
      </c>
      <c r="G22" s="93">
        <v>0.189</v>
      </c>
      <c r="H22" s="93">
        <v>0.14299999999999999</v>
      </c>
      <c r="I22" s="93">
        <v>0.14000000000000001</v>
      </c>
      <c r="J22" s="93">
        <v>0.106</v>
      </c>
      <c r="K22" s="93">
        <v>0.14199999999999999</v>
      </c>
      <c r="L22" s="93">
        <v>0.14599999999999999</v>
      </c>
    </row>
    <row r="23" spans="1:12" s="86" customFormat="1">
      <c r="A23" s="121" t="s">
        <v>370</v>
      </c>
      <c r="B23" s="92">
        <v>0.20699999999999999</v>
      </c>
      <c r="C23" s="93">
        <v>0.24</v>
      </c>
      <c r="D23" s="93">
        <v>0.20599999999999999</v>
      </c>
      <c r="E23" s="93">
        <v>0.2</v>
      </c>
      <c r="F23" s="93">
        <v>0.248</v>
      </c>
      <c r="G23" s="93">
        <v>0.185</v>
      </c>
      <c r="H23" s="93">
        <v>0.20499999999999999</v>
      </c>
      <c r="I23" s="93">
        <v>0.20899999999999999</v>
      </c>
      <c r="J23" s="93">
        <v>0.221</v>
      </c>
      <c r="K23" s="93">
        <v>0.19</v>
      </c>
      <c r="L23" s="93">
        <v>0.17399999999999999</v>
      </c>
    </row>
    <row r="24" spans="1:12" s="86" customFormat="1">
      <c r="A24" s="121" t="s">
        <v>371</v>
      </c>
      <c r="B24" s="92">
        <v>0.18</v>
      </c>
      <c r="C24" s="93">
        <v>0.153</v>
      </c>
      <c r="D24" s="93">
        <v>0.183</v>
      </c>
      <c r="E24" s="93">
        <v>0.17199999999999999</v>
      </c>
      <c r="F24" s="93">
        <v>0.187</v>
      </c>
      <c r="G24" s="93">
        <v>0.218</v>
      </c>
      <c r="H24" s="93">
        <v>0.16800000000000001</v>
      </c>
      <c r="I24" s="93">
        <v>0.17100000000000001</v>
      </c>
      <c r="J24" s="93">
        <v>0.20200000000000001</v>
      </c>
      <c r="K24" s="93">
        <v>0.183</v>
      </c>
      <c r="L24" s="93">
        <v>0.16800000000000001</v>
      </c>
    </row>
    <row r="25" spans="1:12" s="86" customFormat="1">
      <c r="A25" s="121" t="s">
        <v>372</v>
      </c>
      <c r="B25" s="92">
        <v>6.9000000000000006E-2</v>
      </c>
      <c r="C25" s="93">
        <v>6.5000000000000002E-2</v>
      </c>
      <c r="D25" s="93">
        <v>7.6999999999999999E-2</v>
      </c>
      <c r="E25" s="93">
        <v>7.0999999999999994E-2</v>
      </c>
      <c r="F25" s="93">
        <v>9.2999999999999999E-2</v>
      </c>
      <c r="G25" s="93">
        <v>5.7000000000000002E-2</v>
      </c>
      <c r="H25" s="93">
        <v>9.1999999999999998E-2</v>
      </c>
      <c r="I25" s="93">
        <v>7.5999999999999998E-2</v>
      </c>
      <c r="J25" s="93">
        <v>8.2000000000000003E-2</v>
      </c>
      <c r="K25" s="93">
        <v>3.3000000000000002E-2</v>
      </c>
      <c r="L25" s="93">
        <v>6.4000000000000001E-2</v>
      </c>
    </row>
    <row r="26" spans="1:12" s="86" customFormat="1">
      <c r="A26" s="121" t="s">
        <v>373</v>
      </c>
      <c r="B26" s="92">
        <v>0.313</v>
      </c>
      <c r="C26" s="93">
        <v>0.27500000000000002</v>
      </c>
      <c r="D26" s="93">
        <v>0.32600000000000001</v>
      </c>
      <c r="E26" s="93">
        <v>0.35499999999999998</v>
      </c>
      <c r="F26" s="93">
        <v>0.26200000000000001</v>
      </c>
      <c r="G26" s="93">
        <v>0.26</v>
      </c>
      <c r="H26" s="93">
        <v>0.28299999999999997</v>
      </c>
      <c r="I26" s="93">
        <v>0.318</v>
      </c>
      <c r="J26" s="93">
        <v>0.308</v>
      </c>
      <c r="K26" s="93">
        <v>0.33800000000000002</v>
      </c>
      <c r="L26" s="93">
        <v>0.38200000000000001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4.0000000000000001E-3</v>
      </c>
      <c r="C30" s="93">
        <v>7.0000000000000001E-3</v>
      </c>
      <c r="D30" s="93">
        <v>0</v>
      </c>
      <c r="E30" s="93">
        <v>4.0000000000000001E-3</v>
      </c>
      <c r="F30" s="93">
        <v>0</v>
      </c>
      <c r="G30" s="93">
        <v>1.0999999999999999E-2</v>
      </c>
      <c r="H30" s="93">
        <v>8.9999999999999993E-3</v>
      </c>
      <c r="I30" s="93">
        <v>4.0000000000000001E-3</v>
      </c>
      <c r="J30" s="93">
        <v>2E-3</v>
      </c>
      <c r="K30" s="93">
        <v>3.0000000000000001E-3</v>
      </c>
      <c r="L30" s="93">
        <v>0</v>
      </c>
    </row>
    <row r="31" spans="1:12" s="86" customFormat="1">
      <c r="A31" s="25" t="s">
        <v>367</v>
      </c>
      <c r="B31" s="92">
        <v>2.5999999999999999E-2</v>
      </c>
      <c r="C31" s="93">
        <v>4.9000000000000002E-2</v>
      </c>
      <c r="D31" s="93">
        <v>1.9E-2</v>
      </c>
      <c r="E31" s="93">
        <v>2.5000000000000001E-2</v>
      </c>
      <c r="F31" s="93">
        <v>0.01</v>
      </c>
      <c r="G31" s="93">
        <v>3.5000000000000003E-2</v>
      </c>
      <c r="H31" s="93">
        <v>1.7999999999999999E-2</v>
      </c>
      <c r="I31" s="93">
        <v>1.7000000000000001E-2</v>
      </c>
      <c r="J31" s="93">
        <v>6.0000000000000001E-3</v>
      </c>
      <c r="K31" s="93">
        <v>4.4999999999999998E-2</v>
      </c>
      <c r="L31" s="93">
        <v>1.7999999999999999E-2</v>
      </c>
    </row>
    <row r="32" spans="1:12" s="86" customFormat="1">
      <c r="A32" s="25" t="s">
        <v>368</v>
      </c>
      <c r="B32" s="92">
        <v>9.9000000000000005E-2</v>
      </c>
      <c r="C32" s="93">
        <v>9.5000000000000001E-2</v>
      </c>
      <c r="D32" s="93">
        <v>0.108</v>
      </c>
      <c r="E32" s="93">
        <v>9.4E-2</v>
      </c>
      <c r="F32" s="93">
        <v>0.105</v>
      </c>
      <c r="G32" s="93">
        <v>7.5999999999999998E-2</v>
      </c>
      <c r="H32" s="93">
        <v>0.125</v>
      </c>
      <c r="I32" s="93">
        <v>0.105</v>
      </c>
      <c r="J32" s="93">
        <v>0.11</v>
      </c>
      <c r="K32" s="93">
        <v>0.123</v>
      </c>
      <c r="L32" s="93">
        <v>8.7999999999999995E-2</v>
      </c>
    </row>
    <row r="33" spans="1:35" s="86" customFormat="1">
      <c r="A33" s="25" t="s">
        <v>369</v>
      </c>
      <c r="B33" s="92">
        <v>0.20799999999999999</v>
      </c>
      <c r="C33" s="93">
        <v>0.216</v>
      </c>
      <c r="D33" s="93">
        <v>0.182</v>
      </c>
      <c r="E33" s="93">
        <v>0.189</v>
      </c>
      <c r="F33" s="93">
        <v>0.16900000000000001</v>
      </c>
      <c r="G33" s="93">
        <v>0.255</v>
      </c>
      <c r="H33" s="93">
        <v>0.19900000000000001</v>
      </c>
      <c r="I33" s="93">
        <v>0.20599999999999999</v>
      </c>
      <c r="J33" s="93">
        <v>0.153</v>
      </c>
      <c r="K33" s="93">
        <v>0.214</v>
      </c>
      <c r="L33" s="93">
        <v>0.23599999999999999</v>
      </c>
    </row>
    <row r="34" spans="1:35" s="86" customFormat="1">
      <c r="A34" s="25" t="s">
        <v>370</v>
      </c>
      <c r="B34" s="92">
        <v>0.30099999999999999</v>
      </c>
      <c r="C34" s="93">
        <v>0.33200000000000002</v>
      </c>
      <c r="D34" s="93">
        <v>0.30499999999999999</v>
      </c>
      <c r="E34" s="93">
        <v>0.31</v>
      </c>
      <c r="F34" s="93">
        <v>0.33600000000000002</v>
      </c>
      <c r="G34" s="93">
        <v>0.251</v>
      </c>
      <c r="H34" s="93">
        <v>0.28499999999999998</v>
      </c>
      <c r="I34" s="93">
        <v>0.30599999999999999</v>
      </c>
      <c r="J34" s="93">
        <v>0.31900000000000001</v>
      </c>
      <c r="K34" s="93">
        <v>0.28799999999999998</v>
      </c>
      <c r="L34" s="93">
        <v>0.28199999999999997</v>
      </c>
    </row>
    <row r="35" spans="1:35" s="86" customFormat="1">
      <c r="A35" s="25" t="s">
        <v>371</v>
      </c>
      <c r="B35" s="92">
        <v>0.26200000000000001</v>
      </c>
      <c r="C35" s="93">
        <v>0.21099999999999999</v>
      </c>
      <c r="D35" s="93">
        <v>0.27100000000000002</v>
      </c>
      <c r="E35" s="93">
        <v>0.26700000000000002</v>
      </c>
      <c r="F35" s="93">
        <v>0.254</v>
      </c>
      <c r="G35" s="93">
        <v>0.29399999999999998</v>
      </c>
      <c r="H35" s="93">
        <v>0.23400000000000001</v>
      </c>
      <c r="I35" s="93">
        <v>0.251</v>
      </c>
      <c r="J35" s="93">
        <v>0.29199999999999998</v>
      </c>
      <c r="K35" s="93">
        <v>0.27700000000000002</v>
      </c>
      <c r="L35" s="93">
        <v>0.27200000000000002</v>
      </c>
    </row>
    <row r="36" spans="1:35" s="86" customFormat="1">
      <c r="A36" s="25" t="s">
        <v>372</v>
      </c>
      <c r="B36" s="92">
        <v>0.10100000000000001</v>
      </c>
      <c r="C36" s="93">
        <v>0.09</v>
      </c>
      <c r="D36" s="93">
        <v>0.115</v>
      </c>
      <c r="E36" s="93">
        <v>0.111</v>
      </c>
      <c r="F36" s="93">
        <v>0.126</v>
      </c>
      <c r="G36" s="93">
        <v>7.6999999999999999E-2</v>
      </c>
      <c r="H36" s="93">
        <v>0.129</v>
      </c>
      <c r="I36" s="93">
        <v>0.111</v>
      </c>
      <c r="J36" s="93">
        <v>0.11899999999999999</v>
      </c>
      <c r="K36" s="93">
        <v>0.05</v>
      </c>
      <c r="L36" s="93">
        <v>0.10299999999999999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21" t="s">
        <v>374</v>
      </c>
      <c r="B40" s="92">
        <v>0.66400000000000003</v>
      </c>
      <c r="C40" s="93">
        <v>0.63300000000000001</v>
      </c>
      <c r="D40" s="93">
        <v>0.69099999999999995</v>
      </c>
      <c r="E40" s="93">
        <v>0.68700000000000006</v>
      </c>
      <c r="F40" s="93">
        <v>0.71599999999999997</v>
      </c>
      <c r="G40" s="93">
        <v>0.622</v>
      </c>
      <c r="H40" s="93">
        <v>0.64800000000000002</v>
      </c>
      <c r="I40" s="93">
        <v>0.66800000000000004</v>
      </c>
      <c r="J40" s="93">
        <v>0.73</v>
      </c>
      <c r="K40" s="93">
        <v>0.61499999999999999</v>
      </c>
      <c r="L40" s="93">
        <v>0.65700000000000003</v>
      </c>
    </row>
    <row r="41" spans="1:35" s="86" customFormat="1">
      <c r="A41" s="122" t="s">
        <v>375</v>
      </c>
      <c r="B41" s="109">
        <v>5</v>
      </c>
      <c r="C41" s="112">
        <v>4.8</v>
      </c>
      <c r="D41" s="112">
        <v>5</v>
      </c>
      <c r="E41" s="112">
        <v>5</v>
      </c>
      <c r="F41" s="112">
        <v>5.0999999999999996</v>
      </c>
      <c r="G41" s="112">
        <v>4.9000000000000004</v>
      </c>
      <c r="H41" s="112">
        <v>5</v>
      </c>
      <c r="I41" s="112">
        <v>5</v>
      </c>
      <c r="J41" s="112">
        <v>5.0999999999999996</v>
      </c>
      <c r="K41" s="112">
        <v>4.8</v>
      </c>
      <c r="L41" s="112">
        <v>5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22" t="s">
        <v>377</v>
      </c>
      <c r="B43" s="73" t="str">
        <f>INDEX($A8:$A14,MATCH(B46,B8:B14,0))</f>
        <v>Voto 5</v>
      </c>
      <c r="C43" s="113" t="str">
        <f t="shared" ref="C43:L43" si="0">INDEX($A8:$A14,MATCH(C46,C8:C14,0))</f>
        <v>Voto 5</v>
      </c>
      <c r="D43" s="113" t="str">
        <f t="shared" si="0"/>
        <v>Voto 5</v>
      </c>
      <c r="E43" s="113" t="str">
        <f t="shared" si="0"/>
        <v>Voto 5</v>
      </c>
      <c r="F43" s="113" t="str">
        <f t="shared" si="0"/>
        <v>Voto 5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5</v>
      </c>
      <c r="J43" s="113" t="str">
        <f t="shared" si="0"/>
        <v>Voto 5</v>
      </c>
      <c r="K43" s="113" t="str">
        <f t="shared" si="0"/>
        <v>Voto 5</v>
      </c>
      <c r="L43" s="113" t="str">
        <f t="shared" si="0"/>
        <v>Voto 5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67.339449541284424</v>
      </c>
      <c r="C44" s="112">
        <f t="shared" si="1"/>
        <v>61.552028218694886</v>
      </c>
      <c r="D44" s="112">
        <f t="shared" si="1"/>
        <v>68.840579710144937</v>
      </c>
      <c r="E44" s="112">
        <f t="shared" si="1"/>
        <v>69.731800766283513</v>
      </c>
      <c r="F44" s="112">
        <f t="shared" si="1"/>
        <v>71.986970684039107</v>
      </c>
      <c r="G44" s="112">
        <f t="shared" si="1"/>
        <v>67.272727272727266</v>
      </c>
      <c r="H44" s="112">
        <f t="shared" si="1"/>
        <v>61.739130434782616</v>
      </c>
      <c r="I44" s="112">
        <f t="shared" si="1"/>
        <v>68.265682656826584</v>
      </c>
      <c r="J44" s="112">
        <f t="shared" si="1"/>
        <v>72.354948805460751</v>
      </c>
      <c r="K44" s="112">
        <f t="shared" si="1"/>
        <v>56.15384615384616</v>
      </c>
      <c r="L44" s="112">
        <f t="shared" si="1"/>
        <v>72.033898305084747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15354</v>
      </c>
      <c r="C46" s="117">
        <f t="shared" ref="C46:L46" si="2">MAX(C8:C14)</f>
        <v>2649</v>
      </c>
      <c r="D46" s="117">
        <f t="shared" si="2"/>
        <v>1385</v>
      </c>
      <c r="E46" s="117">
        <f t="shared" si="2"/>
        <v>1224</v>
      </c>
      <c r="F46" s="117">
        <f t="shared" si="2"/>
        <v>1322</v>
      </c>
      <c r="G46" s="117">
        <f t="shared" si="2"/>
        <v>2059</v>
      </c>
      <c r="H46" s="117">
        <f t="shared" si="2"/>
        <v>451</v>
      </c>
      <c r="I46" s="117">
        <f t="shared" si="2"/>
        <v>2197</v>
      </c>
      <c r="J46" s="117">
        <f t="shared" si="2"/>
        <v>1462</v>
      </c>
      <c r="K46" s="117">
        <f t="shared" si="2"/>
        <v>919</v>
      </c>
      <c r="L46" s="117">
        <f t="shared" si="2"/>
        <v>1992</v>
      </c>
    </row>
    <row r="47" spans="1:35" s="67" customForma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4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89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410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410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197</v>
      </c>
      <c r="C9" s="23">
        <v>54</v>
      </c>
      <c r="D9" s="23">
        <v>0</v>
      </c>
      <c r="E9" s="23">
        <v>17</v>
      </c>
      <c r="F9" s="23">
        <v>0</v>
      </c>
      <c r="G9" s="23">
        <v>80</v>
      </c>
      <c r="H9" s="23">
        <v>14</v>
      </c>
      <c r="I9" s="23">
        <v>31</v>
      </c>
      <c r="J9" s="23">
        <v>0</v>
      </c>
      <c r="K9" s="23">
        <v>0</v>
      </c>
      <c r="L9" s="23">
        <v>0</v>
      </c>
      <c r="N9" s="73">
        <v>18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7</v>
      </c>
      <c r="W9" s="23">
        <v>11</v>
      </c>
      <c r="X9" s="23">
        <v>0</v>
      </c>
    </row>
    <row r="10" spans="1:24" s="86" customFormat="1">
      <c r="A10" s="121" t="s">
        <v>367</v>
      </c>
      <c r="B10" s="73">
        <v>1002</v>
      </c>
      <c r="C10" s="23">
        <v>299</v>
      </c>
      <c r="D10" s="23">
        <v>62</v>
      </c>
      <c r="E10" s="23">
        <v>67</v>
      </c>
      <c r="F10" s="23">
        <v>30</v>
      </c>
      <c r="G10" s="23">
        <v>187</v>
      </c>
      <c r="H10" s="23">
        <v>29</v>
      </c>
      <c r="I10" s="23">
        <v>94</v>
      </c>
      <c r="J10" s="23">
        <v>18</v>
      </c>
      <c r="K10" s="23">
        <v>116</v>
      </c>
      <c r="L10" s="23">
        <v>100</v>
      </c>
      <c r="N10" s="73">
        <v>311</v>
      </c>
      <c r="O10" s="23">
        <v>91</v>
      </c>
      <c r="P10" s="23">
        <v>25</v>
      </c>
      <c r="Q10" s="23">
        <v>33</v>
      </c>
      <c r="R10" s="23">
        <v>11</v>
      </c>
      <c r="S10" s="23">
        <v>60</v>
      </c>
      <c r="T10" s="23">
        <v>0</v>
      </c>
      <c r="U10" s="23">
        <v>26</v>
      </c>
      <c r="V10" s="23">
        <v>7</v>
      </c>
      <c r="W10" s="23">
        <v>27</v>
      </c>
      <c r="X10" s="23">
        <v>31</v>
      </c>
    </row>
    <row r="11" spans="1:24" s="86" customFormat="1">
      <c r="A11" s="121" t="s">
        <v>368</v>
      </c>
      <c r="B11" s="73">
        <v>4265</v>
      </c>
      <c r="C11" s="23">
        <v>625</v>
      </c>
      <c r="D11" s="23">
        <v>456</v>
      </c>
      <c r="E11" s="23">
        <v>287</v>
      </c>
      <c r="F11" s="23">
        <v>355</v>
      </c>
      <c r="G11" s="23">
        <v>401</v>
      </c>
      <c r="H11" s="23">
        <v>173</v>
      </c>
      <c r="I11" s="23">
        <v>693</v>
      </c>
      <c r="J11" s="23">
        <v>453</v>
      </c>
      <c r="K11" s="23">
        <v>291</v>
      </c>
      <c r="L11" s="23">
        <v>531</v>
      </c>
      <c r="N11" s="73">
        <v>774</v>
      </c>
      <c r="O11" s="23">
        <v>137</v>
      </c>
      <c r="P11" s="23">
        <v>35</v>
      </c>
      <c r="Q11" s="23">
        <v>83</v>
      </c>
      <c r="R11" s="23">
        <v>58</v>
      </c>
      <c r="S11" s="23">
        <v>128</v>
      </c>
      <c r="T11" s="23">
        <v>26</v>
      </c>
      <c r="U11" s="23">
        <v>61</v>
      </c>
      <c r="V11" s="23">
        <v>51</v>
      </c>
      <c r="W11" s="23">
        <v>103</v>
      </c>
      <c r="X11" s="23">
        <v>93</v>
      </c>
    </row>
    <row r="12" spans="1:24" s="86" customFormat="1">
      <c r="A12" s="121" t="s">
        <v>369</v>
      </c>
      <c r="B12" s="73">
        <v>8553</v>
      </c>
      <c r="C12" s="23">
        <v>1386</v>
      </c>
      <c r="D12" s="23">
        <v>726</v>
      </c>
      <c r="E12" s="23">
        <v>573</v>
      </c>
      <c r="F12" s="23">
        <v>489</v>
      </c>
      <c r="G12" s="23">
        <v>1444</v>
      </c>
      <c r="H12" s="23">
        <v>216</v>
      </c>
      <c r="I12" s="23">
        <v>1259</v>
      </c>
      <c r="J12" s="23">
        <v>562</v>
      </c>
      <c r="K12" s="23">
        <v>538</v>
      </c>
      <c r="L12" s="23">
        <v>1361</v>
      </c>
      <c r="N12" s="73">
        <v>2044</v>
      </c>
      <c r="O12" s="23">
        <v>341</v>
      </c>
      <c r="P12" s="23">
        <v>100</v>
      </c>
      <c r="Q12" s="23">
        <v>175</v>
      </c>
      <c r="R12" s="23">
        <v>175</v>
      </c>
      <c r="S12" s="23">
        <v>342</v>
      </c>
      <c r="T12" s="23">
        <v>100</v>
      </c>
      <c r="U12" s="23">
        <v>219</v>
      </c>
      <c r="V12" s="23">
        <v>138</v>
      </c>
      <c r="W12" s="23">
        <v>146</v>
      </c>
      <c r="X12" s="23">
        <v>309</v>
      </c>
    </row>
    <row r="13" spans="1:24" s="86" customFormat="1">
      <c r="A13" s="121" t="s">
        <v>370</v>
      </c>
      <c r="B13" s="73">
        <v>11954</v>
      </c>
      <c r="C13" s="23">
        <v>2065</v>
      </c>
      <c r="D13" s="23">
        <v>1140</v>
      </c>
      <c r="E13" s="23">
        <v>759</v>
      </c>
      <c r="F13" s="23">
        <v>978</v>
      </c>
      <c r="G13" s="23">
        <v>1444</v>
      </c>
      <c r="H13" s="23">
        <v>374</v>
      </c>
      <c r="I13" s="23">
        <v>1794</v>
      </c>
      <c r="J13" s="23">
        <v>1143</v>
      </c>
      <c r="K13" s="23">
        <v>698</v>
      </c>
      <c r="L13" s="23">
        <v>1560</v>
      </c>
      <c r="N13" s="73">
        <v>3400</v>
      </c>
      <c r="O13" s="23">
        <v>584</v>
      </c>
      <c r="P13" s="23">
        <v>244</v>
      </c>
      <c r="Q13" s="23">
        <v>465</v>
      </c>
      <c r="R13" s="23">
        <v>345</v>
      </c>
      <c r="S13" s="23">
        <v>308</v>
      </c>
      <c r="T13" s="23">
        <v>77</v>
      </c>
      <c r="U13" s="23">
        <v>403</v>
      </c>
      <c r="V13" s="23">
        <v>320</v>
      </c>
      <c r="W13" s="23">
        <v>222</v>
      </c>
      <c r="X13" s="23">
        <v>432</v>
      </c>
    </row>
    <row r="14" spans="1:24" s="86" customFormat="1">
      <c r="A14" s="121" t="s">
        <v>371</v>
      </c>
      <c r="B14" s="73">
        <v>10234</v>
      </c>
      <c r="C14" s="23">
        <v>1413</v>
      </c>
      <c r="D14" s="23">
        <v>1016</v>
      </c>
      <c r="E14" s="23">
        <v>624</v>
      </c>
      <c r="F14" s="23">
        <v>681</v>
      </c>
      <c r="G14" s="23">
        <v>1631</v>
      </c>
      <c r="H14" s="23">
        <v>309</v>
      </c>
      <c r="I14" s="23">
        <v>1417</v>
      </c>
      <c r="J14" s="23">
        <v>925</v>
      </c>
      <c r="K14" s="23">
        <v>625</v>
      </c>
      <c r="L14" s="23">
        <v>1593</v>
      </c>
      <c r="N14" s="73">
        <v>3115</v>
      </c>
      <c r="O14" s="23">
        <v>273</v>
      </c>
      <c r="P14" s="23">
        <v>214</v>
      </c>
      <c r="Q14" s="23">
        <v>432</v>
      </c>
      <c r="R14" s="23">
        <v>318</v>
      </c>
      <c r="S14" s="23">
        <v>428</v>
      </c>
      <c r="T14" s="23">
        <v>61</v>
      </c>
      <c r="U14" s="23">
        <v>385</v>
      </c>
      <c r="V14" s="23">
        <v>414</v>
      </c>
      <c r="W14" s="23">
        <v>260</v>
      </c>
      <c r="X14" s="23">
        <v>329</v>
      </c>
    </row>
    <row r="15" spans="1:24" s="86" customFormat="1">
      <c r="A15" s="121" t="s">
        <v>372</v>
      </c>
      <c r="B15" s="73">
        <v>4214</v>
      </c>
      <c r="C15" s="23">
        <v>598</v>
      </c>
      <c r="D15" s="23">
        <v>477</v>
      </c>
      <c r="E15" s="23">
        <v>320</v>
      </c>
      <c r="F15" s="23">
        <v>444</v>
      </c>
      <c r="G15" s="23">
        <v>401</v>
      </c>
      <c r="H15" s="23">
        <v>166</v>
      </c>
      <c r="I15" s="23">
        <v>693</v>
      </c>
      <c r="J15" s="23">
        <v>435</v>
      </c>
      <c r="K15" s="23">
        <v>116</v>
      </c>
      <c r="L15" s="23">
        <v>564</v>
      </c>
      <c r="N15" s="73">
        <v>933</v>
      </c>
      <c r="O15" s="23">
        <v>121</v>
      </c>
      <c r="P15" s="23">
        <v>45</v>
      </c>
      <c r="Q15" s="23">
        <v>116</v>
      </c>
      <c r="R15" s="23">
        <v>53</v>
      </c>
      <c r="S15" s="23">
        <v>137</v>
      </c>
      <c r="T15" s="23">
        <v>39</v>
      </c>
      <c r="U15" s="23">
        <v>105</v>
      </c>
      <c r="V15" s="23">
        <v>109</v>
      </c>
      <c r="W15" s="23">
        <v>43</v>
      </c>
      <c r="X15" s="23">
        <v>165</v>
      </c>
    </row>
    <row r="16" spans="1:24" s="86" customFormat="1">
      <c r="A16" s="121" t="s">
        <v>373</v>
      </c>
      <c r="B16" s="73">
        <v>17389</v>
      </c>
      <c r="C16" s="23">
        <v>2310</v>
      </c>
      <c r="D16" s="23">
        <v>1845</v>
      </c>
      <c r="E16" s="23">
        <v>1585</v>
      </c>
      <c r="F16" s="23">
        <v>1126</v>
      </c>
      <c r="G16" s="23">
        <v>1738</v>
      </c>
      <c r="H16" s="23">
        <v>360</v>
      </c>
      <c r="I16" s="23">
        <v>2550</v>
      </c>
      <c r="J16" s="23">
        <v>1469</v>
      </c>
      <c r="K16" s="23">
        <v>1221</v>
      </c>
      <c r="L16" s="23">
        <v>3186</v>
      </c>
      <c r="N16" s="73">
        <v>5877</v>
      </c>
      <c r="O16" s="23">
        <v>721</v>
      </c>
      <c r="P16" s="23">
        <v>349</v>
      </c>
      <c r="Q16" s="23">
        <v>590</v>
      </c>
      <c r="R16" s="23">
        <v>270</v>
      </c>
      <c r="S16" s="23">
        <v>719</v>
      </c>
      <c r="T16" s="23">
        <v>264</v>
      </c>
      <c r="U16" s="23">
        <v>797</v>
      </c>
      <c r="V16" s="23">
        <v>574</v>
      </c>
      <c r="W16" s="23">
        <v>411</v>
      </c>
      <c r="X16" s="23">
        <v>1183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3.0000000000000001E-3</v>
      </c>
      <c r="C20" s="93">
        <v>6.0000000000000001E-3</v>
      </c>
      <c r="D20" s="93">
        <v>0</v>
      </c>
      <c r="E20" s="93">
        <v>4.0000000000000001E-3</v>
      </c>
      <c r="F20" s="93">
        <v>0</v>
      </c>
      <c r="G20" s="93">
        <v>1.0999999999999999E-2</v>
      </c>
      <c r="H20" s="93">
        <v>8.9999999999999993E-3</v>
      </c>
      <c r="I20" s="93">
        <v>4.0000000000000001E-3</v>
      </c>
      <c r="J20" s="93">
        <v>0</v>
      </c>
      <c r="K20" s="93">
        <v>0</v>
      </c>
      <c r="L20" s="93">
        <v>0</v>
      </c>
      <c r="N20" s="92">
        <v>1E-3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4.0000000000000001E-3</v>
      </c>
      <c r="W20" s="93">
        <v>8.9999999999999993E-3</v>
      </c>
      <c r="X20" s="93">
        <v>0</v>
      </c>
    </row>
    <row r="21" spans="1:24" s="86" customFormat="1">
      <c r="A21" s="121" t="s">
        <v>367</v>
      </c>
      <c r="B21" s="92">
        <v>1.7000000000000001E-2</v>
      </c>
      <c r="C21" s="93">
        <v>3.4000000000000002E-2</v>
      </c>
      <c r="D21" s="93">
        <v>1.0999999999999999E-2</v>
      </c>
      <c r="E21" s="93">
        <v>1.6E-2</v>
      </c>
      <c r="F21" s="93">
        <v>7.0000000000000001E-3</v>
      </c>
      <c r="G21" s="93">
        <v>2.5999999999999999E-2</v>
      </c>
      <c r="H21" s="93">
        <v>1.7999999999999999E-2</v>
      </c>
      <c r="I21" s="93">
        <v>1.0999999999999999E-2</v>
      </c>
      <c r="J21" s="93">
        <v>4.0000000000000001E-3</v>
      </c>
      <c r="K21" s="93">
        <v>3.2000000000000001E-2</v>
      </c>
      <c r="L21" s="93">
        <v>1.0999999999999999E-2</v>
      </c>
      <c r="N21" s="92">
        <v>1.9E-2</v>
      </c>
      <c r="O21" s="93">
        <v>0.04</v>
      </c>
      <c r="P21" s="93">
        <v>2.5000000000000001E-2</v>
      </c>
      <c r="Q21" s="93">
        <v>1.7999999999999999E-2</v>
      </c>
      <c r="R21" s="93">
        <v>8.9999999999999993E-3</v>
      </c>
      <c r="S21" s="93">
        <v>2.8000000000000001E-2</v>
      </c>
      <c r="T21" s="93">
        <v>0</v>
      </c>
      <c r="U21" s="93">
        <v>1.2999999999999999E-2</v>
      </c>
      <c r="V21" s="93">
        <v>4.0000000000000001E-3</v>
      </c>
      <c r="W21" s="93">
        <v>2.1999999999999999E-2</v>
      </c>
      <c r="X21" s="93">
        <v>1.2E-2</v>
      </c>
    </row>
    <row r="22" spans="1:24" s="86" customFormat="1">
      <c r="A22" s="121" t="s">
        <v>368</v>
      </c>
      <c r="B22" s="92">
        <v>7.3999999999999996E-2</v>
      </c>
      <c r="C22" s="93">
        <v>7.0999999999999994E-2</v>
      </c>
      <c r="D22" s="93">
        <v>0.08</v>
      </c>
      <c r="E22" s="93">
        <v>6.8000000000000005E-2</v>
      </c>
      <c r="F22" s="93">
        <v>8.6999999999999994E-2</v>
      </c>
      <c r="G22" s="93">
        <v>5.5E-2</v>
      </c>
      <c r="H22" s="93">
        <v>0.105</v>
      </c>
      <c r="I22" s="93">
        <v>8.1000000000000003E-2</v>
      </c>
      <c r="J22" s="93">
        <v>9.0999999999999998E-2</v>
      </c>
      <c r="K22" s="93">
        <v>8.1000000000000003E-2</v>
      </c>
      <c r="L22" s="93">
        <v>0.06</v>
      </c>
      <c r="N22" s="92">
        <v>4.7E-2</v>
      </c>
      <c r="O22" s="93">
        <v>0.06</v>
      </c>
      <c r="P22" s="93">
        <v>3.4000000000000002E-2</v>
      </c>
      <c r="Q22" s="93">
        <v>4.3999999999999997E-2</v>
      </c>
      <c r="R22" s="93">
        <v>4.7E-2</v>
      </c>
      <c r="S22" s="93">
        <v>0.06</v>
      </c>
      <c r="T22" s="93">
        <v>4.4999999999999998E-2</v>
      </c>
      <c r="U22" s="93">
        <v>3.1E-2</v>
      </c>
      <c r="V22" s="93">
        <v>3.1E-2</v>
      </c>
      <c r="W22" s="93">
        <v>8.4000000000000005E-2</v>
      </c>
      <c r="X22" s="93">
        <v>3.5999999999999997E-2</v>
      </c>
    </row>
    <row r="23" spans="1:24" s="86" customFormat="1">
      <c r="A23" s="121" t="s">
        <v>369</v>
      </c>
      <c r="B23" s="92">
        <v>0.14799999999999999</v>
      </c>
      <c r="C23" s="93">
        <v>0.158</v>
      </c>
      <c r="D23" s="93">
        <v>0.127</v>
      </c>
      <c r="E23" s="93">
        <v>0.13500000000000001</v>
      </c>
      <c r="F23" s="93">
        <v>0.11899999999999999</v>
      </c>
      <c r="G23" s="93">
        <v>0.19700000000000001</v>
      </c>
      <c r="H23" s="93">
        <v>0.13200000000000001</v>
      </c>
      <c r="I23" s="93">
        <v>0.14799999999999999</v>
      </c>
      <c r="J23" s="93">
        <v>0.112</v>
      </c>
      <c r="K23" s="93">
        <v>0.14899999999999999</v>
      </c>
      <c r="L23" s="93">
        <v>0.153</v>
      </c>
      <c r="N23" s="92">
        <v>0.124</v>
      </c>
      <c r="O23" s="93">
        <v>0.151</v>
      </c>
      <c r="P23" s="93">
        <v>9.9000000000000005E-2</v>
      </c>
      <c r="Q23" s="93">
        <v>9.1999999999999998E-2</v>
      </c>
      <c r="R23" s="93">
        <v>0.14199999999999999</v>
      </c>
      <c r="S23" s="93">
        <v>0.161</v>
      </c>
      <c r="T23" s="93">
        <v>0.17599999999999999</v>
      </c>
      <c r="U23" s="93">
        <v>0.11</v>
      </c>
      <c r="V23" s="93">
        <v>8.5000000000000006E-2</v>
      </c>
      <c r="W23" s="93">
        <v>0.11899999999999999</v>
      </c>
      <c r="X23" s="93">
        <v>0.121</v>
      </c>
    </row>
    <row r="24" spans="1:24" s="86" customFormat="1">
      <c r="A24" s="121" t="s">
        <v>370</v>
      </c>
      <c r="B24" s="92">
        <v>0.20699999999999999</v>
      </c>
      <c r="C24" s="93">
        <v>0.23599999999999999</v>
      </c>
      <c r="D24" s="93">
        <v>0.19900000000000001</v>
      </c>
      <c r="E24" s="93">
        <v>0.17899999999999999</v>
      </c>
      <c r="F24" s="93">
        <v>0.23799999999999999</v>
      </c>
      <c r="G24" s="93">
        <v>0.19700000000000001</v>
      </c>
      <c r="H24" s="93">
        <v>0.22800000000000001</v>
      </c>
      <c r="I24" s="93">
        <v>0.21</v>
      </c>
      <c r="J24" s="93">
        <v>0.22800000000000001</v>
      </c>
      <c r="K24" s="93">
        <v>0.19400000000000001</v>
      </c>
      <c r="L24" s="93">
        <v>0.17499999999999999</v>
      </c>
      <c r="N24" s="92">
        <v>0.20599999999999999</v>
      </c>
      <c r="O24" s="93">
        <v>0.25800000000000001</v>
      </c>
      <c r="P24" s="93">
        <v>0.24099999999999999</v>
      </c>
      <c r="Q24" s="93">
        <v>0.246</v>
      </c>
      <c r="R24" s="93">
        <v>0.28000000000000003</v>
      </c>
      <c r="S24" s="93">
        <v>0.14499999999999999</v>
      </c>
      <c r="T24" s="93">
        <v>0.13600000000000001</v>
      </c>
      <c r="U24" s="93">
        <v>0.20200000000000001</v>
      </c>
      <c r="V24" s="93">
        <v>0.19700000000000001</v>
      </c>
      <c r="W24" s="93">
        <v>0.18099999999999999</v>
      </c>
      <c r="X24" s="93">
        <v>0.17</v>
      </c>
    </row>
    <row r="25" spans="1:24" s="86" customFormat="1">
      <c r="A25" s="121" t="s">
        <v>371</v>
      </c>
      <c r="B25" s="92">
        <v>0.17699999999999999</v>
      </c>
      <c r="C25" s="93">
        <v>0.161</v>
      </c>
      <c r="D25" s="93">
        <v>0.17799999999999999</v>
      </c>
      <c r="E25" s="93">
        <v>0.14699999999999999</v>
      </c>
      <c r="F25" s="93">
        <v>0.16600000000000001</v>
      </c>
      <c r="G25" s="93">
        <v>0.223</v>
      </c>
      <c r="H25" s="93">
        <v>0.189</v>
      </c>
      <c r="I25" s="93">
        <v>0.16600000000000001</v>
      </c>
      <c r="J25" s="93">
        <v>0.185</v>
      </c>
      <c r="K25" s="93">
        <v>0.17299999999999999</v>
      </c>
      <c r="L25" s="93">
        <v>0.17899999999999999</v>
      </c>
      <c r="N25" s="92">
        <v>0.189</v>
      </c>
      <c r="O25" s="93">
        <v>0.12</v>
      </c>
      <c r="P25" s="93">
        <v>0.21199999999999999</v>
      </c>
      <c r="Q25" s="93">
        <v>0.22800000000000001</v>
      </c>
      <c r="R25" s="93">
        <v>0.25900000000000001</v>
      </c>
      <c r="S25" s="93">
        <v>0.20200000000000001</v>
      </c>
      <c r="T25" s="93">
        <v>0.108</v>
      </c>
      <c r="U25" s="93">
        <v>0.193</v>
      </c>
      <c r="V25" s="93">
        <v>0.25600000000000001</v>
      </c>
      <c r="W25" s="93">
        <v>0.21199999999999999</v>
      </c>
      <c r="X25" s="93">
        <v>0.13</v>
      </c>
    </row>
    <row r="26" spans="1:24" s="86" customFormat="1">
      <c r="A26" s="121" t="s">
        <v>372</v>
      </c>
      <c r="B26" s="92">
        <v>7.2999999999999995E-2</v>
      </c>
      <c r="C26" s="93">
        <v>6.8000000000000005E-2</v>
      </c>
      <c r="D26" s="93">
        <v>8.3000000000000004E-2</v>
      </c>
      <c r="E26" s="93">
        <v>7.5999999999999998E-2</v>
      </c>
      <c r="F26" s="93">
        <v>0.108</v>
      </c>
      <c r="G26" s="93">
        <v>5.5E-2</v>
      </c>
      <c r="H26" s="93">
        <v>0.10100000000000001</v>
      </c>
      <c r="I26" s="93">
        <v>8.1000000000000003E-2</v>
      </c>
      <c r="J26" s="93">
        <v>8.6999999999999994E-2</v>
      </c>
      <c r="K26" s="93">
        <v>3.2000000000000001E-2</v>
      </c>
      <c r="L26" s="93">
        <v>6.3E-2</v>
      </c>
      <c r="N26" s="92">
        <v>5.7000000000000002E-2</v>
      </c>
      <c r="O26" s="93">
        <v>5.3999999999999999E-2</v>
      </c>
      <c r="P26" s="93">
        <v>4.3999999999999997E-2</v>
      </c>
      <c r="Q26" s="93">
        <v>6.0999999999999999E-2</v>
      </c>
      <c r="R26" s="93">
        <v>4.2999999999999997E-2</v>
      </c>
      <c r="S26" s="93">
        <v>6.5000000000000002E-2</v>
      </c>
      <c r="T26" s="93">
        <v>6.8000000000000005E-2</v>
      </c>
      <c r="U26" s="93">
        <v>5.2999999999999999E-2</v>
      </c>
      <c r="V26" s="93">
        <v>6.7000000000000004E-2</v>
      </c>
      <c r="W26" s="93">
        <v>3.5000000000000003E-2</v>
      </c>
      <c r="X26" s="93">
        <v>6.5000000000000002E-2</v>
      </c>
    </row>
    <row r="27" spans="1:24" s="86" customFormat="1">
      <c r="A27" s="121" t="s">
        <v>373</v>
      </c>
      <c r="B27" s="92">
        <v>0.30099999999999999</v>
      </c>
      <c r="C27" s="93">
        <v>0.26400000000000001</v>
      </c>
      <c r="D27" s="93">
        <v>0.32200000000000001</v>
      </c>
      <c r="E27" s="93">
        <v>0.375</v>
      </c>
      <c r="F27" s="93">
        <v>0.27400000000000002</v>
      </c>
      <c r="G27" s="93">
        <v>0.23699999999999999</v>
      </c>
      <c r="H27" s="93">
        <v>0.219</v>
      </c>
      <c r="I27" s="93">
        <v>0.29899999999999999</v>
      </c>
      <c r="J27" s="93">
        <v>0.29299999999999998</v>
      </c>
      <c r="K27" s="93">
        <v>0.33900000000000002</v>
      </c>
      <c r="L27" s="93">
        <v>0.35799999999999998</v>
      </c>
      <c r="N27" s="92">
        <v>0.35699999999999998</v>
      </c>
      <c r="O27" s="93">
        <v>0.318</v>
      </c>
      <c r="P27" s="93">
        <v>0.34499999999999997</v>
      </c>
      <c r="Q27" s="93">
        <v>0.311</v>
      </c>
      <c r="R27" s="93">
        <v>0.22</v>
      </c>
      <c r="S27" s="93">
        <v>0.33900000000000002</v>
      </c>
      <c r="T27" s="93">
        <v>0.46600000000000003</v>
      </c>
      <c r="U27" s="93">
        <v>0.39900000000000002</v>
      </c>
      <c r="V27" s="93">
        <v>0.35399999999999998</v>
      </c>
      <c r="W27" s="93">
        <v>0.33600000000000002</v>
      </c>
      <c r="X27" s="93">
        <v>0.46600000000000003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5.0000000000000001E-3</v>
      </c>
      <c r="C31" s="93">
        <v>8.0000000000000002E-3</v>
      </c>
      <c r="D31" s="93">
        <v>0</v>
      </c>
      <c r="E31" s="93">
        <v>6.0000000000000001E-3</v>
      </c>
      <c r="F31" s="93">
        <v>0</v>
      </c>
      <c r="G31" s="93">
        <v>1.4E-2</v>
      </c>
      <c r="H31" s="93">
        <v>1.0999999999999999E-2</v>
      </c>
      <c r="I31" s="93">
        <v>5.0000000000000001E-3</v>
      </c>
      <c r="J31" s="93">
        <v>0</v>
      </c>
      <c r="K31" s="93">
        <v>0</v>
      </c>
      <c r="L31" s="93">
        <v>0</v>
      </c>
      <c r="N31" s="92">
        <v>2E-3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7.0000000000000001E-3</v>
      </c>
      <c r="W31" s="93">
        <v>1.2999999999999999E-2</v>
      </c>
      <c r="X31" s="93">
        <v>0</v>
      </c>
    </row>
    <row r="32" spans="1:24" s="90" customFormat="1">
      <c r="A32" s="25" t="s">
        <v>367</v>
      </c>
      <c r="B32" s="92">
        <v>2.5000000000000001E-2</v>
      </c>
      <c r="C32" s="93">
        <v>4.5999999999999999E-2</v>
      </c>
      <c r="D32" s="93">
        <v>1.6E-2</v>
      </c>
      <c r="E32" s="93">
        <v>2.5000000000000001E-2</v>
      </c>
      <c r="F32" s="93">
        <v>0.01</v>
      </c>
      <c r="G32" s="93">
        <v>3.3000000000000002E-2</v>
      </c>
      <c r="H32" s="93">
        <v>2.1999999999999999E-2</v>
      </c>
      <c r="I32" s="93">
        <v>1.6E-2</v>
      </c>
      <c r="J32" s="93">
        <v>5.0000000000000001E-3</v>
      </c>
      <c r="K32" s="93">
        <v>4.9000000000000002E-2</v>
      </c>
      <c r="L32" s="93">
        <v>1.7000000000000001E-2</v>
      </c>
      <c r="N32" s="92">
        <v>2.9000000000000001E-2</v>
      </c>
      <c r="O32" s="93">
        <v>5.8999999999999997E-2</v>
      </c>
      <c r="P32" s="93">
        <v>3.7999999999999999E-2</v>
      </c>
      <c r="Q32" s="93">
        <v>2.5000000000000001E-2</v>
      </c>
      <c r="R32" s="93">
        <v>1.0999999999999999E-2</v>
      </c>
      <c r="S32" s="93">
        <v>4.2999999999999997E-2</v>
      </c>
      <c r="T32" s="93">
        <v>0</v>
      </c>
      <c r="U32" s="93">
        <v>2.1999999999999999E-2</v>
      </c>
      <c r="V32" s="93">
        <v>7.0000000000000001E-3</v>
      </c>
      <c r="W32" s="93">
        <v>3.3000000000000002E-2</v>
      </c>
      <c r="X32" s="93">
        <v>2.3E-2</v>
      </c>
    </row>
    <row r="33" spans="1:25" s="90" customFormat="1">
      <c r="A33" s="25" t="s">
        <v>368</v>
      </c>
      <c r="B33" s="92">
        <v>0.106</v>
      </c>
      <c r="C33" s="93">
        <v>9.7000000000000003E-2</v>
      </c>
      <c r="D33" s="93">
        <v>0.11799999999999999</v>
      </c>
      <c r="E33" s="93">
        <v>0.108</v>
      </c>
      <c r="F33" s="93">
        <v>0.11899999999999999</v>
      </c>
      <c r="G33" s="93">
        <v>7.1999999999999995E-2</v>
      </c>
      <c r="H33" s="93">
        <v>0.13500000000000001</v>
      </c>
      <c r="I33" s="93">
        <v>0.11600000000000001</v>
      </c>
      <c r="J33" s="93">
        <v>0.128</v>
      </c>
      <c r="K33" s="93">
        <v>0.122</v>
      </c>
      <c r="L33" s="93">
        <v>9.2999999999999999E-2</v>
      </c>
      <c r="N33" s="92">
        <v>7.2999999999999995E-2</v>
      </c>
      <c r="O33" s="93">
        <v>8.7999999999999995E-2</v>
      </c>
      <c r="P33" s="93">
        <v>5.2999999999999999E-2</v>
      </c>
      <c r="Q33" s="93">
        <v>6.4000000000000001E-2</v>
      </c>
      <c r="R33" s="93">
        <v>6.0999999999999999E-2</v>
      </c>
      <c r="S33" s="93">
        <v>9.0999999999999998E-2</v>
      </c>
      <c r="T33" s="93">
        <v>8.5000000000000006E-2</v>
      </c>
      <c r="U33" s="93">
        <v>5.0999999999999997E-2</v>
      </c>
      <c r="V33" s="93">
        <v>4.9000000000000002E-2</v>
      </c>
      <c r="W33" s="93">
        <v>0.127</v>
      </c>
      <c r="X33" s="93">
        <v>6.8000000000000005E-2</v>
      </c>
    </row>
    <row r="34" spans="1:25" s="90" customFormat="1">
      <c r="A34" s="25" t="s">
        <v>369</v>
      </c>
      <c r="B34" s="92">
        <v>0.21199999999999999</v>
      </c>
      <c r="C34" s="93">
        <v>0.215</v>
      </c>
      <c r="D34" s="93">
        <v>0.187</v>
      </c>
      <c r="E34" s="93">
        <v>0.217</v>
      </c>
      <c r="F34" s="93">
        <v>0.16400000000000001</v>
      </c>
      <c r="G34" s="93">
        <v>0.25800000000000001</v>
      </c>
      <c r="H34" s="93">
        <v>0.16900000000000001</v>
      </c>
      <c r="I34" s="93">
        <v>0.21099999999999999</v>
      </c>
      <c r="J34" s="93">
        <v>0.159</v>
      </c>
      <c r="K34" s="93">
        <v>0.22600000000000001</v>
      </c>
      <c r="L34" s="93">
        <v>0.23799999999999999</v>
      </c>
      <c r="N34" s="92">
        <v>0.193</v>
      </c>
      <c r="O34" s="93">
        <v>0.221</v>
      </c>
      <c r="P34" s="93">
        <v>0.15</v>
      </c>
      <c r="Q34" s="93">
        <v>0.13400000000000001</v>
      </c>
      <c r="R34" s="93">
        <v>0.182</v>
      </c>
      <c r="S34" s="93">
        <v>0.24399999999999999</v>
      </c>
      <c r="T34" s="93">
        <v>0.33</v>
      </c>
      <c r="U34" s="93">
        <v>0.182</v>
      </c>
      <c r="V34" s="93">
        <v>0.13200000000000001</v>
      </c>
      <c r="W34" s="93">
        <v>0.18</v>
      </c>
      <c r="X34" s="93">
        <v>0.22700000000000001</v>
      </c>
    </row>
    <row r="35" spans="1:25" s="90" customFormat="1">
      <c r="A35" s="25" t="s">
        <v>370</v>
      </c>
      <c r="B35" s="92">
        <v>0.29599999999999999</v>
      </c>
      <c r="C35" s="93">
        <v>0.32100000000000001</v>
      </c>
      <c r="D35" s="93">
        <v>0.29399999999999998</v>
      </c>
      <c r="E35" s="93">
        <v>0.28699999999999998</v>
      </c>
      <c r="F35" s="93">
        <v>0.32800000000000001</v>
      </c>
      <c r="G35" s="93">
        <v>0.25800000000000001</v>
      </c>
      <c r="H35" s="93">
        <v>0.29199999999999998</v>
      </c>
      <c r="I35" s="93">
        <v>0.3</v>
      </c>
      <c r="J35" s="93">
        <v>0.32300000000000001</v>
      </c>
      <c r="K35" s="93">
        <v>0.29299999999999998</v>
      </c>
      <c r="L35" s="93">
        <v>0.27300000000000002</v>
      </c>
      <c r="N35" s="92">
        <v>0.32100000000000001</v>
      </c>
      <c r="O35" s="93">
        <v>0.377</v>
      </c>
      <c r="P35" s="93">
        <v>0.36799999999999999</v>
      </c>
      <c r="Q35" s="93">
        <v>0.35699999999999998</v>
      </c>
      <c r="R35" s="93">
        <v>0.35899999999999999</v>
      </c>
      <c r="S35" s="93">
        <v>0.22</v>
      </c>
      <c r="T35" s="93">
        <v>0.255</v>
      </c>
      <c r="U35" s="93">
        <v>0.33600000000000002</v>
      </c>
      <c r="V35" s="93">
        <v>0.30599999999999999</v>
      </c>
      <c r="W35" s="93">
        <v>0.27300000000000002</v>
      </c>
      <c r="X35" s="93">
        <v>0.318</v>
      </c>
    </row>
    <row r="36" spans="1:25" s="90" customFormat="1">
      <c r="A36" s="25" t="s">
        <v>371</v>
      </c>
      <c r="B36" s="92">
        <v>0.253</v>
      </c>
      <c r="C36" s="93">
        <v>0.219</v>
      </c>
      <c r="D36" s="93">
        <v>0.26200000000000001</v>
      </c>
      <c r="E36" s="93">
        <v>0.23599999999999999</v>
      </c>
      <c r="F36" s="93">
        <v>0.22900000000000001</v>
      </c>
      <c r="G36" s="93">
        <v>0.29199999999999998</v>
      </c>
      <c r="H36" s="93">
        <v>0.24199999999999999</v>
      </c>
      <c r="I36" s="93">
        <v>0.23699999999999999</v>
      </c>
      <c r="J36" s="93">
        <v>0.26200000000000001</v>
      </c>
      <c r="K36" s="93">
        <v>0.26200000000000001</v>
      </c>
      <c r="L36" s="93">
        <v>0.27900000000000003</v>
      </c>
      <c r="N36" s="92">
        <v>0.29399999999999998</v>
      </c>
      <c r="O36" s="93">
        <v>0.17599999999999999</v>
      </c>
      <c r="P36" s="93">
        <v>0.32300000000000001</v>
      </c>
      <c r="Q36" s="93">
        <v>0.33100000000000002</v>
      </c>
      <c r="R36" s="93">
        <v>0.33100000000000002</v>
      </c>
      <c r="S36" s="93">
        <v>0.30499999999999999</v>
      </c>
      <c r="T36" s="93">
        <v>0.20200000000000001</v>
      </c>
      <c r="U36" s="93">
        <v>0.32100000000000001</v>
      </c>
      <c r="V36" s="93">
        <v>0.39600000000000002</v>
      </c>
      <c r="W36" s="93">
        <v>0.32</v>
      </c>
      <c r="X36" s="93">
        <v>0.24199999999999999</v>
      </c>
    </row>
    <row r="37" spans="1:25" s="90" customFormat="1">
      <c r="A37" s="25" t="s">
        <v>372</v>
      </c>
      <c r="B37" s="92">
        <v>0.104</v>
      </c>
      <c r="C37" s="93">
        <v>9.2999999999999999E-2</v>
      </c>
      <c r="D37" s="93">
        <v>0.123</v>
      </c>
      <c r="E37" s="93">
        <v>0.121</v>
      </c>
      <c r="F37" s="93">
        <v>0.14899999999999999</v>
      </c>
      <c r="G37" s="93">
        <v>7.1999999999999995E-2</v>
      </c>
      <c r="H37" s="93">
        <v>0.129</v>
      </c>
      <c r="I37" s="93">
        <v>0.11600000000000001</v>
      </c>
      <c r="J37" s="93">
        <v>0.123</v>
      </c>
      <c r="K37" s="93">
        <v>4.9000000000000002E-2</v>
      </c>
      <c r="L37" s="93">
        <v>9.9000000000000005E-2</v>
      </c>
      <c r="N37" s="92">
        <v>8.7999999999999995E-2</v>
      </c>
      <c r="O37" s="93">
        <v>7.8E-2</v>
      </c>
      <c r="P37" s="93">
        <v>6.8000000000000005E-2</v>
      </c>
      <c r="Q37" s="93">
        <v>8.8999999999999996E-2</v>
      </c>
      <c r="R37" s="93">
        <v>5.5E-2</v>
      </c>
      <c r="S37" s="93">
        <v>9.8000000000000004E-2</v>
      </c>
      <c r="T37" s="93">
        <v>0.128</v>
      </c>
      <c r="U37" s="93">
        <v>8.7999999999999995E-2</v>
      </c>
      <c r="V37" s="93">
        <v>0.104</v>
      </c>
      <c r="W37" s="93">
        <v>5.2999999999999999E-2</v>
      </c>
      <c r="X37" s="93">
        <v>0.121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0.65300000000000002</v>
      </c>
      <c r="C41" s="93">
        <v>0.63300000000000001</v>
      </c>
      <c r="D41" s="93">
        <v>0.67900000000000005</v>
      </c>
      <c r="E41" s="93">
        <v>0.64300000000000002</v>
      </c>
      <c r="F41" s="93">
        <v>0.70599999999999996</v>
      </c>
      <c r="G41" s="93">
        <v>0.622</v>
      </c>
      <c r="H41" s="93">
        <v>0.66300000000000003</v>
      </c>
      <c r="I41" s="93">
        <v>0.65300000000000002</v>
      </c>
      <c r="J41" s="93">
        <v>0.70799999999999996</v>
      </c>
      <c r="K41" s="93">
        <v>0.60399999999999998</v>
      </c>
      <c r="L41" s="93">
        <v>0.65100000000000002</v>
      </c>
      <c r="N41" s="92">
        <v>0.70299999999999996</v>
      </c>
      <c r="O41" s="93">
        <v>0.63200000000000001</v>
      </c>
      <c r="P41" s="93">
        <v>0.75900000000000001</v>
      </c>
      <c r="Q41" s="93">
        <v>0.77700000000000002</v>
      </c>
      <c r="R41" s="93">
        <v>0.746</v>
      </c>
      <c r="S41" s="93">
        <v>0.622</v>
      </c>
      <c r="T41" s="93">
        <v>0.58499999999999996</v>
      </c>
      <c r="U41" s="93">
        <v>0.745</v>
      </c>
      <c r="V41" s="93">
        <v>0.80600000000000005</v>
      </c>
      <c r="W41" s="93">
        <v>0.64700000000000002</v>
      </c>
      <c r="X41" s="93">
        <v>0.68200000000000005</v>
      </c>
    </row>
    <row r="42" spans="1:25" s="86" customFormat="1">
      <c r="A42" s="122" t="s">
        <v>375</v>
      </c>
      <c r="B42" s="109">
        <v>4.9000000000000004</v>
      </c>
      <c r="C42" s="112">
        <v>4.8</v>
      </c>
      <c r="D42" s="112">
        <v>5</v>
      </c>
      <c r="E42" s="112">
        <v>4.9000000000000004</v>
      </c>
      <c r="F42" s="112">
        <v>5.0999999999999996</v>
      </c>
      <c r="G42" s="112">
        <v>4.9000000000000004</v>
      </c>
      <c r="H42" s="112">
        <v>4.9000000000000004</v>
      </c>
      <c r="I42" s="112">
        <v>5</v>
      </c>
      <c r="J42" s="112">
        <v>5.0999999999999996</v>
      </c>
      <c r="K42" s="112">
        <v>4.7</v>
      </c>
      <c r="L42" s="112">
        <v>5</v>
      </c>
      <c r="N42" s="109">
        <v>5</v>
      </c>
      <c r="O42" s="112">
        <v>4.8</v>
      </c>
      <c r="P42" s="112">
        <v>5.0999999999999996</v>
      </c>
      <c r="Q42" s="112">
        <v>5.2</v>
      </c>
      <c r="R42" s="112">
        <v>5.0999999999999996</v>
      </c>
      <c r="S42" s="112">
        <v>4.9000000000000004</v>
      </c>
      <c r="T42" s="112">
        <v>5</v>
      </c>
      <c r="U42" s="112">
        <v>5.0999999999999996</v>
      </c>
      <c r="V42" s="112">
        <v>5.3</v>
      </c>
      <c r="W42" s="112">
        <v>4.8</v>
      </c>
      <c r="X42" s="112">
        <v>5.0999999999999996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5</v>
      </c>
      <c r="T43" s="112">
        <v>5</v>
      </c>
      <c r="U43" s="112">
        <v>5</v>
      </c>
      <c r="V43" s="112">
        <v>5.5</v>
      </c>
      <c r="W43" s="112">
        <v>5</v>
      </c>
      <c r="X43" s="112">
        <v>5</v>
      </c>
    </row>
    <row r="44" spans="1:25" s="86" customFormat="1">
      <c r="A44" s="122" t="s">
        <v>377</v>
      </c>
      <c r="B44" s="73" t="str">
        <f>INDEX($A9:$A15,MATCH(B47,B9:B15,0))</f>
        <v>Voto 5</v>
      </c>
      <c r="C44" s="113" t="str">
        <f t="shared" ref="C44:X44" si="0">INDEX($A9:$A15,MATCH(C47,C9:C15,0))</f>
        <v>Voto 5</v>
      </c>
      <c r="D44" s="113" t="str">
        <f t="shared" si="0"/>
        <v>Voto 5</v>
      </c>
      <c r="E44" s="113" t="str">
        <f t="shared" si="0"/>
        <v>Voto 5</v>
      </c>
      <c r="F44" s="113" t="str">
        <f t="shared" si="0"/>
        <v>Voto 5</v>
      </c>
      <c r="G44" s="113" t="str">
        <f t="shared" si="0"/>
        <v>Voto 6</v>
      </c>
      <c r="H44" s="113" t="str">
        <f t="shared" si="0"/>
        <v>Voto 5</v>
      </c>
      <c r="I44" s="113" t="str">
        <f t="shared" si="0"/>
        <v>Voto 5</v>
      </c>
      <c r="J44" s="113" t="str">
        <f t="shared" si="0"/>
        <v>Voto 5</v>
      </c>
      <c r="K44" s="113" t="str">
        <f t="shared" si="0"/>
        <v>Voto 5</v>
      </c>
      <c r="L44" s="113" t="str">
        <f t="shared" si="0"/>
        <v>Voto 6</v>
      </c>
      <c r="M44" s="177"/>
      <c r="N44" s="73" t="str">
        <f t="shared" si="0"/>
        <v>Voto 5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5</v>
      </c>
      <c r="R44" s="113" t="str">
        <f t="shared" si="0"/>
        <v>Voto 5</v>
      </c>
      <c r="S44" s="113" t="str">
        <f t="shared" si="0"/>
        <v>Voto 6</v>
      </c>
      <c r="T44" s="113" t="str">
        <f t="shared" si="0"/>
        <v>Voto 4</v>
      </c>
      <c r="U44" s="113" t="str">
        <f t="shared" si="0"/>
        <v>Voto 5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5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65.880217785843925</v>
      </c>
      <c r="C45" s="112">
        <f t="shared" si="1"/>
        <v>61.458333333333336</v>
      </c>
      <c r="D45" s="112">
        <f t="shared" si="1"/>
        <v>66.96914700544464</v>
      </c>
      <c r="E45" s="112">
        <f t="shared" si="1"/>
        <v>64.081632653061206</v>
      </c>
      <c r="F45" s="112">
        <f t="shared" si="1"/>
        <v>68.97689768976899</v>
      </c>
      <c r="G45" s="112">
        <f t="shared" si="1"/>
        <v>67.548500881834201</v>
      </c>
      <c r="H45" s="112">
        <f t="shared" si="1"/>
        <v>59.384615384615394</v>
      </c>
      <c r="I45" s="112">
        <f t="shared" si="1"/>
        <v>65.280289330922258</v>
      </c>
      <c r="J45" s="112">
        <f t="shared" si="1"/>
        <v>68.067226890756302</v>
      </c>
      <c r="K45" s="112">
        <f t="shared" si="1"/>
        <v>55.859375</v>
      </c>
      <c r="L45" s="112">
        <f t="shared" si="1"/>
        <v>70.901639344262279</v>
      </c>
      <c r="N45" s="109">
        <f t="shared" ref="N45:X45" si="2">100*((N24+N25+N26)-(N20+N21+N22))/(N20+N21+N22+N24+N25+N26)</f>
        <v>74.181117533718691</v>
      </c>
      <c r="O45" s="112">
        <f t="shared" si="2"/>
        <v>62.406015037593974</v>
      </c>
      <c r="P45" s="112">
        <f t="shared" si="2"/>
        <v>78.776978417266179</v>
      </c>
      <c r="Q45" s="112">
        <f t="shared" si="2"/>
        <v>79.229480737018406</v>
      </c>
      <c r="R45" s="112">
        <f t="shared" si="2"/>
        <v>82.445141065830725</v>
      </c>
      <c r="S45" s="112">
        <f t="shared" si="2"/>
        <v>64.8</v>
      </c>
      <c r="T45" s="112">
        <f t="shared" si="2"/>
        <v>74.789915966386559</v>
      </c>
      <c r="U45" s="112">
        <f t="shared" si="2"/>
        <v>82.113821138211392</v>
      </c>
      <c r="V45" s="112">
        <f t="shared" si="2"/>
        <v>86.046511627906995</v>
      </c>
      <c r="W45" s="112">
        <f t="shared" si="2"/>
        <v>57.64272559852671</v>
      </c>
      <c r="X45" s="112">
        <f t="shared" si="2"/>
        <v>76.755447941888633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11954</v>
      </c>
      <c r="C47" s="117">
        <f t="shared" ref="C47:X47" si="3">MAX(C9:C15)</f>
        <v>2065</v>
      </c>
      <c r="D47" s="117">
        <f t="shared" si="3"/>
        <v>1140</v>
      </c>
      <c r="E47" s="117">
        <f t="shared" si="3"/>
        <v>759</v>
      </c>
      <c r="F47" s="117">
        <f t="shared" si="3"/>
        <v>978</v>
      </c>
      <c r="G47" s="117">
        <f t="shared" si="3"/>
        <v>1631</v>
      </c>
      <c r="H47" s="117">
        <f t="shared" si="3"/>
        <v>374</v>
      </c>
      <c r="I47" s="117">
        <f t="shared" si="3"/>
        <v>1794</v>
      </c>
      <c r="J47" s="117">
        <f t="shared" si="3"/>
        <v>1143</v>
      </c>
      <c r="K47" s="117">
        <f t="shared" si="3"/>
        <v>698</v>
      </c>
      <c r="L47" s="117">
        <f t="shared" si="3"/>
        <v>1593</v>
      </c>
      <c r="N47" s="117">
        <f t="shared" si="3"/>
        <v>3400</v>
      </c>
      <c r="O47" s="117">
        <f t="shared" si="3"/>
        <v>584</v>
      </c>
      <c r="P47" s="117">
        <f t="shared" si="3"/>
        <v>244</v>
      </c>
      <c r="Q47" s="117">
        <f t="shared" si="3"/>
        <v>465</v>
      </c>
      <c r="R47" s="117">
        <f t="shared" si="3"/>
        <v>345</v>
      </c>
      <c r="S47" s="117">
        <f t="shared" si="3"/>
        <v>428</v>
      </c>
      <c r="T47" s="117">
        <f t="shared" si="3"/>
        <v>100</v>
      </c>
      <c r="U47" s="117">
        <f t="shared" si="3"/>
        <v>403</v>
      </c>
      <c r="V47" s="117">
        <f t="shared" si="3"/>
        <v>414</v>
      </c>
      <c r="W47" s="117">
        <f t="shared" si="3"/>
        <v>260</v>
      </c>
      <c r="X47" s="117">
        <f t="shared" si="3"/>
        <v>432</v>
      </c>
    </row>
    <row r="48" spans="1:25" s="67" customForma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/>
  </sheetViews>
  <sheetFormatPr defaultColWidth="8.7109375" defaultRowHeight="12"/>
  <cols>
    <col min="1" max="1" width="25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90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411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183</v>
      </c>
      <c r="C8" s="23">
        <v>62</v>
      </c>
      <c r="D8" s="23">
        <v>0</v>
      </c>
      <c r="E8" s="23">
        <v>17</v>
      </c>
      <c r="F8" s="23">
        <v>15</v>
      </c>
      <c r="G8" s="23">
        <v>35</v>
      </c>
      <c r="H8" s="23">
        <v>7</v>
      </c>
      <c r="I8" s="23">
        <v>31</v>
      </c>
      <c r="J8" s="23">
        <v>0</v>
      </c>
      <c r="K8" s="23">
        <v>5</v>
      </c>
      <c r="L8" s="23">
        <v>10</v>
      </c>
    </row>
    <row r="9" spans="1:13" s="86" customFormat="1">
      <c r="A9" s="121" t="s">
        <v>367</v>
      </c>
      <c r="B9" s="73">
        <v>1283</v>
      </c>
      <c r="C9" s="23">
        <v>305</v>
      </c>
      <c r="D9" s="23">
        <v>124</v>
      </c>
      <c r="E9" s="23">
        <v>92</v>
      </c>
      <c r="F9" s="23">
        <v>90</v>
      </c>
      <c r="G9" s="23">
        <v>265</v>
      </c>
      <c r="H9" s="23">
        <v>29</v>
      </c>
      <c r="I9" s="23">
        <v>72</v>
      </c>
      <c r="J9" s="23">
        <v>58</v>
      </c>
      <c r="K9" s="23">
        <v>74</v>
      </c>
      <c r="L9" s="23">
        <v>174</v>
      </c>
    </row>
    <row r="10" spans="1:13" s="86" customFormat="1">
      <c r="A10" s="121" t="s">
        <v>368</v>
      </c>
      <c r="B10" s="73">
        <v>5281</v>
      </c>
      <c r="C10" s="23">
        <v>851</v>
      </c>
      <c r="D10" s="23">
        <v>511</v>
      </c>
      <c r="E10" s="23">
        <v>445</v>
      </c>
      <c r="F10" s="23">
        <v>374</v>
      </c>
      <c r="G10" s="23">
        <v>539</v>
      </c>
      <c r="H10" s="23">
        <v>184</v>
      </c>
      <c r="I10" s="23">
        <v>780</v>
      </c>
      <c r="J10" s="23">
        <v>450</v>
      </c>
      <c r="K10" s="23">
        <v>606</v>
      </c>
      <c r="L10" s="23">
        <v>542</v>
      </c>
    </row>
    <row r="11" spans="1:13" s="86" customFormat="1">
      <c r="A11" s="121" t="s">
        <v>369</v>
      </c>
      <c r="B11" s="73">
        <v>9882</v>
      </c>
      <c r="C11" s="23">
        <v>1632</v>
      </c>
      <c r="D11" s="23">
        <v>940</v>
      </c>
      <c r="E11" s="23">
        <v>655</v>
      </c>
      <c r="F11" s="23">
        <v>673</v>
      </c>
      <c r="G11" s="23">
        <v>1369</v>
      </c>
      <c r="H11" s="23">
        <v>289</v>
      </c>
      <c r="I11" s="23">
        <v>1546</v>
      </c>
      <c r="J11" s="23">
        <v>711</v>
      </c>
      <c r="K11" s="23">
        <v>615</v>
      </c>
      <c r="L11" s="23">
        <v>1452</v>
      </c>
    </row>
    <row r="12" spans="1:13" s="86" customFormat="1">
      <c r="A12" s="121" t="s">
        <v>370</v>
      </c>
      <c r="B12" s="73">
        <v>16778</v>
      </c>
      <c r="C12" s="23">
        <v>2814</v>
      </c>
      <c r="D12" s="23">
        <v>1266</v>
      </c>
      <c r="E12" s="23">
        <v>1342</v>
      </c>
      <c r="F12" s="23">
        <v>1264</v>
      </c>
      <c r="G12" s="23">
        <v>2354</v>
      </c>
      <c r="H12" s="23">
        <v>490</v>
      </c>
      <c r="I12" s="23">
        <v>1999</v>
      </c>
      <c r="J12" s="23">
        <v>1495</v>
      </c>
      <c r="K12" s="23">
        <v>1010</v>
      </c>
      <c r="L12" s="23">
        <v>2743</v>
      </c>
    </row>
    <row r="13" spans="1:13" s="86" customFormat="1">
      <c r="A13" s="121" t="s">
        <v>371</v>
      </c>
      <c r="B13" s="73">
        <v>17800</v>
      </c>
      <c r="C13" s="23">
        <v>2391</v>
      </c>
      <c r="D13" s="23">
        <v>1786</v>
      </c>
      <c r="E13" s="23">
        <v>1553</v>
      </c>
      <c r="F13" s="23">
        <v>1498</v>
      </c>
      <c r="G13" s="23">
        <v>2287</v>
      </c>
      <c r="H13" s="23">
        <v>607</v>
      </c>
      <c r="I13" s="23">
        <v>2514</v>
      </c>
      <c r="J13" s="23">
        <v>1771</v>
      </c>
      <c r="K13" s="23">
        <v>1187</v>
      </c>
      <c r="L13" s="23">
        <v>2208</v>
      </c>
    </row>
    <row r="14" spans="1:13" s="86" customFormat="1">
      <c r="A14" s="121" t="s">
        <v>372</v>
      </c>
      <c r="B14" s="73">
        <v>4912</v>
      </c>
      <c r="C14" s="23">
        <v>731</v>
      </c>
      <c r="D14" s="23">
        <v>412</v>
      </c>
      <c r="E14" s="23">
        <v>520</v>
      </c>
      <c r="F14" s="23">
        <v>353</v>
      </c>
      <c r="G14" s="23">
        <v>635</v>
      </c>
      <c r="H14" s="23">
        <v>130</v>
      </c>
      <c r="I14" s="23">
        <v>833</v>
      </c>
      <c r="J14" s="23">
        <v>515</v>
      </c>
      <c r="K14" s="23">
        <v>156</v>
      </c>
      <c r="L14" s="23">
        <v>627</v>
      </c>
    </row>
    <row r="15" spans="1:13" s="86" customFormat="1">
      <c r="A15" s="121" t="s">
        <v>373</v>
      </c>
      <c r="B15" s="73">
        <v>18161</v>
      </c>
      <c r="C15" s="23">
        <v>2232</v>
      </c>
      <c r="D15" s="23">
        <v>1696</v>
      </c>
      <c r="E15" s="23">
        <v>1503</v>
      </c>
      <c r="F15" s="23">
        <v>1067</v>
      </c>
      <c r="G15" s="23">
        <v>1964</v>
      </c>
      <c r="H15" s="23">
        <v>471</v>
      </c>
      <c r="I15" s="23">
        <v>2752</v>
      </c>
      <c r="J15" s="23">
        <v>1626</v>
      </c>
      <c r="K15" s="23">
        <v>1173</v>
      </c>
      <c r="L15" s="23">
        <v>3678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2E-3</v>
      </c>
      <c r="C19" s="93">
        <v>6.0000000000000001E-3</v>
      </c>
      <c r="D19" s="93">
        <v>0</v>
      </c>
      <c r="E19" s="93">
        <v>3.0000000000000001E-3</v>
      </c>
      <c r="F19" s="93">
        <v>3.0000000000000001E-3</v>
      </c>
      <c r="G19" s="93">
        <v>4.0000000000000001E-3</v>
      </c>
      <c r="H19" s="93">
        <v>3.0000000000000001E-3</v>
      </c>
      <c r="I19" s="93">
        <v>3.0000000000000001E-3</v>
      </c>
      <c r="J19" s="93">
        <v>0</v>
      </c>
      <c r="K19" s="93">
        <v>1E-3</v>
      </c>
      <c r="L19" s="93">
        <v>1E-3</v>
      </c>
    </row>
    <row r="20" spans="1:12" s="86" customFormat="1">
      <c r="A20" s="121" t="s">
        <v>367</v>
      </c>
      <c r="B20" s="92">
        <v>1.7000000000000001E-2</v>
      </c>
      <c r="C20" s="93">
        <v>2.8000000000000001E-2</v>
      </c>
      <c r="D20" s="93">
        <v>1.7999999999999999E-2</v>
      </c>
      <c r="E20" s="93">
        <v>1.4999999999999999E-2</v>
      </c>
      <c r="F20" s="93">
        <v>1.7000000000000001E-2</v>
      </c>
      <c r="G20" s="93">
        <v>2.8000000000000001E-2</v>
      </c>
      <c r="H20" s="93">
        <v>1.2999999999999999E-2</v>
      </c>
      <c r="I20" s="93">
        <v>7.0000000000000001E-3</v>
      </c>
      <c r="J20" s="93">
        <v>8.9999999999999993E-3</v>
      </c>
      <c r="K20" s="93">
        <v>1.4999999999999999E-2</v>
      </c>
      <c r="L20" s="93">
        <v>1.4999999999999999E-2</v>
      </c>
    </row>
    <row r="21" spans="1:12" s="86" customFormat="1">
      <c r="A21" s="121" t="s">
        <v>368</v>
      </c>
      <c r="B21" s="92">
        <v>7.0999999999999994E-2</v>
      </c>
      <c r="C21" s="93">
        <v>7.6999999999999999E-2</v>
      </c>
      <c r="D21" s="93">
        <v>7.5999999999999998E-2</v>
      </c>
      <c r="E21" s="93">
        <v>7.2999999999999995E-2</v>
      </c>
      <c r="F21" s="93">
        <v>7.0000000000000007E-2</v>
      </c>
      <c r="G21" s="93">
        <v>5.7000000000000002E-2</v>
      </c>
      <c r="H21" s="93">
        <v>8.3000000000000004E-2</v>
      </c>
      <c r="I21" s="93">
        <v>7.3999999999999996E-2</v>
      </c>
      <c r="J21" s="93">
        <v>6.8000000000000005E-2</v>
      </c>
      <c r="K21" s="93">
        <v>0.125</v>
      </c>
      <c r="L21" s="93">
        <v>4.7E-2</v>
      </c>
    </row>
    <row r="22" spans="1:12" s="86" customFormat="1">
      <c r="A22" s="121" t="s">
        <v>369</v>
      </c>
      <c r="B22" s="92">
        <v>0.13300000000000001</v>
      </c>
      <c r="C22" s="93">
        <v>0.14799999999999999</v>
      </c>
      <c r="D22" s="93">
        <v>0.14000000000000001</v>
      </c>
      <c r="E22" s="93">
        <v>0.107</v>
      </c>
      <c r="F22" s="93">
        <v>0.126</v>
      </c>
      <c r="G22" s="93">
        <v>0.14499999999999999</v>
      </c>
      <c r="H22" s="93">
        <v>0.13100000000000001</v>
      </c>
      <c r="I22" s="93">
        <v>0.14699999999999999</v>
      </c>
      <c r="J22" s="93">
        <v>0.107</v>
      </c>
      <c r="K22" s="93">
        <v>0.127</v>
      </c>
      <c r="L22" s="93">
        <v>0.127</v>
      </c>
    </row>
    <row r="23" spans="1:12" s="86" customFormat="1">
      <c r="A23" s="121" t="s">
        <v>370</v>
      </c>
      <c r="B23" s="92">
        <v>0.22600000000000001</v>
      </c>
      <c r="C23" s="93">
        <v>0.255</v>
      </c>
      <c r="D23" s="93">
        <v>0.188</v>
      </c>
      <c r="E23" s="93">
        <v>0.219</v>
      </c>
      <c r="F23" s="93">
        <v>0.23699999999999999</v>
      </c>
      <c r="G23" s="93">
        <v>0.249</v>
      </c>
      <c r="H23" s="93">
        <v>0.222</v>
      </c>
      <c r="I23" s="93">
        <v>0.19</v>
      </c>
      <c r="J23" s="93">
        <v>0.22600000000000001</v>
      </c>
      <c r="K23" s="93">
        <v>0.20899999999999999</v>
      </c>
      <c r="L23" s="93">
        <v>0.24</v>
      </c>
    </row>
    <row r="24" spans="1:12" s="86" customFormat="1">
      <c r="A24" s="121" t="s">
        <v>371</v>
      </c>
      <c r="B24" s="92">
        <v>0.24</v>
      </c>
      <c r="C24" s="93">
        <v>0.217</v>
      </c>
      <c r="D24" s="93">
        <v>0.26500000000000001</v>
      </c>
      <c r="E24" s="93">
        <v>0.253</v>
      </c>
      <c r="F24" s="93">
        <v>0.28100000000000003</v>
      </c>
      <c r="G24" s="93">
        <v>0.24199999999999999</v>
      </c>
      <c r="H24" s="93">
        <v>0.27500000000000002</v>
      </c>
      <c r="I24" s="93">
        <v>0.23899999999999999</v>
      </c>
      <c r="J24" s="93">
        <v>0.26700000000000002</v>
      </c>
      <c r="K24" s="93">
        <v>0.246</v>
      </c>
      <c r="L24" s="93">
        <v>0.193</v>
      </c>
    </row>
    <row r="25" spans="1:12" s="86" customFormat="1">
      <c r="A25" s="121" t="s">
        <v>372</v>
      </c>
      <c r="B25" s="92">
        <v>6.6000000000000003E-2</v>
      </c>
      <c r="C25" s="93">
        <v>6.6000000000000003E-2</v>
      </c>
      <c r="D25" s="93">
        <v>6.0999999999999999E-2</v>
      </c>
      <c r="E25" s="93">
        <v>8.5000000000000006E-2</v>
      </c>
      <c r="F25" s="93">
        <v>6.6000000000000003E-2</v>
      </c>
      <c r="G25" s="93">
        <v>6.7000000000000004E-2</v>
      </c>
      <c r="H25" s="93">
        <v>5.8999999999999997E-2</v>
      </c>
      <c r="I25" s="93">
        <v>7.9000000000000001E-2</v>
      </c>
      <c r="J25" s="93">
        <v>7.8E-2</v>
      </c>
      <c r="K25" s="93">
        <v>3.2000000000000001E-2</v>
      </c>
      <c r="L25" s="93">
        <v>5.5E-2</v>
      </c>
    </row>
    <row r="26" spans="1:12" s="86" customFormat="1">
      <c r="A26" s="121" t="s">
        <v>373</v>
      </c>
      <c r="B26" s="92">
        <v>0.24399999999999999</v>
      </c>
      <c r="C26" s="93">
        <v>0.20300000000000001</v>
      </c>
      <c r="D26" s="93">
        <v>0.252</v>
      </c>
      <c r="E26" s="93">
        <v>0.245</v>
      </c>
      <c r="F26" s="93">
        <v>0.2</v>
      </c>
      <c r="G26" s="93">
        <v>0.20799999999999999</v>
      </c>
      <c r="H26" s="93">
        <v>0.214</v>
      </c>
      <c r="I26" s="93">
        <v>0.26100000000000001</v>
      </c>
      <c r="J26" s="93">
        <v>0.245</v>
      </c>
      <c r="K26" s="93">
        <v>0.24299999999999999</v>
      </c>
      <c r="L26" s="93">
        <v>0.32200000000000001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3.0000000000000001E-3</v>
      </c>
      <c r="C30" s="93">
        <v>7.0000000000000001E-3</v>
      </c>
      <c r="D30" s="93">
        <v>0</v>
      </c>
      <c r="E30" s="93">
        <v>4.0000000000000001E-3</v>
      </c>
      <c r="F30" s="93">
        <v>3.0000000000000001E-3</v>
      </c>
      <c r="G30" s="93">
        <v>5.0000000000000001E-3</v>
      </c>
      <c r="H30" s="93">
        <v>4.0000000000000001E-3</v>
      </c>
      <c r="I30" s="93">
        <v>4.0000000000000001E-3</v>
      </c>
      <c r="J30" s="93">
        <v>0</v>
      </c>
      <c r="K30" s="93">
        <v>1E-3</v>
      </c>
      <c r="L30" s="93">
        <v>1E-3</v>
      </c>
    </row>
    <row r="31" spans="1:12" s="86" customFormat="1">
      <c r="A31" s="25" t="s">
        <v>367</v>
      </c>
      <c r="B31" s="92">
        <v>2.3E-2</v>
      </c>
      <c r="C31" s="93">
        <v>3.5000000000000003E-2</v>
      </c>
      <c r="D31" s="93">
        <v>2.5000000000000001E-2</v>
      </c>
      <c r="E31" s="93">
        <v>0.02</v>
      </c>
      <c r="F31" s="93">
        <v>2.1000000000000001E-2</v>
      </c>
      <c r="G31" s="93">
        <v>3.5000000000000003E-2</v>
      </c>
      <c r="H31" s="93">
        <v>1.7000000000000001E-2</v>
      </c>
      <c r="I31" s="93">
        <v>8.9999999999999993E-3</v>
      </c>
      <c r="J31" s="93">
        <v>1.2E-2</v>
      </c>
      <c r="K31" s="93">
        <v>0.02</v>
      </c>
      <c r="L31" s="93">
        <v>2.1999999999999999E-2</v>
      </c>
    </row>
    <row r="32" spans="1:12" s="86" customFormat="1">
      <c r="A32" s="25" t="s">
        <v>368</v>
      </c>
      <c r="B32" s="92">
        <v>9.4E-2</v>
      </c>
      <c r="C32" s="93">
        <v>9.7000000000000003E-2</v>
      </c>
      <c r="D32" s="93">
        <v>0.10100000000000001</v>
      </c>
      <c r="E32" s="93">
        <v>9.6000000000000002E-2</v>
      </c>
      <c r="F32" s="93">
        <v>8.7999999999999995E-2</v>
      </c>
      <c r="G32" s="93">
        <v>7.1999999999999995E-2</v>
      </c>
      <c r="H32" s="93">
        <v>0.106</v>
      </c>
      <c r="I32" s="93">
        <v>0.1</v>
      </c>
      <c r="J32" s="93">
        <v>0.09</v>
      </c>
      <c r="K32" s="93">
        <v>0.16600000000000001</v>
      </c>
      <c r="L32" s="93">
        <v>7.0000000000000007E-2</v>
      </c>
    </row>
    <row r="33" spans="1:35" s="86" customFormat="1">
      <c r="A33" s="25" t="s">
        <v>369</v>
      </c>
      <c r="B33" s="92">
        <v>0.17599999999999999</v>
      </c>
      <c r="C33" s="93">
        <v>0.186</v>
      </c>
      <c r="D33" s="93">
        <v>0.187</v>
      </c>
      <c r="E33" s="93">
        <v>0.14199999999999999</v>
      </c>
      <c r="F33" s="93">
        <v>0.158</v>
      </c>
      <c r="G33" s="93">
        <v>0.183</v>
      </c>
      <c r="H33" s="93">
        <v>0.16700000000000001</v>
      </c>
      <c r="I33" s="93">
        <v>0.19900000000000001</v>
      </c>
      <c r="J33" s="93">
        <v>0.14199999999999999</v>
      </c>
      <c r="K33" s="93">
        <v>0.16800000000000001</v>
      </c>
      <c r="L33" s="93">
        <v>0.187</v>
      </c>
    </row>
    <row r="34" spans="1:35" s="86" customFormat="1">
      <c r="A34" s="25" t="s">
        <v>370</v>
      </c>
      <c r="B34" s="92">
        <v>0.29899999999999999</v>
      </c>
      <c r="C34" s="93">
        <v>0.32</v>
      </c>
      <c r="D34" s="93">
        <v>0.251</v>
      </c>
      <c r="E34" s="93">
        <v>0.28999999999999998</v>
      </c>
      <c r="F34" s="93">
        <v>0.29599999999999999</v>
      </c>
      <c r="G34" s="93">
        <v>0.315</v>
      </c>
      <c r="H34" s="93">
        <v>0.28199999999999997</v>
      </c>
      <c r="I34" s="93">
        <v>0.25700000000000001</v>
      </c>
      <c r="J34" s="93">
        <v>0.29899999999999999</v>
      </c>
      <c r="K34" s="93">
        <v>0.27600000000000002</v>
      </c>
      <c r="L34" s="93">
        <v>0.35399999999999998</v>
      </c>
    </row>
    <row r="35" spans="1:35" s="86" customFormat="1">
      <c r="A35" s="25" t="s">
        <v>371</v>
      </c>
      <c r="B35" s="92">
        <v>0.317</v>
      </c>
      <c r="C35" s="93">
        <v>0.27200000000000002</v>
      </c>
      <c r="D35" s="93">
        <v>0.35399999999999998</v>
      </c>
      <c r="E35" s="93">
        <v>0.33600000000000002</v>
      </c>
      <c r="F35" s="93">
        <v>0.35099999999999998</v>
      </c>
      <c r="G35" s="93">
        <v>0.30599999999999999</v>
      </c>
      <c r="H35" s="93">
        <v>0.35</v>
      </c>
      <c r="I35" s="93">
        <v>0.32300000000000001</v>
      </c>
      <c r="J35" s="93">
        <v>0.35399999999999998</v>
      </c>
      <c r="K35" s="93">
        <v>0.32500000000000001</v>
      </c>
      <c r="L35" s="93">
        <v>0.28499999999999998</v>
      </c>
    </row>
    <row r="36" spans="1:35" s="86" customFormat="1">
      <c r="A36" s="25" t="s">
        <v>372</v>
      </c>
      <c r="B36" s="92">
        <v>8.7999999999999995E-2</v>
      </c>
      <c r="C36" s="93">
        <v>8.3000000000000004E-2</v>
      </c>
      <c r="D36" s="93">
        <v>8.2000000000000003E-2</v>
      </c>
      <c r="E36" s="93">
        <v>0.112</v>
      </c>
      <c r="F36" s="93">
        <v>8.3000000000000004E-2</v>
      </c>
      <c r="G36" s="93">
        <v>8.5000000000000006E-2</v>
      </c>
      <c r="H36" s="93">
        <v>7.4999999999999997E-2</v>
      </c>
      <c r="I36" s="93">
        <v>0.107</v>
      </c>
      <c r="J36" s="93">
        <v>0.10299999999999999</v>
      </c>
      <c r="K36" s="93">
        <v>4.2999999999999997E-2</v>
      </c>
      <c r="L36" s="93">
        <v>8.1000000000000003E-2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21" t="s">
        <v>374</v>
      </c>
      <c r="B40" s="92">
        <v>0.70399999999999996</v>
      </c>
      <c r="C40" s="93">
        <v>0.67600000000000005</v>
      </c>
      <c r="D40" s="93">
        <v>0.68799999999999994</v>
      </c>
      <c r="E40" s="93">
        <v>0.73799999999999999</v>
      </c>
      <c r="F40" s="93">
        <v>0.73</v>
      </c>
      <c r="G40" s="93">
        <v>0.70499999999999996</v>
      </c>
      <c r="H40" s="93">
        <v>0.70699999999999996</v>
      </c>
      <c r="I40" s="93">
        <v>0.68799999999999994</v>
      </c>
      <c r="J40" s="93">
        <v>0.75600000000000001</v>
      </c>
      <c r="K40" s="93">
        <v>0.64400000000000002</v>
      </c>
      <c r="L40" s="93">
        <v>0.71899999999999997</v>
      </c>
    </row>
    <row r="41" spans="1:35" s="86" customFormat="1">
      <c r="A41" s="122" t="s">
        <v>375</v>
      </c>
      <c r="B41" s="109">
        <v>5</v>
      </c>
      <c r="C41" s="112">
        <v>4.9000000000000004</v>
      </c>
      <c r="D41" s="112">
        <v>5.0999999999999996</v>
      </c>
      <c r="E41" s="112">
        <v>5.2</v>
      </c>
      <c r="F41" s="112">
        <v>5.0999999999999996</v>
      </c>
      <c r="G41" s="112">
        <v>5</v>
      </c>
      <c r="H41" s="112">
        <v>5.0999999999999996</v>
      </c>
      <c r="I41" s="112">
        <v>5.0999999999999996</v>
      </c>
      <c r="J41" s="112">
        <v>5.2</v>
      </c>
      <c r="K41" s="112">
        <v>4.8</v>
      </c>
      <c r="L41" s="112">
        <v>5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22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5</v>
      </c>
      <c r="H43" s="113" t="str">
        <f t="shared" si="0"/>
        <v>Voto 6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5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71.061093247588417</v>
      </c>
      <c r="C44" s="112">
        <f t="shared" si="1"/>
        <v>65.793528505392914</v>
      </c>
      <c r="D44" s="112">
        <f t="shared" si="1"/>
        <v>69.078947368421055</v>
      </c>
      <c r="E44" s="112">
        <f t="shared" si="1"/>
        <v>71.913580246913583</v>
      </c>
      <c r="F44" s="112">
        <f t="shared" si="1"/>
        <v>73.293768545994055</v>
      </c>
      <c r="G44" s="112">
        <f t="shared" si="1"/>
        <v>72.488408037094288</v>
      </c>
      <c r="H44" s="112">
        <f t="shared" si="1"/>
        <v>69.77099236641223</v>
      </c>
      <c r="I44" s="112">
        <f t="shared" si="1"/>
        <v>71.621621621621628</v>
      </c>
      <c r="J44" s="112">
        <f t="shared" si="1"/>
        <v>76.234567901234556</v>
      </c>
      <c r="K44" s="112">
        <f t="shared" si="1"/>
        <v>55.095541401273877</v>
      </c>
      <c r="L44" s="112">
        <f t="shared" si="1"/>
        <v>77.132486388384748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17800</v>
      </c>
      <c r="C46" s="117">
        <f t="shared" ref="C46:L46" si="2">MAX(C8:C14)</f>
        <v>2814</v>
      </c>
      <c r="D46" s="117">
        <f t="shared" si="2"/>
        <v>1786</v>
      </c>
      <c r="E46" s="117">
        <f t="shared" si="2"/>
        <v>1553</v>
      </c>
      <c r="F46" s="117">
        <f t="shared" si="2"/>
        <v>1498</v>
      </c>
      <c r="G46" s="117">
        <f t="shared" si="2"/>
        <v>2354</v>
      </c>
      <c r="H46" s="117">
        <f t="shared" si="2"/>
        <v>607</v>
      </c>
      <c r="I46" s="117">
        <f t="shared" si="2"/>
        <v>2514</v>
      </c>
      <c r="J46" s="117">
        <f t="shared" si="2"/>
        <v>1771</v>
      </c>
      <c r="K46" s="117">
        <f t="shared" si="2"/>
        <v>1187</v>
      </c>
      <c r="L46" s="117">
        <f t="shared" si="2"/>
        <v>2743</v>
      </c>
    </row>
    <row r="47" spans="1:35" s="67" customFormat="1" ht="5.25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0"/>
  <sheetViews>
    <sheetView zoomScaleNormal="85" zoomScaleSheetLayoutView="40" workbookViewId="0">
      <selection activeCell="O18" sqref="O18"/>
    </sheetView>
  </sheetViews>
  <sheetFormatPr defaultColWidth="11.5703125" defaultRowHeight="12.75"/>
  <cols>
    <col min="1" max="1" width="17.28515625" customWidth="1"/>
    <col min="2" max="4" width="7.28515625" customWidth="1"/>
    <col min="5" max="5" width="8.7109375" customWidth="1"/>
    <col min="6" max="12" width="7.28515625" customWidth="1"/>
  </cols>
  <sheetData>
    <row r="1" spans="1:12" s="70" customFormat="1">
      <c r="A1" s="83" t="s">
        <v>23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12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9" customFormat="1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2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2" s="86" customFormat="1" ht="12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9" customFormat="1" ht="34.35" customHeight="1">
      <c r="A6" s="20"/>
      <c r="B6" s="248" t="s">
        <v>329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s="9" customFormat="1" ht="12">
      <c r="A7" s="24"/>
      <c r="B7" s="24"/>
      <c r="C7" s="24"/>
      <c r="D7" s="23"/>
      <c r="E7" s="24"/>
      <c r="F7" s="24"/>
      <c r="G7" s="24"/>
      <c r="H7" s="24"/>
      <c r="I7" s="24"/>
      <c r="J7" s="24"/>
      <c r="K7" s="24"/>
      <c r="L7" s="24"/>
    </row>
    <row r="8" spans="1:12" s="9" customFormat="1" ht="36">
      <c r="A8" s="87" t="s">
        <v>330</v>
      </c>
      <c r="B8" s="88">
        <v>40713</v>
      </c>
      <c r="C8" s="89">
        <v>5185</v>
      </c>
      <c r="D8" s="89">
        <v>3270</v>
      </c>
      <c r="E8" s="89">
        <v>3323</v>
      </c>
      <c r="F8" s="89">
        <v>3247</v>
      </c>
      <c r="G8" s="89">
        <v>5528</v>
      </c>
      <c r="H8" s="89">
        <v>1296</v>
      </c>
      <c r="I8" s="89">
        <v>6339</v>
      </c>
      <c r="J8" s="89">
        <v>3756</v>
      </c>
      <c r="K8" s="89">
        <v>2248</v>
      </c>
      <c r="L8" s="89">
        <v>6521</v>
      </c>
    </row>
    <row r="9" spans="1:12" s="9" customFormat="1" ht="48">
      <c r="A9" s="87" t="s">
        <v>331</v>
      </c>
      <c r="B9" s="88">
        <v>7362</v>
      </c>
      <c r="C9" s="89">
        <v>758</v>
      </c>
      <c r="D9" s="89">
        <v>924</v>
      </c>
      <c r="E9" s="89">
        <v>731</v>
      </c>
      <c r="F9" s="89">
        <v>472</v>
      </c>
      <c r="G9" s="89">
        <v>802</v>
      </c>
      <c r="H9" s="89">
        <v>180</v>
      </c>
      <c r="I9" s="89">
        <v>1266</v>
      </c>
      <c r="J9" s="89">
        <v>584</v>
      </c>
      <c r="K9" s="89">
        <v>526</v>
      </c>
      <c r="L9" s="89">
        <v>1118</v>
      </c>
    </row>
    <row r="10" spans="1:12" s="9" customFormat="1" ht="36">
      <c r="A10" s="87" t="s">
        <v>332</v>
      </c>
      <c r="B10" s="88">
        <v>26205</v>
      </c>
      <c r="C10" s="89">
        <v>5075</v>
      </c>
      <c r="D10" s="89">
        <v>2540</v>
      </c>
      <c r="E10" s="89">
        <v>2073</v>
      </c>
      <c r="F10" s="89">
        <v>1613</v>
      </c>
      <c r="G10" s="89">
        <v>3118</v>
      </c>
      <c r="H10" s="89">
        <v>731</v>
      </c>
      <c r="I10" s="89">
        <v>2921</v>
      </c>
      <c r="J10" s="89">
        <v>2286</v>
      </c>
      <c r="K10" s="89">
        <v>2052</v>
      </c>
      <c r="L10" s="89">
        <v>3795</v>
      </c>
    </row>
    <row r="11" spans="1:12" s="67" customFormat="1" ht="12">
      <c r="A11" s="90" t="s">
        <v>254</v>
      </c>
      <c r="B11" s="88">
        <v>74280</v>
      </c>
      <c r="C11" s="88">
        <v>11018</v>
      </c>
      <c r="D11" s="88">
        <v>6734</v>
      </c>
      <c r="E11" s="88">
        <v>6127</v>
      </c>
      <c r="F11" s="88">
        <v>5333</v>
      </c>
      <c r="G11" s="88">
        <v>9448</v>
      </c>
      <c r="H11" s="88">
        <v>2207</v>
      </c>
      <c r="I11" s="88">
        <v>10527</v>
      </c>
      <c r="J11" s="88">
        <v>6626</v>
      </c>
      <c r="K11" s="88">
        <v>4826</v>
      </c>
      <c r="L11" s="88">
        <v>11434</v>
      </c>
    </row>
    <row r="12" spans="1:12" s="9" customFormat="1" ht="5.25" customHeight="1">
      <c r="A12" s="91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s="9" customFormat="1" ht="12" customHeight="1">
      <c r="A13" s="20"/>
      <c r="B13" s="248" t="s">
        <v>274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</row>
    <row r="14" spans="1:12" s="9" customFormat="1" ht="5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s="9" customFormat="1" ht="36">
      <c r="A15" s="87" t="s">
        <v>330</v>
      </c>
      <c r="B15" s="92">
        <v>0.54800000000000004</v>
      </c>
      <c r="C15" s="93">
        <v>0.47099999999999997</v>
      </c>
      <c r="D15" s="93">
        <v>0.48599999999999999</v>
      </c>
      <c r="E15" s="93">
        <v>0.54200000000000004</v>
      </c>
      <c r="F15" s="93">
        <v>0.60899999999999999</v>
      </c>
      <c r="G15" s="93">
        <v>0.58499999999999996</v>
      </c>
      <c r="H15" s="93">
        <v>0.58699999999999997</v>
      </c>
      <c r="I15" s="93">
        <v>0.60199999999999998</v>
      </c>
      <c r="J15" s="93">
        <v>0.56699999999999995</v>
      </c>
      <c r="K15" s="93">
        <v>0.46600000000000003</v>
      </c>
      <c r="L15" s="93">
        <v>0.56999999999999995</v>
      </c>
    </row>
    <row r="16" spans="1:12" s="9" customFormat="1" ht="48">
      <c r="A16" s="87" t="s">
        <v>331</v>
      </c>
      <c r="B16" s="92">
        <v>9.9000000000000005E-2</v>
      </c>
      <c r="C16" s="93">
        <v>6.9000000000000006E-2</v>
      </c>
      <c r="D16" s="93">
        <v>0.13700000000000001</v>
      </c>
      <c r="E16" s="93">
        <v>0.11899999999999999</v>
      </c>
      <c r="F16" s="93">
        <v>8.8999999999999996E-2</v>
      </c>
      <c r="G16" s="93">
        <v>8.5000000000000006E-2</v>
      </c>
      <c r="H16" s="93">
        <v>8.2000000000000003E-2</v>
      </c>
      <c r="I16" s="93">
        <v>0.12</v>
      </c>
      <c r="J16" s="93">
        <v>8.7999999999999995E-2</v>
      </c>
      <c r="K16" s="93">
        <v>0.109</v>
      </c>
      <c r="L16" s="93">
        <v>9.8000000000000004E-2</v>
      </c>
    </row>
    <row r="17" spans="1:35" s="9" customFormat="1" ht="36">
      <c r="A17" s="87" t="s">
        <v>332</v>
      </c>
      <c r="B17" s="92">
        <v>0.35299999999999998</v>
      </c>
      <c r="C17" s="93">
        <v>0.46100000000000002</v>
      </c>
      <c r="D17" s="93">
        <v>0.377</v>
      </c>
      <c r="E17" s="93">
        <v>0.33800000000000002</v>
      </c>
      <c r="F17" s="93">
        <v>0.30299999999999999</v>
      </c>
      <c r="G17" s="93">
        <v>0.33</v>
      </c>
      <c r="H17" s="93">
        <v>0.33100000000000002</v>
      </c>
      <c r="I17" s="93">
        <v>0.27800000000000002</v>
      </c>
      <c r="J17" s="93">
        <v>0.34499999999999997</v>
      </c>
      <c r="K17" s="93">
        <v>0.42499999999999999</v>
      </c>
      <c r="L17" s="93">
        <v>0.33200000000000002</v>
      </c>
    </row>
    <row r="18" spans="1:35" s="67" customFormat="1" ht="12">
      <c r="A18" s="90" t="s">
        <v>254</v>
      </c>
      <c r="B18" s="94">
        <v>1</v>
      </c>
      <c r="C18" s="94">
        <v>1</v>
      </c>
      <c r="D18" s="94">
        <v>1</v>
      </c>
      <c r="E18" s="94">
        <v>1</v>
      </c>
      <c r="F18" s="94">
        <v>1</v>
      </c>
      <c r="G18" s="94">
        <v>1</v>
      </c>
      <c r="H18" s="94">
        <v>1</v>
      </c>
      <c r="I18" s="94">
        <v>1</v>
      </c>
      <c r="J18" s="94">
        <v>1</v>
      </c>
      <c r="K18" s="94">
        <v>1</v>
      </c>
      <c r="L18" s="94">
        <v>1</v>
      </c>
    </row>
    <row r="19" spans="1:35" s="9" customFormat="1" ht="2.25" customHeight="1">
      <c r="A19" s="80"/>
      <c r="B19" s="80"/>
      <c r="C19" s="80"/>
      <c r="D19" s="80"/>
      <c r="E19" s="81"/>
      <c r="F19" s="81"/>
      <c r="G19" s="81"/>
      <c r="H19" s="81"/>
      <c r="I19" s="81"/>
      <c r="J19" s="81"/>
      <c r="K19" s="81"/>
      <c r="L19" s="81"/>
    </row>
    <row r="20" spans="1:35" s="9" customFormat="1" ht="13.5" customHeight="1">
      <c r="A20" s="39" t="s">
        <v>279</v>
      </c>
      <c r="B20" s="40"/>
      <c r="C20" s="40"/>
      <c r="D20" s="40"/>
      <c r="E20" s="40"/>
      <c r="F20" s="40"/>
      <c r="G20" s="40"/>
      <c r="H20" s="40"/>
      <c r="I20" s="40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  <c r="AA20" s="7"/>
      <c r="AB20" s="7"/>
      <c r="AC20" s="7"/>
      <c r="AD20" s="7"/>
      <c r="AE20" s="7"/>
      <c r="AF20" s="7"/>
      <c r="AG20" s="7"/>
      <c r="AH20" s="7"/>
      <c r="AI20" s="7"/>
    </row>
  </sheetData>
  <sheetProtection selectLockedCells="1" selectUnlockedCells="1"/>
  <mergeCells count="5">
    <mergeCell ref="B13:L13"/>
    <mergeCell ref="A3:A4"/>
    <mergeCell ref="B3:B4"/>
    <mergeCell ref="C3:L3"/>
    <mergeCell ref="B6:L6"/>
  </mergeCells>
  <phoneticPr fontId="4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4.57031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91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411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411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151</v>
      </c>
      <c r="C9" s="23">
        <v>54</v>
      </c>
      <c r="D9" s="23">
        <v>0</v>
      </c>
      <c r="E9" s="23">
        <v>17</v>
      </c>
      <c r="F9" s="23">
        <v>15</v>
      </c>
      <c r="G9" s="23">
        <v>27</v>
      </c>
      <c r="H9" s="23">
        <v>7</v>
      </c>
      <c r="I9" s="23">
        <v>31</v>
      </c>
      <c r="J9" s="23">
        <v>0</v>
      </c>
      <c r="K9" s="23">
        <v>0</v>
      </c>
      <c r="L9" s="23">
        <v>0</v>
      </c>
      <c r="N9" s="73">
        <v>32</v>
      </c>
      <c r="O9" s="23">
        <v>8</v>
      </c>
      <c r="P9" s="23">
        <v>0</v>
      </c>
      <c r="Q9" s="23">
        <v>0</v>
      </c>
      <c r="R9" s="23">
        <v>0</v>
      </c>
      <c r="S9" s="23">
        <v>9</v>
      </c>
      <c r="T9" s="23">
        <v>0</v>
      </c>
      <c r="U9" s="23">
        <v>0</v>
      </c>
      <c r="V9" s="23">
        <v>0</v>
      </c>
      <c r="W9" s="23">
        <v>5</v>
      </c>
      <c r="X9" s="23">
        <v>10</v>
      </c>
    </row>
    <row r="10" spans="1:24" s="86" customFormat="1">
      <c r="A10" s="121" t="s">
        <v>367</v>
      </c>
      <c r="B10" s="73">
        <v>1022</v>
      </c>
      <c r="C10" s="23">
        <v>245</v>
      </c>
      <c r="D10" s="23">
        <v>104</v>
      </c>
      <c r="E10" s="23">
        <v>67</v>
      </c>
      <c r="F10" s="23">
        <v>74</v>
      </c>
      <c r="G10" s="23">
        <v>214</v>
      </c>
      <c r="H10" s="23">
        <v>29</v>
      </c>
      <c r="I10" s="23">
        <v>63</v>
      </c>
      <c r="J10" s="23">
        <v>36</v>
      </c>
      <c r="K10" s="23">
        <v>58</v>
      </c>
      <c r="L10" s="23">
        <v>133</v>
      </c>
      <c r="N10" s="73">
        <v>261</v>
      </c>
      <c r="O10" s="23">
        <v>61</v>
      </c>
      <c r="P10" s="23">
        <v>20</v>
      </c>
      <c r="Q10" s="23">
        <v>25</v>
      </c>
      <c r="R10" s="23">
        <v>16</v>
      </c>
      <c r="S10" s="23">
        <v>51</v>
      </c>
      <c r="T10" s="23">
        <v>0</v>
      </c>
      <c r="U10" s="23">
        <v>9</v>
      </c>
      <c r="V10" s="23">
        <v>22</v>
      </c>
      <c r="W10" s="23">
        <v>16</v>
      </c>
      <c r="X10" s="23">
        <v>41</v>
      </c>
    </row>
    <row r="11" spans="1:24" s="86" customFormat="1">
      <c r="A11" s="121" t="s">
        <v>368</v>
      </c>
      <c r="B11" s="73">
        <v>4386</v>
      </c>
      <c r="C11" s="23">
        <v>706</v>
      </c>
      <c r="D11" s="23">
        <v>456</v>
      </c>
      <c r="E11" s="23">
        <v>320</v>
      </c>
      <c r="F11" s="23">
        <v>326</v>
      </c>
      <c r="G11" s="23">
        <v>428</v>
      </c>
      <c r="H11" s="23">
        <v>158</v>
      </c>
      <c r="I11" s="23">
        <v>693</v>
      </c>
      <c r="J11" s="23">
        <v>435</v>
      </c>
      <c r="K11" s="23">
        <v>465</v>
      </c>
      <c r="L11" s="23">
        <v>398</v>
      </c>
      <c r="N11" s="73">
        <v>895</v>
      </c>
      <c r="O11" s="23">
        <v>144</v>
      </c>
      <c r="P11" s="23">
        <v>55</v>
      </c>
      <c r="Q11" s="23">
        <v>125</v>
      </c>
      <c r="R11" s="23">
        <v>48</v>
      </c>
      <c r="S11" s="23">
        <v>111</v>
      </c>
      <c r="T11" s="23">
        <v>26</v>
      </c>
      <c r="U11" s="23">
        <v>88</v>
      </c>
      <c r="V11" s="23">
        <v>15</v>
      </c>
      <c r="W11" s="23">
        <v>141</v>
      </c>
      <c r="X11" s="23">
        <v>144</v>
      </c>
    </row>
    <row r="12" spans="1:24" s="86" customFormat="1">
      <c r="A12" s="121" t="s">
        <v>369</v>
      </c>
      <c r="B12" s="73">
        <v>8088</v>
      </c>
      <c r="C12" s="23">
        <v>1359</v>
      </c>
      <c r="D12" s="23">
        <v>850</v>
      </c>
      <c r="E12" s="23">
        <v>489</v>
      </c>
      <c r="F12" s="23">
        <v>504</v>
      </c>
      <c r="G12" s="23">
        <v>1069</v>
      </c>
      <c r="H12" s="23">
        <v>209</v>
      </c>
      <c r="I12" s="23">
        <v>1354</v>
      </c>
      <c r="J12" s="23">
        <v>580</v>
      </c>
      <c r="K12" s="23">
        <v>480</v>
      </c>
      <c r="L12" s="23">
        <v>1195</v>
      </c>
      <c r="N12" s="73">
        <v>1794</v>
      </c>
      <c r="O12" s="23">
        <v>273</v>
      </c>
      <c r="P12" s="23">
        <v>90</v>
      </c>
      <c r="Q12" s="23">
        <v>166</v>
      </c>
      <c r="R12" s="23">
        <v>170</v>
      </c>
      <c r="S12" s="23">
        <v>299</v>
      </c>
      <c r="T12" s="23">
        <v>80</v>
      </c>
      <c r="U12" s="23">
        <v>193</v>
      </c>
      <c r="V12" s="23">
        <v>131</v>
      </c>
      <c r="W12" s="23">
        <v>135</v>
      </c>
      <c r="X12" s="23">
        <v>257</v>
      </c>
    </row>
    <row r="13" spans="1:24" s="86" customFormat="1">
      <c r="A13" s="121" t="s">
        <v>370</v>
      </c>
      <c r="B13" s="73">
        <v>12862</v>
      </c>
      <c r="C13" s="23">
        <v>2146</v>
      </c>
      <c r="D13" s="23">
        <v>1037</v>
      </c>
      <c r="E13" s="23">
        <v>843</v>
      </c>
      <c r="F13" s="23">
        <v>904</v>
      </c>
      <c r="G13" s="23">
        <v>1952</v>
      </c>
      <c r="H13" s="23">
        <v>374</v>
      </c>
      <c r="I13" s="23">
        <v>1605</v>
      </c>
      <c r="J13" s="23">
        <v>1088</v>
      </c>
      <c r="K13" s="23">
        <v>756</v>
      </c>
      <c r="L13" s="23">
        <v>2157</v>
      </c>
      <c r="N13" s="73">
        <v>3915</v>
      </c>
      <c r="O13" s="23">
        <v>668</v>
      </c>
      <c r="P13" s="23">
        <v>229</v>
      </c>
      <c r="Q13" s="23">
        <v>499</v>
      </c>
      <c r="R13" s="23">
        <v>361</v>
      </c>
      <c r="S13" s="23">
        <v>402</v>
      </c>
      <c r="T13" s="23">
        <v>116</v>
      </c>
      <c r="U13" s="23">
        <v>394</v>
      </c>
      <c r="V13" s="23">
        <v>407</v>
      </c>
      <c r="W13" s="23">
        <v>254</v>
      </c>
      <c r="X13" s="23">
        <v>586</v>
      </c>
    </row>
    <row r="14" spans="1:24" s="86" customFormat="1">
      <c r="A14" s="121" t="s">
        <v>371</v>
      </c>
      <c r="B14" s="73">
        <v>13971</v>
      </c>
      <c r="C14" s="23">
        <v>1875</v>
      </c>
      <c r="D14" s="23">
        <v>1472</v>
      </c>
      <c r="E14" s="23">
        <v>1062</v>
      </c>
      <c r="F14" s="23">
        <v>1185</v>
      </c>
      <c r="G14" s="23">
        <v>1765</v>
      </c>
      <c r="H14" s="23">
        <v>504</v>
      </c>
      <c r="I14" s="23">
        <v>2015</v>
      </c>
      <c r="J14" s="23">
        <v>1378</v>
      </c>
      <c r="K14" s="23">
        <v>857</v>
      </c>
      <c r="L14" s="23">
        <v>1858</v>
      </c>
      <c r="N14" s="73">
        <v>3829</v>
      </c>
      <c r="O14" s="23">
        <v>516</v>
      </c>
      <c r="P14" s="23">
        <v>314</v>
      </c>
      <c r="Q14" s="23">
        <v>490</v>
      </c>
      <c r="R14" s="23">
        <v>313</v>
      </c>
      <c r="S14" s="23">
        <v>522</v>
      </c>
      <c r="T14" s="23">
        <v>103</v>
      </c>
      <c r="U14" s="23">
        <v>499</v>
      </c>
      <c r="V14" s="23">
        <v>392</v>
      </c>
      <c r="W14" s="23">
        <v>330</v>
      </c>
      <c r="X14" s="23">
        <v>350</v>
      </c>
    </row>
    <row r="15" spans="1:24" s="86" customFormat="1">
      <c r="A15" s="121" t="s">
        <v>372</v>
      </c>
      <c r="B15" s="73">
        <v>3737</v>
      </c>
      <c r="C15" s="23">
        <v>625</v>
      </c>
      <c r="D15" s="23">
        <v>352</v>
      </c>
      <c r="E15" s="23">
        <v>337</v>
      </c>
      <c r="F15" s="23">
        <v>252</v>
      </c>
      <c r="G15" s="23">
        <v>481</v>
      </c>
      <c r="H15" s="23">
        <v>101</v>
      </c>
      <c r="I15" s="23">
        <v>693</v>
      </c>
      <c r="J15" s="23">
        <v>363</v>
      </c>
      <c r="K15" s="23">
        <v>102</v>
      </c>
      <c r="L15" s="23">
        <v>431</v>
      </c>
      <c r="N15" s="73">
        <v>1175</v>
      </c>
      <c r="O15" s="23">
        <v>106</v>
      </c>
      <c r="P15" s="23">
        <v>60</v>
      </c>
      <c r="Q15" s="23">
        <v>183</v>
      </c>
      <c r="R15" s="23">
        <v>101</v>
      </c>
      <c r="S15" s="23">
        <v>154</v>
      </c>
      <c r="T15" s="23">
        <v>29</v>
      </c>
      <c r="U15" s="23">
        <v>140</v>
      </c>
      <c r="V15" s="23">
        <v>153</v>
      </c>
      <c r="W15" s="23">
        <v>54</v>
      </c>
      <c r="X15" s="23">
        <v>195</v>
      </c>
    </row>
    <row r="16" spans="1:24" s="86" customFormat="1">
      <c r="A16" s="121" t="s">
        <v>373</v>
      </c>
      <c r="B16" s="73">
        <v>13590</v>
      </c>
      <c r="C16" s="23">
        <v>1739</v>
      </c>
      <c r="D16" s="23">
        <v>1451</v>
      </c>
      <c r="E16" s="23">
        <v>1096</v>
      </c>
      <c r="F16" s="23">
        <v>844</v>
      </c>
      <c r="G16" s="23">
        <v>1390</v>
      </c>
      <c r="H16" s="23">
        <v>259</v>
      </c>
      <c r="I16" s="23">
        <v>2078</v>
      </c>
      <c r="J16" s="23">
        <v>1125</v>
      </c>
      <c r="K16" s="23">
        <v>886</v>
      </c>
      <c r="L16" s="23">
        <v>2721</v>
      </c>
      <c r="N16" s="73">
        <v>4571</v>
      </c>
      <c r="O16" s="23">
        <v>493</v>
      </c>
      <c r="P16" s="23">
        <v>244</v>
      </c>
      <c r="Q16" s="23">
        <v>407</v>
      </c>
      <c r="R16" s="23">
        <v>223</v>
      </c>
      <c r="S16" s="23">
        <v>573</v>
      </c>
      <c r="T16" s="23">
        <v>212</v>
      </c>
      <c r="U16" s="23">
        <v>674</v>
      </c>
      <c r="V16" s="23">
        <v>501</v>
      </c>
      <c r="W16" s="23">
        <v>287</v>
      </c>
      <c r="X16" s="23">
        <v>956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3.0000000000000001E-3</v>
      </c>
      <c r="C20" s="93">
        <v>6.0000000000000001E-3</v>
      </c>
      <c r="D20" s="93">
        <v>0</v>
      </c>
      <c r="E20" s="93">
        <v>4.0000000000000001E-3</v>
      </c>
      <c r="F20" s="93">
        <v>4.0000000000000001E-3</v>
      </c>
      <c r="G20" s="93">
        <v>4.0000000000000001E-3</v>
      </c>
      <c r="H20" s="93">
        <v>4.0000000000000001E-3</v>
      </c>
      <c r="I20" s="93">
        <v>4.0000000000000001E-3</v>
      </c>
      <c r="J20" s="93">
        <v>0</v>
      </c>
      <c r="K20" s="93">
        <v>0</v>
      </c>
      <c r="L20" s="93">
        <v>0</v>
      </c>
      <c r="N20" s="92">
        <v>2E-3</v>
      </c>
      <c r="O20" s="93">
        <v>3.0000000000000001E-3</v>
      </c>
      <c r="P20" s="93">
        <v>0</v>
      </c>
      <c r="Q20" s="93">
        <v>0</v>
      </c>
      <c r="R20" s="93">
        <v>0</v>
      </c>
      <c r="S20" s="93">
        <v>4.0000000000000001E-3</v>
      </c>
      <c r="T20" s="93">
        <v>0</v>
      </c>
      <c r="U20" s="93">
        <v>0</v>
      </c>
      <c r="V20" s="93">
        <v>0</v>
      </c>
      <c r="W20" s="93">
        <v>4.0000000000000001E-3</v>
      </c>
      <c r="X20" s="93">
        <v>4.0000000000000001E-3</v>
      </c>
    </row>
    <row r="21" spans="1:24" s="86" customFormat="1">
      <c r="A21" s="121" t="s">
        <v>367</v>
      </c>
      <c r="B21" s="92">
        <v>1.7999999999999999E-2</v>
      </c>
      <c r="C21" s="93">
        <v>2.8000000000000001E-2</v>
      </c>
      <c r="D21" s="93">
        <v>1.7999999999999999E-2</v>
      </c>
      <c r="E21" s="93">
        <v>1.6E-2</v>
      </c>
      <c r="F21" s="93">
        <v>1.7999999999999999E-2</v>
      </c>
      <c r="G21" s="93">
        <v>2.9000000000000001E-2</v>
      </c>
      <c r="H21" s="93">
        <v>1.7999999999999999E-2</v>
      </c>
      <c r="I21" s="93">
        <v>7.0000000000000001E-3</v>
      </c>
      <c r="J21" s="93">
        <v>7.0000000000000001E-3</v>
      </c>
      <c r="K21" s="93">
        <v>1.6E-2</v>
      </c>
      <c r="L21" s="93">
        <v>1.4999999999999999E-2</v>
      </c>
      <c r="N21" s="92">
        <v>1.6E-2</v>
      </c>
      <c r="O21" s="93">
        <v>2.7E-2</v>
      </c>
      <c r="P21" s="93">
        <v>0.02</v>
      </c>
      <c r="Q21" s="93">
        <v>1.2999999999999999E-2</v>
      </c>
      <c r="R21" s="93">
        <v>1.2999999999999999E-2</v>
      </c>
      <c r="S21" s="93">
        <v>2.4E-2</v>
      </c>
      <c r="T21" s="93">
        <v>0</v>
      </c>
      <c r="U21" s="93">
        <v>4.0000000000000001E-3</v>
      </c>
      <c r="V21" s="93">
        <v>1.2999999999999999E-2</v>
      </c>
      <c r="W21" s="93">
        <v>1.2999999999999999E-2</v>
      </c>
      <c r="X21" s="93">
        <v>1.6E-2</v>
      </c>
    </row>
    <row r="22" spans="1:24" s="86" customFormat="1">
      <c r="A22" s="121" t="s">
        <v>368</v>
      </c>
      <c r="B22" s="92">
        <v>7.5999999999999998E-2</v>
      </c>
      <c r="C22" s="93">
        <v>8.1000000000000003E-2</v>
      </c>
      <c r="D22" s="93">
        <v>0.08</v>
      </c>
      <c r="E22" s="93">
        <v>7.5999999999999998E-2</v>
      </c>
      <c r="F22" s="93">
        <v>7.9000000000000001E-2</v>
      </c>
      <c r="G22" s="93">
        <v>5.8000000000000003E-2</v>
      </c>
      <c r="H22" s="93">
        <v>9.6000000000000002E-2</v>
      </c>
      <c r="I22" s="93">
        <v>8.1000000000000003E-2</v>
      </c>
      <c r="J22" s="93">
        <v>8.6999999999999994E-2</v>
      </c>
      <c r="K22" s="93">
        <v>0.129</v>
      </c>
      <c r="L22" s="93">
        <v>4.4999999999999998E-2</v>
      </c>
      <c r="N22" s="92">
        <v>5.3999999999999999E-2</v>
      </c>
      <c r="O22" s="93">
        <v>6.4000000000000001E-2</v>
      </c>
      <c r="P22" s="93">
        <v>5.3999999999999999E-2</v>
      </c>
      <c r="Q22" s="93">
        <v>6.6000000000000003E-2</v>
      </c>
      <c r="R22" s="93">
        <v>3.9E-2</v>
      </c>
      <c r="S22" s="93">
        <v>5.1999999999999998E-2</v>
      </c>
      <c r="T22" s="93">
        <v>4.4999999999999998E-2</v>
      </c>
      <c r="U22" s="93">
        <v>4.3999999999999997E-2</v>
      </c>
      <c r="V22" s="93">
        <v>8.9999999999999993E-3</v>
      </c>
      <c r="W22" s="93">
        <v>0.115</v>
      </c>
      <c r="X22" s="93">
        <v>5.7000000000000002E-2</v>
      </c>
    </row>
    <row r="23" spans="1:24" s="86" customFormat="1">
      <c r="A23" s="121" t="s">
        <v>369</v>
      </c>
      <c r="B23" s="92">
        <v>0.14000000000000001</v>
      </c>
      <c r="C23" s="93">
        <v>0.155</v>
      </c>
      <c r="D23" s="93">
        <v>0.14899999999999999</v>
      </c>
      <c r="E23" s="93">
        <v>0.11600000000000001</v>
      </c>
      <c r="F23" s="93">
        <v>0.123</v>
      </c>
      <c r="G23" s="93">
        <v>0.14599999999999999</v>
      </c>
      <c r="H23" s="93">
        <v>0.127</v>
      </c>
      <c r="I23" s="93">
        <v>0.159</v>
      </c>
      <c r="J23" s="93">
        <v>0.11600000000000001</v>
      </c>
      <c r="K23" s="93">
        <v>0.13300000000000001</v>
      </c>
      <c r="L23" s="93">
        <v>0.13400000000000001</v>
      </c>
      <c r="N23" s="92">
        <v>0.109</v>
      </c>
      <c r="O23" s="93">
        <v>0.12</v>
      </c>
      <c r="P23" s="93">
        <v>8.8999999999999996E-2</v>
      </c>
      <c r="Q23" s="93">
        <v>8.7999999999999995E-2</v>
      </c>
      <c r="R23" s="93">
        <v>0.13800000000000001</v>
      </c>
      <c r="S23" s="93">
        <v>0.14099999999999999</v>
      </c>
      <c r="T23" s="93">
        <v>0.14199999999999999</v>
      </c>
      <c r="U23" s="93">
        <v>9.6000000000000002E-2</v>
      </c>
      <c r="V23" s="93">
        <v>8.1000000000000003E-2</v>
      </c>
      <c r="W23" s="93">
        <v>0.111</v>
      </c>
      <c r="X23" s="93">
        <v>0.10100000000000001</v>
      </c>
    </row>
    <row r="24" spans="1:24" s="86" customFormat="1">
      <c r="A24" s="121" t="s">
        <v>370</v>
      </c>
      <c r="B24" s="92">
        <v>0.222</v>
      </c>
      <c r="C24" s="93">
        <v>0.245</v>
      </c>
      <c r="D24" s="93">
        <v>0.18099999999999999</v>
      </c>
      <c r="E24" s="93">
        <v>0.19900000000000001</v>
      </c>
      <c r="F24" s="93">
        <v>0.22</v>
      </c>
      <c r="G24" s="93">
        <v>0.26600000000000001</v>
      </c>
      <c r="H24" s="93">
        <v>0.22800000000000001</v>
      </c>
      <c r="I24" s="93">
        <v>0.188</v>
      </c>
      <c r="J24" s="93">
        <v>0.217</v>
      </c>
      <c r="K24" s="93">
        <v>0.21</v>
      </c>
      <c r="L24" s="93">
        <v>0.24299999999999999</v>
      </c>
      <c r="N24" s="92">
        <v>0.23799999999999999</v>
      </c>
      <c r="O24" s="93">
        <v>0.29399999999999998</v>
      </c>
      <c r="P24" s="93">
        <v>0.22700000000000001</v>
      </c>
      <c r="Q24" s="93">
        <v>0.26300000000000001</v>
      </c>
      <c r="R24" s="93">
        <v>0.29299999999999998</v>
      </c>
      <c r="S24" s="93">
        <v>0.19</v>
      </c>
      <c r="T24" s="93">
        <v>0.20499999999999999</v>
      </c>
      <c r="U24" s="93">
        <v>0.19700000000000001</v>
      </c>
      <c r="V24" s="93">
        <v>0.251</v>
      </c>
      <c r="W24" s="93">
        <v>0.20799999999999999</v>
      </c>
      <c r="X24" s="93">
        <v>0.23100000000000001</v>
      </c>
    </row>
    <row r="25" spans="1:24" s="86" customFormat="1">
      <c r="A25" s="121" t="s">
        <v>371</v>
      </c>
      <c r="B25" s="92">
        <v>0.24199999999999999</v>
      </c>
      <c r="C25" s="93">
        <v>0.214</v>
      </c>
      <c r="D25" s="93">
        <v>0.25700000000000001</v>
      </c>
      <c r="E25" s="93">
        <v>0.251</v>
      </c>
      <c r="F25" s="93">
        <v>0.28899999999999998</v>
      </c>
      <c r="G25" s="93">
        <v>0.24099999999999999</v>
      </c>
      <c r="H25" s="93">
        <v>0.307</v>
      </c>
      <c r="I25" s="93">
        <v>0.23599999999999999</v>
      </c>
      <c r="J25" s="93">
        <v>0.27500000000000002</v>
      </c>
      <c r="K25" s="93">
        <v>0.23799999999999999</v>
      </c>
      <c r="L25" s="93">
        <v>0.20899999999999999</v>
      </c>
      <c r="N25" s="92">
        <v>0.23200000000000001</v>
      </c>
      <c r="O25" s="93">
        <v>0.22700000000000001</v>
      </c>
      <c r="P25" s="93">
        <v>0.31</v>
      </c>
      <c r="Q25" s="93">
        <v>0.25900000000000001</v>
      </c>
      <c r="R25" s="93">
        <v>0.254</v>
      </c>
      <c r="S25" s="93">
        <v>0.246</v>
      </c>
      <c r="T25" s="93">
        <v>0.182</v>
      </c>
      <c r="U25" s="93">
        <v>0.25</v>
      </c>
      <c r="V25" s="93">
        <v>0.24199999999999999</v>
      </c>
      <c r="W25" s="93">
        <v>0.27</v>
      </c>
      <c r="X25" s="93">
        <v>0.13800000000000001</v>
      </c>
    </row>
    <row r="26" spans="1:24" s="86" customFormat="1">
      <c r="A26" s="121" t="s">
        <v>372</v>
      </c>
      <c r="B26" s="92">
        <v>6.5000000000000002E-2</v>
      </c>
      <c r="C26" s="93">
        <v>7.0999999999999994E-2</v>
      </c>
      <c r="D26" s="93">
        <v>6.2E-2</v>
      </c>
      <c r="E26" s="93">
        <v>0.08</v>
      </c>
      <c r="F26" s="93">
        <v>6.0999999999999999E-2</v>
      </c>
      <c r="G26" s="93">
        <v>6.6000000000000003E-2</v>
      </c>
      <c r="H26" s="93">
        <v>6.0999999999999999E-2</v>
      </c>
      <c r="I26" s="93">
        <v>8.1000000000000003E-2</v>
      </c>
      <c r="J26" s="93">
        <v>7.1999999999999995E-2</v>
      </c>
      <c r="K26" s="93">
        <v>2.8000000000000001E-2</v>
      </c>
      <c r="L26" s="93">
        <v>4.9000000000000002E-2</v>
      </c>
      <c r="N26" s="92">
        <v>7.0999999999999994E-2</v>
      </c>
      <c r="O26" s="93">
        <v>4.7E-2</v>
      </c>
      <c r="P26" s="93">
        <v>5.8999999999999997E-2</v>
      </c>
      <c r="Q26" s="93">
        <v>9.6000000000000002E-2</v>
      </c>
      <c r="R26" s="93">
        <v>8.2000000000000003E-2</v>
      </c>
      <c r="S26" s="93">
        <v>7.2999999999999995E-2</v>
      </c>
      <c r="T26" s="93">
        <v>5.0999999999999997E-2</v>
      </c>
      <c r="U26" s="93">
        <v>7.0000000000000007E-2</v>
      </c>
      <c r="V26" s="93">
        <v>9.4E-2</v>
      </c>
      <c r="W26" s="93">
        <v>4.3999999999999997E-2</v>
      </c>
      <c r="X26" s="93">
        <v>7.6999999999999999E-2</v>
      </c>
    </row>
    <row r="27" spans="1:24" s="86" customFormat="1">
      <c r="A27" s="121" t="s">
        <v>373</v>
      </c>
      <c r="B27" s="92">
        <v>0.23499999999999999</v>
      </c>
      <c r="C27" s="93">
        <v>0.19900000000000001</v>
      </c>
      <c r="D27" s="93">
        <v>0.254</v>
      </c>
      <c r="E27" s="93">
        <v>0.25900000000000001</v>
      </c>
      <c r="F27" s="93">
        <v>0.20599999999999999</v>
      </c>
      <c r="G27" s="93">
        <v>0.19</v>
      </c>
      <c r="H27" s="93">
        <v>0.158</v>
      </c>
      <c r="I27" s="93">
        <v>0.24399999999999999</v>
      </c>
      <c r="J27" s="93">
        <v>0.22500000000000001</v>
      </c>
      <c r="K27" s="93">
        <v>0.246</v>
      </c>
      <c r="L27" s="93">
        <v>0.30599999999999999</v>
      </c>
      <c r="N27" s="92">
        <v>0.27800000000000002</v>
      </c>
      <c r="O27" s="93">
        <v>0.217</v>
      </c>
      <c r="P27" s="93">
        <v>0.24099999999999999</v>
      </c>
      <c r="Q27" s="93">
        <v>0.215</v>
      </c>
      <c r="R27" s="93">
        <v>0.18099999999999999</v>
      </c>
      <c r="S27" s="93">
        <v>0.27</v>
      </c>
      <c r="T27" s="93">
        <v>0.375</v>
      </c>
      <c r="U27" s="93">
        <v>0.33800000000000002</v>
      </c>
      <c r="V27" s="93">
        <v>0.309</v>
      </c>
      <c r="W27" s="93">
        <v>0.23499999999999999</v>
      </c>
      <c r="X27" s="93">
        <v>0.377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3.0000000000000001E-3</v>
      </c>
      <c r="C31" s="93">
        <v>8.0000000000000002E-3</v>
      </c>
      <c r="D31" s="93">
        <v>0</v>
      </c>
      <c r="E31" s="93">
        <v>5.0000000000000001E-3</v>
      </c>
      <c r="F31" s="93">
        <v>5.0000000000000001E-3</v>
      </c>
      <c r="G31" s="93">
        <v>5.0000000000000001E-3</v>
      </c>
      <c r="H31" s="93">
        <v>5.0000000000000001E-3</v>
      </c>
      <c r="I31" s="93">
        <v>5.0000000000000001E-3</v>
      </c>
      <c r="J31" s="93">
        <v>0</v>
      </c>
      <c r="K31" s="93">
        <v>0</v>
      </c>
      <c r="L31" s="93">
        <v>0</v>
      </c>
      <c r="N31" s="92">
        <v>3.0000000000000001E-3</v>
      </c>
      <c r="O31" s="93">
        <v>4.0000000000000001E-3</v>
      </c>
      <c r="P31" s="93">
        <v>0</v>
      </c>
      <c r="Q31" s="93">
        <v>0</v>
      </c>
      <c r="R31" s="93">
        <v>0</v>
      </c>
      <c r="S31" s="93">
        <v>6.0000000000000001E-3</v>
      </c>
      <c r="T31" s="93">
        <v>0</v>
      </c>
      <c r="U31" s="93">
        <v>0</v>
      </c>
      <c r="V31" s="93">
        <v>0</v>
      </c>
      <c r="W31" s="93">
        <v>6.0000000000000001E-3</v>
      </c>
      <c r="X31" s="93">
        <v>6.0000000000000001E-3</v>
      </c>
    </row>
    <row r="32" spans="1:24" s="90" customFormat="1">
      <c r="A32" s="25" t="s">
        <v>367</v>
      </c>
      <c r="B32" s="92">
        <v>2.3E-2</v>
      </c>
      <c r="C32" s="93">
        <v>3.5000000000000003E-2</v>
      </c>
      <c r="D32" s="93">
        <v>2.4E-2</v>
      </c>
      <c r="E32" s="93">
        <v>2.1999999999999999E-2</v>
      </c>
      <c r="F32" s="93">
        <v>2.3E-2</v>
      </c>
      <c r="G32" s="93">
        <v>3.5999999999999997E-2</v>
      </c>
      <c r="H32" s="93">
        <v>2.1000000000000001E-2</v>
      </c>
      <c r="I32" s="93">
        <v>0.01</v>
      </c>
      <c r="J32" s="93">
        <v>8.9999999999999993E-3</v>
      </c>
      <c r="K32" s="93">
        <v>2.1000000000000001E-2</v>
      </c>
      <c r="L32" s="93">
        <v>2.1999999999999999E-2</v>
      </c>
      <c r="N32" s="92">
        <v>2.1999999999999999E-2</v>
      </c>
      <c r="O32" s="93">
        <v>3.4000000000000002E-2</v>
      </c>
      <c r="P32" s="93">
        <v>2.5999999999999999E-2</v>
      </c>
      <c r="Q32" s="93">
        <v>1.7000000000000001E-2</v>
      </c>
      <c r="R32" s="93">
        <v>1.6E-2</v>
      </c>
      <c r="S32" s="93">
        <v>3.3000000000000002E-2</v>
      </c>
      <c r="T32" s="93">
        <v>0</v>
      </c>
      <c r="U32" s="93">
        <v>7.0000000000000001E-3</v>
      </c>
      <c r="V32" s="93">
        <v>1.9E-2</v>
      </c>
      <c r="W32" s="93">
        <v>1.7000000000000001E-2</v>
      </c>
      <c r="X32" s="93">
        <v>2.5999999999999999E-2</v>
      </c>
    </row>
    <row r="33" spans="1:25" s="90" customFormat="1">
      <c r="A33" s="25" t="s">
        <v>368</v>
      </c>
      <c r="B33" s="92">
        <v>9.9000000000000005E-2</v>
      </c>
      <c r="C33" s="93">
        <v>0.10100000000000001</v>
      </c>
      <c r="D33" s="93">
        <v>0.107</v>
      </c>
      <c r="E33" s="93">
        <v>0.10199999999999999</v>
      </c>
      <c r="F33" s="93">
        <v>0.1</v>
      </c>
      <c r="G33" s="93">
        <v>7.1999999999999995E-2</v>
      </c>
      <c r="H33" s="93">
        <v>0.115</v>
      </c>
      <c r="I33" s="93">
        <v>0.107</v>
      </c>
      <c r="J33" s="93">
        <v>0.112</v>
      </c>
      <c r="K33" s="93">
        <v>0.17100000000000001</v>
      </c>
      <c r="L33" s="93">
        <v>6.5000000000000002E-2</v>
      </c>
      <c r="N33" s="92">
        <v>7.4999999999999997E-2</v>
      </c>
      <c r="O33" s="93">
        <v>8.1000000000000003E-2</v>
      </c>
      <c r="P33" s="93">
        <v>7.0999999999999994E-2</v>
      </c>
      <c r="Q33" s="93">
        <v>8.4000000000000005E-2</v>
      </c>
      <c r="R33" s="93">
        <v>4.7E-2</v>
      </c>
      <c r="S33" s="93">
        <v>7.1999999999999995E-2</v>
      </c>
      <c r="T33" s="93">
        <v>7.2999999999999995E-2</v>
      </c>
      <c r="U33" s="93">
        <v>6.6000000000000003E-2</v>
      </c>
      <c r="V33" s="93">
        <v>1.2999999999999999E-2</v>
      </c>
      <c r="W33" s="93">
        <v>0.15</v>
      </c>
      <c r="X33" s="93">
        <v>9.0999999999999998E-2</v>
      </c>
    </row>
    <row r="34" spans="1:25" s="90" customFormat="1">
      <c r="A34" s="25" t="s">
        <v>369</v>
      </c>
      <c r="B34" s="92">
        <v>0.183</v>
      </c>
      <c r="C34" s="93">
        <v>0.19400000000000001</v>
      </c>
      <c r="D34" s="93">
        <v>0.19900000000000001</v>
      </c>
      <c r="E34" s="93">
        <v>0.156</v>
      </c>
      <c r="F34" s="93">
        <v>0.155</v>
      </c>
      <c r="G34" s="93">
        <v>0.18</v>
      </c>
      <c r="H34" s="93">
        <v>0.151</v>
      </c>
      <c r="I34" s="93">
        <v>0.21</v>
      </c>
      <c r="J34" s="93">
        <v>0.15</v>
      </c>
      <c r="K34" s="93">
        <v>0.17599999999999999</v>
      </c>
      <c r="L34" s="93">
        <v>0.19400000000000001</v>
      </c>
      <c r="N34" s="92">
        <v>0.151</v>
      </c>
      <c r="O34" s="93">
        <v>0.154</v>
      </c>
      <c r="P34" s="93">
        <v>0.11700000000000001</v>
      </c>
      <c r="Q34" s="93">
        <v>0.112</v>
      </c>
      <c r="R34" s="93">
        <v>0.16800000000000001</v>
      </c>
      <c r="S34" s="93">
        <v>0.193</v>
      </c>
      <c r="T34" s="93">
        <v>0.22700000000000001</v>
      </c>
      <c r="U34" s="93">
        <v>0.14599999999999999</v>
      </c>
      <c r="V34" s="93">
        <v>0.11700000000000001</v>
      </c>
      <c r="W34" s="93">
        <v>0.14499999999999999</v>
      </c>
      <c r="X34" s="93">
        <v>0.16200000000000001</v>
      </c>
    </row>
    <row r="35" spans="1:25" s="90" customFormat="1">
      <c r="A35" s="25" t="s">
        <v>370</v>
      </c>
      <c r="B35" s="92">
        <v>0.29099999999999998</v>
      </c>
      <c r="C35" s="93">
        <v>0.30599999999999999</v>
      </c>
      <c r="D35" s="93">
        <v>0.24299999999999999</v>
      </c>
      <c r="E35" s="93">
        <v>0.26900000000000002</v>
      </c>
      <c r="F35" s="93">
        <v>0.27700000000000002</v>
      </c>
      <c r="G35" s="93">
        <v>0.32900000000000001</v>
      </c>
      <c r="H35" s="93">
        <v>0.27100000000000002</v>
      </c>
      <c r="I35" s="93">
        <v>0.249</v>
      </c>
      <c r="J35" s="93">
        <v>0.28000000000000003</v>
      </c>
      <c r="K35" s="93">
        <v>0.27800000000000002</v>
      </c>
      <c r="L35" s="93">
        <v>0.34899999999999998</v>
      </c>
      <c r="N35" s="92">
        <v>0.32900000000000001</v>
      </c>
      <c r="O35" s="93">
        <v>0.376</v>
      </c>
      <c r="P35" s="93">
        <v>0.29899999999999999</v>
      </c>
      <c r="Q35" s="93">
        <v>0.33500000000000002</v>
      </c>
      <c r="R35" s="93">
        <v>0.35799999999999998</v>
      </c>
      <c r="S35" s="93">
        <v>0.26</v>
      </c>
      <c r="T35" s="93">
        <v>0.32700000000000001</v>
      </c>
      <c r="U35" s="93">
        <v>0.29799999999999999</v>
      </c>
      <c r="V35" s="93">
        <v>0.36399999999999999</v>
      </c>
      <c r="W35" s="93">
        <v>0.27200000000000002</v>
      </c>
      <c r="X35" s="93">
        <v>0.37</v>
      </c>
    </row>
    <row r="36" spans="1:25" s="90" customFormat="1">
      <c r="A36" s="25" t="s">
        <v>371</v>
      </c>
      <c r="B36" s="92">
        <v>0.316</v>
      </c>
      <c r="C36" s="93">
        <v>0.26700000000000002</v>
      </c>
      <c r="D36" s="93">
        <v>0.34499999999999997</v>
      </c>
      <c r="E36" s="93">
        <v>0.33900000000000002</v>
      </c>
      <c r="F36" s="93">
        <v>0.36399999999999999</v>
      </c>
      <c r="G36" s="93">
        <v>0.29699999999999999</v>
      </c>
      <c r="H36" s="93">
        <v>0.36499999999999999</v>
      </c>
      <c r="I36" s="93">
        <v>0.312</v>
      </c>
      <c r="J36" s="93">
        <v>0.35499999999999998</v>
      </c>
      <c r="K36" s="93">
        <v>0.316</v>
      </c>
      <c r="L36" s="93">
        <v>0.30099999999999999</v>
      </c>
      <c r="N36" s="92">
        <v>0.32200000000000001</v>
      </c>
      <c r="O36" s="93">
        <v>0.29099999999999998</v>
      </c>
      <c r="P36" s="93">
        <v>0.40899999999999997</v>
      </c>
      <c r="Q36" s="93">
        <v>0.33</v>
      </c>
      <c r="R36" s="93">
        <v>0.311</v>
      </c>
      <c r="S36" s="93">
        <v>0.33700000000000002</v>
      </c>
      <c r="T36" s="93">
        <v>0.29099999999999998</v>
      </c>
      <c r="U36" s="93">
        <v>0.377</v>
      </c>
      <c r="V36" s="93">
        <v>0.35099999999999998</v>
      </c>
      <c r="W36" s="93">
        <v>0.35299999999999998</v>
      </c>
      <c r="X36" s="93">
        <v>0.221</v>
      </c>
    </row>
    <row r="37" spans="1:25" s="90" customFormat="1">
      <c r="A37" s="25" t="s">
        <v>372</v>
      </c>
      <c r="B37" s="92">
        <v>8.5000000000000006E-2</v>
      </c>
      <c r="C37" s="93">
        <v>8.8999999999999996E-2</v>
      </c>
      <c r="D37" s="93">
        <v>8.3000000000000004E-2</v>
      </c>
      <c r="E37" s="93">
        <v>0.108</v>
      </c>
      <c r="F37" s="93">
        <v>7.6999999999999999E-2</v>
      </c>
      <c r="G37" s="93">
        <v>8.1000000000000003E-2</v>
      </c>
      <c r="H37" s="93">
        <v>7.2999999999999995E-2</v>
      </c>
      <c r="I37" s="93">
        <v>0.107</v>
      </c>
      <c r="J37" s="93">
        <v>9.2999999999999999E-2</v>
      </c>
      <c r="K37" s="93">
        <v>3.6999999999999998E-2</v>
      </c>
      <c r="L37" s="93">
        <v>7.0000000000000007E-2</v>
      </c>
      <c r="N37" s="92">
        <v>9.9000000000000005E-2</v>
      </c>
      <c r="O37" s="93">
        <v>0.06</v>
      </c>
      <c r="P37" s="93">
        <v>7.8E-2</v>
      </c>
      <c r="Q37" s="93">
        <v>0.123</v>
      </c>
      <c r="R37" s="93">
        <v>0.1</v>
      </c>
      <c r="S37" s="93">
        <v>9.9000000000000005E-2</v>
      </c>
      <c r="T37" s="93">
        <v>8.2000000000000003E-2</v>
      </c>
      <c r="U37" s="93">
        <v>0.106</v>
      </c>
      <c r="V37" s="93">
        <v>0.13600000000000001</v>
      </c>
      <c r="W37" s="93">
        <v>5.8000000000000003E-2</v>
      </c>
      <c r="X37" s="93">
        <v>0.123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0.69099999999999995</v>
      </c>
      <c r="C41" s="93">
        <v>0.66300000000000003</v>
      </c>
      <c r="D41" s="93">
        <v>0.67</v>
      </c>
      <c r="E41" s="93">
        <v>0.71499999999999997</v>
      </c>
      <c r="F41" s="93">
        <v>0.71799999999999997</v>
      </c>
      <c r="G41" s="93">
        <v>0.70699999999999996</v>
      </c>
      <c r="H41" s="93">
        <v>0.70799999999999996</v>
      </c>
      <c r="I41" s="93">
        <v>0.66800000000000004</v>
      </c>
      <c r="J41" s="93">
        <v>0.72899999999999998</v>
      </c>
      <c r="K41" s="93">
        <v>0.63100000000000001</v>
      </c>
      <c r="L41" s="93">
        <v>0.72</v>
      </c>
      <c r="N41" s="92">
        <v>0.749</v>
      </c>
      <c r="O41" s="93">
        <v>0.72599999999999998</v>
      </c>
      <c r="P41" s="93">
        <v>0.78600000000000003</v>
      </c>
      <c r="Q41" s="93">
        <v>0.78800000000000003</v>
      </c>
      <c r="R41" s="93">
        <v>0.76800000000000002</v>
      </c>
      <c r="S41" s="93">
        <v>0.69599999999999995</v>
      </c>
      <c r="T41" s="93">
        <v>0.7</v>
      </c>
      <c r="U41" s="93">
        <v>0.78100000000000003</v>
      </c>
      <c r="V41" s="93">
        <v>0.85099999999999998</v>
      </c>
      <c r="W41" s="93">
        <v>0.68200000000000005</v>
      </c>
      <c r="X41" s="93">
        <v>0.71399999999999997</v>
      </c>
    </row>
    <row r="42" spans="1:25" s="86" customFormat="1">
      <c r="A42" s="122" t="s">
        <v>375</v>
      </c>
      <c r="B42" s="109">
        <v>5</v>
      </c>
      <c r="C42" s="112">
        <v>4.9000000000000004</v>
      </c>
      <c r="D42" s="112">
        <v>5</v>
      </c>
      <c r="E42" s="112">
        <v>5.0999999999999996</v>
      </c>
      <c r="F42" s="112">
        <v>5.0999999999999996</v>
      </c>
      <c r="G42" s="112">
        <v>5</v>
      </c>
      <c r="H42" s="112">
        <v>5</v>
      </c>
      <c r="I42" s="112">
        <v>5.0999999999999996</v>
      </c>
      <c r="J42" s="112">
        <v>5.0999999999999996</v>
      </c>
      <c r="K42" s="112">
        <v>4.8</v>
      </c>
      <c r="L42" s="112">
        <v>5.0999999999999996</v>
      </c>
      <c r="N42" s="109">
        <v>5.0999999999999996</v>
      </c>
      <c r="O42" s="112">
        <v>5</v>
      </c>
      <c r="P42" s="112">
        <v>5.2</v>
      </c>
      <c r="Q42" s="112">
        <v>5.2</v>
      </c>
      <c r="R42" s="112">
        <v>5.2</v>
      </c>
      <c r="S42" s="112">
        <v>5.0999999999999996</v>
      </c>
      <c r="T42" s="112">
        <v>5.0999999999999996</v>
      </c>
      <c r="U42" s="112">
        <v>5.3</v>
      </c>
      <c r="V42" s="112">
        <v>5.4</v>
      </c>
      <c r="W42" s="112">
        <v>4.9000000000000004</v>
      </c>
      <c r="X42" s="112">
        <v>5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5</v>
      </c>
      <c r="T43" s="112">
        <v>5</v>
      </c>
      <c r="U43" s="112">
        <v>5</v>
      </c>
      <c r="V43" s="112">
        <v>5</v>
      </c>
      <c r="W43" s="112">
        <v>5</v>
      </c>
      <c r="X43" s="112">
        <v>5</v>
      </c>
    </row>
    <row r="44" spans="1:25" s="86" customFormat="1">
      <c r="A44" s="122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5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5</v>
      </c>
      <c r="H44" s="113" t="str">
        <f t="shared" si="0"/>
        <v>Voto 6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5</v>
      </c>
      <c r="M44" s="177"/>
      <c r="N44" s="73" t="str">
        <f t="shared" si="0"/>
        <v>Voto 5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5</v>
      </c>
      <c r="R44" s="113" t="str">
        <f t="shared" si="0"/>
        <v>Voto 5</v>
      </c>
      <c r="S44" s="113" t="str">
        <f t="shared" si="0"/>
        <v>Voto 6</v>
      </c>
      <c r="T44" s="113" t="str">
        <f t="shared" si="0"/>
        <v>Voto 5</v>
      </c>
      <c r="U44" s="113" t="str">
        <f t="shared" si="0"/>
        <v>Voto 6</v>
      </c>
      <c r="V44" s="113" t="str">
        <f t="shared" si="0"/>
        <v>Voto 5</v>
      </c>
      <c r="W44" s="113" t="str">
        <f t="shared" si="0"/>
        <v>Voto 6</v>
      </c>
      <c r="X44" s="113" t="str">
        <f t="shared" si="0"/>
        <v>Voto 5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69.009584664536746</v>
      </c>
      <c r="C45" s="112">
        <f t="shared" si="1"/>
        <v>64.341085271317823</v>
      </c>
      <c r="D45" s="112">
        <f t="shared" si="1"/>
        <v>67.22408026755852</v>
      </c>
      <c r="E45" s="112">
        <f t="shared" si="1"/>
        <v>69.329073482428129</v>
      </c>
      <c r="F45" s="112">
        <f t="shared" si="1"/>
        <v>69.895678092399407</v>
      </c>
      <c r="G45" s="112">
        <f t="shared" si="1"/>
        <v>72.590361445783131</v>
      </c>
      <c r="H45" s="112">
        <f t="shared" si="1"/>
        <v>66.946778711484612</v>
      </c>
      <c r="I45" s="112">
        <f t="shared" si="1"/>
        <v>69.179229480737035</v>
      </c>
      <c r="J45" s="112">
        <f t="shared" si="1"/>
        <v>71.428571428571431</v>
      </c>
      <c r="K45" s="112">
        <f t="shared" si="1"/>
        <v>53.301127214170684</v>
      </c>
      <c r="L45" s="112">
        <f t="shared" si="1"/>
        <v>78.609625668449198</v>
      </c>
      <c r="N45" s="109">
        <f t="shared" ref="N45:X45" si="2">100*((N24+N25+N26)-(N20+N21+N22))/(N20+N21+N22+N24+N25+N26)</f>
        <v>76.508972267536691</v>
      </c>
      <c r="O45" s="112">
        <f t="shared" si="2"/>
        <v>71.601208459214504</v>
      </c>
      <c r="P45" s="112">
        <f t="shared" si="2"/>
        <v>77.91044776119405</v>
      </c>
      <c r="Q45" s="112">
        <f t="shared" si="2"/>
        <v>77.331420373027271</v>
      </c>
      <c r="R45" s="112">
        <f t="shared" si="2"/>
        <v>84.728340675477213</v>
      </c>
      <c r="S45" s="112">
        <f t="shared" si="2"/>
        <v>72.835314091680814</v>
      </c>
      <c r="T45" s="112">
        <f t="shared" si="2"/>
        <v>81.366459627329206</v>
      </c>
      <c r="U45" s="112">
        <f t="shared" si="2"/>
        <v>83.00884955752214</v>
      </c>
      <c r="V45" s="112">
        <f t="shared" si="2"/>
        <v>92.775041050903113</v>
      </c>
      <c r="W45" s="112">
        <f t="shared" si="2"/>
        <v>59.633027522935777</v>
      </c>
      <c r="X45" s="112">
        <f t="shared" si="2"/>
        <v>70.55449330783938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13971</v>
      </c>
      <c r="C47" s="117">
        <f t="shared" ref="C47:X47" si="3">MAX(C9:C15)</f>
        <v>2146</v>
      </c>
      <c r="D47" s="117">
        <f t="shared" si="3"/>
        <v>1472</v>
      </c>
      <c r="E47" s="117">
        <f t="shared" si="3"/>
        <v>1062</v>
      </c>
      <c r="F47" s="117">
        <f t="shared" si="3"/>
        <v>1185</v>
      </c>
      <c r="G47" s="117">
        <f t="shared" si="3"/>
        <v>1952</v>
      </c>
      <c r="H47" s="117">
        <f t="shared" si="3"/>
        <v>504</v>
      </c>
      <c r="I47" s="117">
        <f t="shared" si="3"/>
        <v>2015</v>
      </c>
      <c r="J47" s="117">
        <f t="shared" si="3"/>
        <v>1378</v>
      </c>
      <c r="K47" s="117">
        <f t="shared" si="3"/>
        <v>857</v>
      </c>
      <c r="L47" s="117">
        <f t="shared" si="3"/>
        <v>2157</v>
      </c>
      <c r="N47" s="117">
        <f t="shared" si="3"/>
        <v>3915</v>
      </c>
      <c r="O47" s="117">
        <f t="shared" si="3"/>
        <v>668</v>
      </c>
      <c r="P47" s="117">
        <f t="shared" si="3"/>
        <v>314</v>
      </c>
      <c r="Q47" s="117">
        <f t="shared" si="3"/>
        <v>499</v>
      </c>
      <c r="R47" s="117">
        <f t="shared" si="3"/>
        <v>361</v>
      </c>
      <c r="S47" s="117">
        <f t="shared" si="3"/>
        <v>522</v>
      </c>
      <c r="T47" s="117">
        <f t="shared" si="3"/>
        <v>116</v>
      </c>
      <c r="U47" s="117">
        <f t="shared" si="3"/>
        <v>499</v>
      </c>
      <c r="V47" s="117">
        <f t="shared" si="3"/>
        <v>407</v>
      </c>
      <c r="W47" s="117">
        <f t="shared" si="3"/>
        <v>330</v>
      </c>
      <c r="X47" s="117">
        <f t="shared" si="3"/>
        <v>586</v>
      </c>
    </row>
    <row r="48" spans="1:25" s="67" customFormat="1" ht="5.2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Normal="85" zoomScaleSheetLayoutView="70" workbookViewId="0">
      <selection activeCell="R12" sqref="R12"/>
    </sheetView>
  </sheetViews>
  <sheetFormatPr defaultColWidth="8.7109375" defaultRowHeight="12"/>
  <cols>
    <col min="1" max="1" width="24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2" s="70" customFormat="1" ht="12.75">
      <c r="A1" s="83" t="s">
        <v>92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70" customFormat="1" ht="12.75">
      <c r="A2" s="83"/>
      <c r="B2" s="59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84"/>
      <c r="B3" s="85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4.65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</row>
    <row r="5" spans="1:12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</row>
    <row r="6" spans="1:12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>
      <c r="A7" s="21"/>
      <c r="B7" s="261" t="s">
        <v>407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</row>
    <row r="8" spans="1:12">
      <c r="A8" s="219" t="s">
        <v>374</v>
      </c>
      <c r="B8" s="92">
        <v>0.71599999999999997</v>
      </c>
      <c r="C8" s="93">
        <v>0.68500000000000005</v>
      </c>
      <c r="D8" s="93">
        <v>0.70699999999999996</v>
      </c>
      <c r="E8" s="93">
        <v>0.74199999999999999</v>
      </c>
      <c r="F8" s="93">
        <v>0.748</v>
      </c>
      <c r="G8" s="93">
        <v>0.70599999999999996</v>
      </c>
      <c r="H8" s="93">
        <v>0.71</v>
      </c>
      <c r="I8" s="93">
        <v>0.70799999999999996</v>
      </c>
      <c r="J8" s="93">
        <v>0.77100000000000002</v>
      </c>
      <c r="K8" s="93">
        <v>0.69299999999999995</v>
      </c>
      <c r="L8" s="93">
        <v>0.71899999999999997</v>
      </c>
    </row>
    <row r="9" spans="1:12">
      <c r="A9" s="227" t="s">
        <v>375</v>
      </c>
      <c r="B9" s="109">
        <v>5.2</v>
      </c>
      <c r="C9" s="112">
        <v>5</v>
      </c>
      <c r="D9" s="112">
        <v>5.2</v>
      </c>
      <c r="E9" s="112">
        <v>5.2</v>
      </c>
      <c r="F9" s="112">
        <v>5.3</v>
      </c>
      <c r="G9" s="112">
        <v>5.0999999999999996</v>
      </c>
      <c r="H9" s="112">
        <v>5.0999999999999996</v>
      </c>
      <c r="I9" s="112">
        <v>5.3</v>
      </c>
      <c r="J9" s="112">
        <v>5.4</v>
      </c>
      <c r="K9" s="112">
        <v>5.0999999999999996</v>
      </c>
      <c r="L9" s="112">
        <v>5.2</v>
      </c>
    </row>
    <row r="10" spans="1:12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>
      <c r="A11" s="21"/>
      <c r="B11" s="261" t="s">
        <v>408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</row>
    <row r="12" spans="1:12">
      <c r="A12" s="219" t="s">
        <v>374</v>
      </c>
      <c r="B12" s="92">
        <v>0.68100000000000005</v>
      </c>
      <c r="C12" s="93">
        <v>0.67700000000000005</v>
      </c>
      <c r="D12" s="93">
        <v>0.65800000000000003</v>
      </c>
      <c r="E12" s="93">
        <v>0.69199999999999995</v>
      </c>
      <c r="F12" s="93">
        <v>0.70099999999999996</v>
      </c>
      <c r="G12" s="93">
        <v>0.66500000000000004</v>
      </c>
      <c r="H12" s="93">
        <v>0.68799999999999994</v>
      </c>
      <c r="I12" s="93">
        <v>0.67500000000000004</v>
      </c>
      <c r="J12" s="93">
        <v>0.73899999999999999</v>
      </c>
      <c r="K12" s="93">
        <v>0.63600000000000001</v>
      </c>
      <c r="L12" s="93">
        <v>0.68300000000000005</v>
      </c>
    </row>
    <row r="13" spans="1:12">
      <c r="A13" s="227" t="s">
        <v>375</v>
      </c>
      <c r="B13" s="109">
        <v>5</v>
      </c>
      <c r="C13" s="112">
        <v>4.9000000000000004</v>
      </c>
      <c r="D13" s="112">
        <v>4.9000000000000004</v>
      </c>
      <c r="E13" s="112">
        <v>5.0999999999999996</v>
      </c>
      <c r="F13" s="112">
        <v>5</v>
      </c>
      <c r="G13" s="112">
        <v>4.9000000000000004</v>
      </c>
      <c r="H13" s="112">
        <v>5</v>
      </c>
      <c r="I13" s="112">
        <v>5</v>
      </c>
      <c r="J13" s="112">
        <v>5.0999999999999996</v>
      </c>
      <c r="K13" s="112">
        <v>4.9000000000000004</v>
      </c>
      <c r="L13" s="112">
        <v>5.0999999999999996</v>
      </c>
    </row>
    <row r="14" spans="1:12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>
      <c r="A15" s="21"/>
      <c r="B15" s="261" t="s">
        <v>409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</row>
    <row r="16" spans="1:12">
      <c r="A16" s="219" t="s">
        <v>374</v>
      </c>
      <c r="B16" s="92">
        <v>0.65600000000000003</v>
      </c>
      <c r="C16" s="93">
        <v>0.67700000000000005</v>
      </c>
      <c r="D16" s="93">
        <v>0.65100000000000002</v>
      </c>
      <c r="E16" s="93">
        <v>0.64500000000000002</v>
      </c>
      <c r="F16" s="93">
        <v>0.65400000000000003</v>
      </c>
      <c r="G16" s="93">
        <v>0.63900000000000001</v>
      </c>
      <c r="H16" s="93">
        <v>0.65300000000000002</v>
      </c>
      <c r="I16" s="93">
        <v>0.629</v>
      </c>
      <c r="J16" s="93">
        <v>0.73499999999999999</v>
      </c>
      <c r="K16" s="93">
        <v>0.59399999999999997</v>
      </c>
      <c r="L16" s="93">
        <v>0.66100000000000003</v>
      </c>
    </row>
    <row r="17" spans="1:12">
      <c r="A17" s="227" t="s">
        <v>375</v>
      </c>
      <c r="B17" s="109">
        <v>4.9000000000000004</v>
      </c>
      <c r="C17" s="112">
        <v>4.9000000000000004</v>
      </c>
      <c r="D17" s="112">
        <v>4.9000000000000004</v>
      </c>
      <c r="E17" s="112">
        <v>4.9000000000000004</v>
      </c>
      <c r="F17" s="112">
        <v>4.9000000000000004</v>
      </c>
      <c r="G17" s="112">
        <v>4.9000000000000004</v>
      </c>
      <c r="H17" s="112">
        <v>5</v>
      </c>
      <c r="I17" s="112">
        <v>4.9000000000000004</v>
      </c>
      <c r="J17" s="112">
        <v>5.0999999999999996</v>
      </c>
      <c r="K17" s="112">
        <v>4.7</v>
      </c>
      <c r="L17" s="112">
        <v>5</v>
      </c>
    </row>
    <row r="18" spans="1:12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>
      <c r="A19" s="21"/>
      <c r="B19" s="261" t="s">
        <v>410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</row>
    <row r="20" spans="1:12">
      <c r="A20" s="219" t="s">
        <v>374</v>
      </c>
      <c r="B20" s="92">
        <v>0.66400000000000003</v>
      </c>
      <c r="C20" s="93">
        <v>0.63300000000000001</v>
      </c>
      <c r="D20" s="93">
        <v>0.69099999999999995</v>
      </c>
      <c r="E20" s="93">
        <v>0.68700000000000006</v>
      </c>
      <c r="F20" s="93">
        <v>0.71599999999999997</v>
      </c>
      <c r="G20" s="93">
        <v>0.622</v>
      </c>
      <c r="H20" s="93">
        <v>0.64800000000000002</v>
      </c>
      <c r="I20" s="93">
        <v>0.66800000000000004</v>
      </c>
      <c r="J20" s="93">
        <v>0.73</v>
      </c>
      <c r="K20" s="93">
        <v>0.61499999999999999</v>
      </c>
      <c r="L20" s="93">
        <v>0.65700000000000003</v>
      </c>
    </row>
    <row r="21" spans="1:12">
      <c r="A21" s="227" t="s">
        <v>375</v>
      </c>
      <c r="B21" s="109">
        <v>5</v>
      </c>
      <c r="C21" s="112">
        <v>4.8</v>
      </c>
      <c r="D21" s="112">
        <v>5</v>
      </c>
      <c r="E21" s="112">
        <v>5</v>
      </c>
      <c r="F21" s="112">
        <v>5.0999999999999996</v>
      </c>
      <c r="G21" s="112">
        <v>4.9000000000000004</v>
      </c>
      <c r="H21" s="112">
        <v>5</v>
      </c>
      <c r="I21" s="112">
        <v>5</v>
      </c>
      <c r="J21" s="112">
        <v>5.0999999999999996</v>
      </c>
      <c r="K21" s="112">
        <v>4.8</v>
      </c>
      <c r="L21" s="112">
        <v>5</v>
      </c>
    </row>
    <row r="22" spans="1:12">
      <c r="A22" s="12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>
      <c r="A23" s="21"/>
      <c r="B23" s="261" t="s">
        <v>411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</row>
    <row r="24" spans="1:12">
      <c r="A24" s="219" t="s">
        <v>374</v>
      </c>
      <c r="B24" s="92">
        <v>0.70399999999999996</v>
      </c>
      <c r="C24" s="93">
        <v>0.67600000000000005</v>
      </c>
      <c r="D24" s="93">
        <v>0.68799999999999994</v>
      </c>
      <c r="E24" s="93">
        <v>0.73799999999999999</v>
      </c>
      <c r="F24" s="93">
        <v>0.73</v>
      </c>
      <c r="G24" s="93">
        <v>0.70499999999999996</v>
      </c>
      <c r="H24" s="93">
        <v>0.70699999999999996</v>
      </c>
      <c r="I24" s="93">
        <v>0.68799999999999994</v>
      </c>
      <c r="J24" s="93">
        <v>0.75600000000000001</v>
      </c>
      <c r="K24" s="93">
        <v>0.64400000000000002</v>
      </c>
      <c r="L24" s="93">
        <v>0.71899999999999997</v>
      </c>
    </row>
    <row r="25" spans="1:12">
      <c r="A25" s="227" t="s">
        <v>375</v>
      </c>
      <c r="B25" s="109">
        <v>5</v>
      </c>
      <c r="C25" s="112">
        <v>4.9000000000000004</v>
      </c>
      <c r="D25" s="112">
        <v>5.0999999999999996</v>
      </c>
      <c r="E25" s="112">
        <v>5.2</v>
      </c>
      <c r="F25" s="112">
        <v>5.0999999999999996</v>
      </c>
      <c r="G25" s="112">
        <v>5</v>
      </c>
      <c r="H25" s="112">
        <v>5.0999999999999996</v>
      </c>
      <c r="I25" s="112">
        <v>5.0999999999999996</v>
      </c>
      <c r="J25" s="112">
        <v>5.2</v>
      </c>
      <c r="K25" s="112">
        <v>4.8</v>
      </c>
      <c r="L25" s="112">
        <v>5</v>
      </c>
    </row>
    <row r="26" spans="1:12">
      <c r="A26" s="121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>
      <c r="A27" s="21"/>
      <c r="B27" s="261" t="s">
        <v>13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</row>
    <row r="28" spans="1:12">
      <c r="A28" s="219" t="s">
        <v>374</v>
      </c>
      <c r="B28" s="92">
        <f>AVERAGE(B8,B12,B16,B20,B24)</f>
        <v>0.68420000000000003</v>
      </c>
      <c r="C28" s="93">
        <f t="shared" ref="C28:L29" si="0">AVERAGE(C8,C12,C16,C20,C24)</f>
        <v>0.66960000000000008</v>
      </c>
      <c r="D28" s="93">
        <f t="shared" si="0"/>
        <v>0.67899999999999994</v>
      </c>
      <c r="E28" s="93">
        <f t="shared" si="0"/>
        <v>0.70079999999999998</v>
      </c>
      <c r="F28" s="93">
        <f t="shared" si="0"/>
        <v>0.70979999999999999</v>
      </c>
      <c r="G28" s="93">
        <f t="shared" si="0"/>
        <v>0.66739999999999999</v>
      </c>
      <c r="H28" s="93">
        <f t="shared" si="0"/>
        <v>0.68120000000000003</v>
      </c>
      <c r="I28" s="93">
        <f t="shared" si="0"/>
        <v>0.67360000000000009</v>
      </c>
      <c r="J28" s="93">
        <f t="shared" si="0"/>
        <v>0.74619999999999997</v>
      </c>
      <c r="K28" s="93">
        <f t="shared" si="0"/>
        <v>0.63640000000000008</v>
      </c>
      <c r="L28" s="93">
        <f t="shared" si="0"/>
        <v>0.68779999999999997</v>
      </c>
    </row>
    <row r="29" spans="1:12">
      <c r="A29" s="227" t="s">
        <v>375</v>
      </c>
      <c r="B29" s="109">
        <f>AVERAGE(B9,B13,B17,B21,B25)</f>
        <v>5.0200000000000005</v>
      </c>
      <c r="C29" s="109">
        <f t="shared" si="0"/>
        <v>4.9000000000000004</v>
      </c>
      <c r="D29" s="109">
        <f t="shared" si="0"/>
        <v>5.0200000000000005</v>
      </c>
      <c r="E29" s="109">
        <f t="shared" si="0"/>
        <v>5.08</v>
      </c>
      <c r="F29" s="109">
        <f t="shared" si="0"/>
        <v>5.08</v>
      </c>
      <c r="G29" s="109">
        <f t="shared" si="0"/>
        <v>4.96</v>
      </c>
      <c r="H29" s="109">
        <f t="shared" si="0"/>
        <v>5.0400000000000009</v>
      </c>
      <c r="I29" s="109">
        <f t="shared" si="0"/>
        <v>5.0600000000000005</v>
      </c>
      <c r="J29" s="109">
        <f t="shared" si="0"/>
        <v>5.18</v>
      </c>
      <c r="K29" s="109">
        <f t="shared" si="0"/>
        <v>4.8600000000000003</v>
      </c>
      <c r="L29" s="109">
        <f t="shared" si="0"/>
        <v>5.0600000000000005</v>
      </c>
    </row>
    <row r="30" spans="1:12">
      <c r="A30" s="236"/>
      <c r="B30" s="234"/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2">
      <c r="A31" s="39" t="s">
        <v>279</v>
      </c>
      <c r="B31" s="40"/>
      <c r="C31" s="40"/>
      <c r="D31" s="40"/>
      <c r="E31" s="40"/>
      <c r="F31" s="40"/>
      <c r="G31" s="40"/>
      <c r="H31" s="40"/>
      <c r="I31" s="40"/>
      <c r="J31" s="6"/>
      <c r="K31" s="6"/>
      <c r="L31" s="6"/>
    </row>
    <row r="32" spans="1:12">
      <c r="A32" s="226" t="s">
        <v>382</v>
      </c>
      <c r="B32" s="9"/>
      <c r="H32" s="9"/>
    </row>
    <row r="33" spans="1:8">
      <c r="A33" s="226" t="s">
        <v>9</v>
      </c>
      <c r="B33" s="9"/>
      <c r="H33" s="9"/>
    </row>
  </sheetData>
  <sheetProtection selectLockedCells="1" selectUnlockedCells="1"/>
  <mergeCells count="9">
    <mergeCell ref="B23:L23"/>
    <mergeCell ref="B27:L27"/>
    <mergeCell ref="B19:L19"/>
    <mergeCell ref="A4:A5"/>
    <mergeCell ref="B4:B5"/>
    <mergeCell ref="C4:L4"/>
    <mergeCell ref="B7:L7"/>
    <mergeCell ref="B11:L11"/>
    <mergeCell ref="B15:L1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Normal="85" zoomScaleSheetLayoutView="70" workbookViewId="0">
      <selection activeCell="N40" sqref="N40"/>
    </sheetView>
  </sheetViews>
  <sheetFormatPr defaultColWidth="8.7109375" defaultRowHeight="12"/>
  <cols>
    <col min="1" max="1" width="24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93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>
      <c r="A7" s="21"/>
      <c r="B7" s="261" t="s">
        <v>407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29"/>
      <c r="N7" s="261" t="s">
        <v>407</v>
      </c>
      <c r="O7" s="261"/>
      <c r="P7" s="261"/>
      <c r="Q7" s="261"/>
      <c r="R7" s="261"/>
      <c r="S7" s="261"/>
      <c r="T7" s="261"/>
      <c r="U7" s="261"/>
      <c r="V7" s="261"/>
      <c r="W7" s="261"/>
      <c r="X7" s="261"/>
    </row>
    <row r="8" spans="1:24">
      <c r="A8" s="219" t="s">
        <v>374</v>
      </c>
      <c r="B8" s="92">
        <v>0.71399999999999997</v>
      </c>
      <c r="C8" s="93">
        <v>0.69099999999999995</v>
      </c>
      <c r="D8" s="93">
        <v>0.69499999999999995</v>
      </c>
      <c r="E8" s="93">
        <v>0.71499999999999997</v>
      </c>
      <c r="F8" s="93">
        <v>0.73899999999999999</v>
      </c>
      <c r="G8" s="93">
        <v>0.70399999999999996</v>
      </c>
      <c r="H8" s="93">
        <v>0.71899999999999997</v>
      </c>
      <c r="I8" s="93">
        <v>0.70499999999999996</v>
      </c>
      <c r="J8" s="93">
        <v>0.76400000000000001</v>
      </c>
      <c r="K8" s="93">
        <v>0.68799999999999994</v>
      </c>
      <c r="L8" s="93">
        <v>0.73599999999999999</v>
      </c>
      <c r="M8" s="86"/>
      <c r="N8" s="92">
        <v>0.72499999999999998</v>
      </c>
      <c r="O8" s="93">
        <v>0.66100000000000003</v>
      </c>
      <c r="P8" s="93">
        <v>0.78100000000000003</v>
      </c>
      <c r="Q8" s="93">
        <v>0.80200000000000005</v>
      </c>
      <c r="R8" s="93">
        <v>0.77900000000000003</v>
      </c>
      <c r="S8" s="93">
        <v>0.71499999999999997</v>
      </c>
      <c r="T8" s="93">
        <v>0.68200000000000005</v>
      </c>
      <c r="U8" s="93">
        <v>0.72399999999999998</v>
      </c>
      <c r="V8" s="93">
        <v>0.79400000000000004</v>
      </c>
      <c r="W8" s="93">
        <v>0.70799999999999996</v>
      </c>
      <c r="X8" s="93">
        <v>0.66100000000000003</v>
      </c>
    </row>
    <row r="9" spans="1:24" s="67" customFormat="1">
      <c r="A9" s="227" t="s">
        <v>375</v>
      </c>
      <c r="B9" s="109">
        <v>5.2</v>
      </c>
      <c r="C9" s="110">
        <v>5.0999999999999996</v>
      </c>
      <c r="D9" s="110">
        <v>5.2</v>
      </c>
      <c r="E9" s="110">
        <v>5.2</v>
      </c>
      <c r="F9" s="110">
        <v>5.2</v>
      </c>
      <c r="G9" s="110">
        <v>5.0999999999999996</v>
      </c>
      <c r="H9" s="110">
        <v>5.0999999999999996</v>
      </c>
      <c r="I9" s="110">
        <v>5.3</v>
      </c>
      <c r="J9" s="110">
        <v>5.4</v>
      </c>
      <c r="K9" s="110">
        <v>5</v>
      </c>
      <c r="L9" s="110">
        <v>5.3</v>
      </c>
      <c r="M9" s="90"/>
      <c r="N9" s="109">
        <v>5.2</v>
      </c>
      <c r="O9" s="110">
        <v>4.9000000000000004</v>
      </c>
      <c r="P9" s="110">
        <v>5.3</v>
      </c>
      <c r="Q9" s="110">
        <v>5.3</v>
      </c>
      <c r="R9" s="110">
        <v>5.3</v>
      </c>
      <c r="S9" s="110">
        <v>5.2</v>
      </c>
      <c r="T9" s="110">
        <v>5.2</v>
      </c>
      <c r="U9" s="110">
        <v>5.3</v>
      </c>
      <c r="V9" s="110">
        <v>5.4</v>
      </c>
      <c r="W9" s="110">
        <v>5.0999999999999996</v>
      </c>
      <c r="X9" s="110">
        <v>5</v>
      </c>
    </row>
    <row r="10" spans="1:24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6"/>
      <c r="N10" s="7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>
      <c r="A11" s="21"/>
      <c r="B11" s="261" t="s">
        <v>408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29"/>
      <c r="N11" s="261" t="s">
        <v>408</v>
      </c>
      <c r="O11" s="261"/>
      <c r="P11" s="261"/>
      <c r="Q11" s="261"/>
      <c r="R11" s="261"/>
      <c r="S11" s="261"/>
      <c r="T11" s="261"/>
      <c r="U11" s="261"/>
      <c r="V11" s="261"/>
      <c r="W11" s="261"/>
      <c r="X11" s="261"/>
    </row>
    <row r="12" spans="1:24">
      <c r="A12" s="219" t="s">
        <v>374</v>
      </c>
      <c r="B12" s="92">
        <v>0.67300000000000004</v>
      </c>
      <c r="C12" s="93">
        <v>0.67500000000000004</v>
      </c>
      <c r="D12" s="93">
        <v>0.64700000000000002</v>
      </c>
      <c r="E12" s="93">
        <v>0.67300000000000004</v>
      </c>
      <c r="F12" s="93">
        <v>0.68500000000000005</v>
      </c>
      <c r="G12" s="93">
        <v>0.66300000000000003</v>
      </c>
      <c r="H12" s="93">
        <v>0.68799999999999994</v>
      </c>
      <c r="I12" s="93">
        <v>0.66300000000000003</v>
      </c>
      <c r="J12" s="93">
        <v>0.72399999999999998</v>
      </c>
      <c r="K12" s="93">
        <v>0.626</v>
      </c>
      <c r="L12" s="93">
        <v>0.68899999999999995</v>
      </c>
      <c r="M12" s="86"/>
      <c r="N12" s="92">
        <v>0.70899999999999996</v>
      </c>
      <c r="O12" s="93">
        <v>0.68400000000000005</v>
      </c>
      <c r="P12" s="93">
        <v>0.72599999999999998</v>
      </c>
      <c r="Q12" s="93">
        <v>0.73199999999999998</v>
      </c>
      <c r="R12" s="93">
        <v>0.755</v>
      </c>
      <c r="S12" s="93">
        <v>0.67500000000000004</v>
      </c>
      <c r="T12" s="93">
        <v>0.68799999999999994</v>
      </c>
      <c r="U12" s="93">
        <v>0.73699999999999999</v>
      </c>
      <c r="V12" s="93">
        <v>0.79300000000000004</v>
      </c>
      <c r="W12" s="93">
        <v>0.66800000000000004</v>
      </c>
      <c r="X12" s="93">
        <v>0.66300000000000003</v>
      </c>
    </row>
    <row r="13" spans="1:24" s="67" customFormat="1">
      <c r="A13" s="227" t="s">
        <v>375</v>
      </c>
      <c r="B13" s="109">
        <v>5</v>
      </c>
      <c r="C13" s="110">
        <v>4.9000000000000004</v>
      </c>
      <c r="D13" s="110">
        <v>4.9000000000000004</v>
      </c>
      <c r="E13" s="110">
        <v>5</v>
      </c>
      <c r="F13" s="110">
        <v>5</v>
      </c>
      <c r="G13" s="110">
        <v>4.9000000000000004</v>
      </c>
      <c r="H13" s="110">
        <v>5</v>
      </c>
      <c r="I13" s="110">
        <v>5</v>
      </c>
      <c r="J13" s="110">
        <v>5.0999999999999996</v>
      </c>
      <c r="K13" s="110">
        <v>4.9000000000000004</v>
      </c>
      <c r="L13" s="110">
        <v>5.0999999999999996</v>
      </c>
      <c r="M13" s="90"/>
      <c r="N13" s="109">
        <v>5</v>
      </c>
      <c r="O13" s="110">
        <v>4.9000000000000004</v>
      </c>
      <c r="P13" s="110">
        <v>5</v>
      </c>
      <c r="Q13" s="110">
        <v>5.2</v>
      </c>
      <c r="R13" s="110">
        <v>5.2</v>
      </c>
      <c r="S13" s="110">
        <v>5</v>
      </c>
      <c r="T13" s="110">
        <v>5</v>
      </c>
      <c r="U13" s="110">
        <v>5</v>
      </c>
      <c r="V13" s="110">
        <v>5.2</v>
      </c>
      <c r="W13" s="110">
        <v>4.9000000000000004</v>
      </c>
      <c r="X13" s="110">
        <v>4.9000000000000004</v>
      </c>
    </row>
    <row r="14" spans="1:24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6"/>
      <c r="N14" s="7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>
      <c r="A15" s="21"/>
      <c r="B15" s="261" t="s">
        <v>409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29"/>
      <c r="N15" s="261" t="s">
        <v>409</v>
      </c>
      <c r="O15" s="261"/>
      <c r="P15" s="261"/>
      <c r="Q15" s="261"/>
      <c r="R15" s="261"/>
      <c r="S15" s="261"/>
      <c r="T15" s="261"/>
      <c r="U15" s="261"/>
      <c r="V15" s="261"/>
      <c r="W15" s="261"/>
      <c r="X15" s="261"/>
    </row>
    <row r="16" spans="1:24">
      <c r="A16" s="219" t="s">
        <v>374</v>
      </c>
      <c r="B16" s="92">
        <v>0.64500000000000002</v>
      </c>
      <c r="C16" s="93">
        <v>0.67800000000000005</v>
      </c>
      <c r="D16" s="93">
        <v>0.63400000000000001</v>
      </c>
      <c r="E16" s="93">
        <v>0.627</v>
      </c>
      <c r="F16" s="93">
        <v>0.63600000000000001</v>
      </c>
      <c r="G16" s="93">
        <v>0.63500000000000001</v>
      </c>
      <c r="H16" s="93">
        <v>0.65600000000000003</v>
      </c>
      <c r="I16" s="93">
        <v>0.60499999999999998</v>
      </c>
      <c r="J16" s="93">
        <v>0.72599999999999998</v>
      </c>
      <c r="K16" s="93">
        <v>0.57599999999999996</v>
      </c>
      <c r="L16" s="93">
        <v>0.65200000000000002</v>
      </c>
      <c r="M16" s="86"/>
      <c r="N16" s="92">
        <v>0.69699999999999995</v>
      </c>
      <c r="O16" s="93">
        <v>0.67400000000000004</v>
      </c>
      <c r="P16" s="93">
        <v>0.752</v>
      </c>
      <c r="Q16" s="93">
        <v>0.68200000000000005</v>
      </c>
      <c r="R16" s="93">
        <v>0.71099999999999997</v>
      </c>
      <c r="S16" s="93">
        <v>0.65500000000000003</v>
      </c>
      <c r="T16" s="93">
        <v>0.63800000000000001</v>
      </c>
      <c r="U16" s="93">
        <v>0.747</v>
      </c>
      <c r="V16" s="93">
        <v>0.76400000000000001</v>
      </c>
      <c r="W16" s="93">
        <v>0.64700000000000002</v>
      </c>
      <c r="X16" s="93">
        <v>0.69499999999999995</v>
      </c>
    </row>
    <row r="17" spans="1:24" s="67" customFormat="1">
      <c r="A17" s="227" t="s">
        <v>375</v>
      </c>
      <c r="B17" s="109">
        <v>4.9000000000000004</v>
      </c>
      <c r="C17" s="110">
        <v>4.9000000000000004</v>
      </c>
      <c r="D17" s="110">
        <v>4.9000000000000004</v>
      </c>
      <c r="E17" s="110">
        <v>4.8</v>
      </c>
      <c r="F17" s="110">
        <v>4.9000000000000004</v>
      </c>
      <c r="G17" s="110">
        <v>4.8</v>
      </c>
      <c r="H17" s="110">
        <v>5</v>
      </c>
      <c r="I17" s="110">
        <v>4.9000000000000004</v>
      </c>
      <c r="J17" s="110">
        <v>5.0999999999999996</v>
      </c>
      <c r="K17" s="110">
        <v>4.7</v>
      </c>
      <c r="L17" s="110">
        <v>5</v>
      </c>
      <c r="M17" s="90"/>
      <c r="N17" s="109">
        <v>5</v>
      </c>
      <c r="O17" s="110">
        <v>4.9000000000000004</v>
      </c>
      <c r="P17" s="110">
        <v>5.0999999999999996</v>
      </c>
      <c r="Q17" s="110">
        <v>5.0999999999999996</v>
      </c>
      <c r="R17" s="110">
        <v>5.0999999999999996</v>
      </c>
      <c r="S17" s="110">
        <v>5</v>
      </c>
      <c r="T17" s="110">
        <v>4.9000000000000004</v>
      </c>
      <c r="U17" s="110">
        <v>5.0999999999999996</v>
      </c>
      <c r="V17" s="110">
        <v>5.3</v>
      </c>
      <c r="W17" s="110">
        <v>4.9000000000000004</v>
      </c>
      <c r="X17" s="110">
        <v>4.9000000000000004</v>
      </c>
    </row>
    <row r="18" spans="1:24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6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>
      <c r="A19" s="21"/>
      <c r="B19" s="261" t="s">
        <v>410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29"/>
      <c r="N19" s="261" t="s">
        <v>410</v>
      </c>
      <c r="O19" s="261"/>
      <c r="P19" s="261"/>
      <c r="Q19" s="261"/>
      <c r="R19" s="261"/>
      <c r="S19" s="261"/>
      <c r="T19" s="261"/>
      <c r="U19" s="261"/>
      <c r="V19" s="261"/>
      <c r="W19" s="261"/>
      <c r="X19" s="261"/>
    </row>
    <row r="20" spans="1:24">
      <c r="A20" s="219" t="s">
        <v>374</v>
      </c>
      <c r="B20" s="92">
        <v>0.65300000000000002</v>
      </c>
      <c r="C20" s="93">
        <v>0.63300000000000001</v>
      </c>
      <c r="D20" s="93">
        <v>0.67900000000000005</v>
      </c>
      <c r="E20" s="93">
        <v>0.64300000000000002</v>
      </c>
      <c r="F20" s="93">
        <v>0.70599999999999996</v>
      </c>
      <c r="G20" s="93">
        <v>0.622</v>
      </c>
      <c r="H20" s="93">
        <v>0.66300000000000003</v>
      </c>
      <c r="I20" s="93">
        <v>0.65300000000000002</v>
      </c>
      <c r="J20" s="93">
        <v>0.70799999999999996</v>
      </c>
      <c r="K20" s="93">
        <v>0.60399999999999998</v>
      </c>
      <c r="L20" s="93">
        <v>0.65100000000000002</v>
      </c>
      <c r="M20" s="86"/>
      <c r="N20" s="92">
        <v>0.70299999999999996</v>
      </c>
      <c r="O20" s="93">
        <v>0.63200000000000001</v>
      </c>
      <c r="P20" s="93">
        <v>0.75900000000000001</v>
      </c>
      <c r="Q20" s="93">
        <v>0.77700000000000002</v>
      </c>
      <c r="R20" s="93">
        <v>0.746</v>
      </c>
      <c r="S20" s="93">
        <v>0.622</v>
      </c>
      <c r="T20" s="93">
        <v>0.58499999999999996</v>
      </c>
      <c r="U20" s="93">
        <v>0.745</v>
      </c>
      <c r="V20" s="93">
        <v>0.80600000000000005</v>
      </c>
      <c r="W20" s="93">
        <v>0.64700000000000002</v>
      </c>
      <c r="X20" s="93">
        <v>0.68200000000000005</v>
      </c>
    </row>
    <row r="21" spans="1:24" s="67" customFormat="1">
      <c r="A21" s="227" t="s">
        <v>375</v>
      </c>
      <c r="B21" s="109">
        <v>4.9000000000000004</v>
      </c>
      <c r="C21" s="110">
        <v>4.8</v>
      </c>
      <c r="D21" s="110">
        <v>5</v>
      </c>
      <c r="E21" s="110">
        <v>4.9000000000000004</v>
      </c>
      <c r="F21" s="110">
        <v>5.0999999999999996</v>
      </c>
      <c r="G21" s="110">
        <v>4.9000000000000004</v>
      </c>
      <c r="H21" s="110">
        <v>4.9000000000000004</v>
      </c>
      <c r="I21" s="110">
        <v>5</v>
      </c>
      <c r="J21" s="110">
        <v>5.0999999999999996</v>
      </c>
      <c r="K21" s="110">
        <v>4.7</v>
      </c>
      <c r="L21" s="110">
        <v>5</v>
      </c>
      <c r="M21" s="90"/>
      <c r="N21" s="109">
        <v>5</v>
      </c>
      <c r="O21" s="110">
        <v>4.8</v>
      </c>
      <c r="P21" s="110">
        <v>5.0999999999999996</v>
      </c>
      <c r="Q21" s="110">
        <v>5.2</v>
      </c>
      <c r="R21" s="110">
        <v>5.0999999999999996</v>
      </c>
      <c r="S21" s="110">
        <v>4.9000000000000004</v>
      </c>
      <c r="T21" s="110">
        <v>5</v>
      </c>
      <c r="U21" s="110">
        <v>5.0999999999999996</v>
      </c>
      <c r="V21" s="110">
        <v>5.3</v>
      </c>
      <c r="W21" s="110">
        <v>4.8</v>
      </c>
      <c r="X21" s="110">
        <v>5.0999999999999996</v>
      </c>
    </row>
    <row r="22" spans="1:24">
      <c r="A22" s="12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86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>
      <c r="A23" s="21"/>
      <c r="B23" s="261" t="s">
        <v>411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29"/>
      <c r="N23" s="261" t="s">
        <v>411</v>
      </c>
      <c r="O23" s="261"/>
      <c r="P23" s="261"/>
      <c r="Q23" s="261"/>
      <c r="R23" s="261"/>
      <c r="S23" s="261"/>
      <c r="T23" s="261"/>
      <c r="U23" s="261"/>
      <c r="V23" s="261"/>
      <c r="W23" s="261"/>
      <c r="X23" s="261"/>
    </row>
    <row r="24" spans="1:24">
      <c r="A24" s="219" t="s">
        <v>374</v>
      </c>
      <c r="B24" s="92">
        <v>0.69099999999999995</v>
      </c>
      <c r="C24" s="93">
        <v>0.66300000000000003</v>
      </c>
      <c r="D24" s="93">
        <v>0.67</v>
      </c>
      <c r="E24" s="93">
        <v>0.71499999999999997</v>
      </c>
      <c r="F24" s="93">
        <v>0.71799999999999997</v>
      </c>
      <c r="G24" s="93">
        <v>0.70699999999999996</v>
      </c>
      <c r="H24" s="93">
        <v>0.70799999999999996</v>
      </c>
      <c r="I24" s="93">
        <v>0.66800000000000004</v>
      </c>
      <c r="J24" s="93">
        <v>0.72899999999999998</v>
      </c>
      <c r="K24" s="93">
        <v>0.63100000000000001</v>
      </c>
      <c r="L24" s="93">
        <v>0.72</v>
      </c>
      <c r="M24" s="86"/>
      <c r="N24" s="92">
        <v>0.749</v>
      </c>
      <c r="O24" s="93">
        <v>0.72599999999999998</v>
      </c>
      <c r="P24" s="93">
        <v>0.78600000000000003</v>
      </c>
      <c r="Q24" s="93">
        <v>0.78800000000000003</v>
      </c>
      <c r="R24" s="93">
        <v>0.76800000000000002</v>
      </c>
      <c r="S24" s="93">
        <v>0.69599999999999995</v>
      </c>
      <c r="T24" s="93">
        <v>0.7</v>
      </c>
      <c r="U24" s="93">
        <v>0.78100000000000003</v>
      </c>
      <c r="V24" s="93">
        <v>0.85099999999999998</v>
      </c>
      <c r="W24" s="93">
        <v>0.68200000000000005</v>
      </c>
      <c r="X24" s="93">
        <v>0.71399999999999997</v>
      </c>
    </row>
    <row r="25" spans="1:24" s="67" customFormat="1">
      <c r="A25" s="227" t="s">
        <v>375</v>
      </c>
      <c r="B25" s="109">
        <v>5</v>
      </c>
      <c r="C25" s="110">
        <v>4.9000000000000004</v>
      </c>
      <c r="D25" s="110">
        <v>5</v>
      </c>
      <c r="E25" s="110">
        <v>5.0999999999999996</v>
      </c>
      <c r="F25" s="110">
        <v>5.0999999999999996</v>
      </c>
      <c r="G25" s="110">
        <v>5</v>
      </c>
      <c r="H25" s="110">
        <v>5</v>
      </c>
      <c r="I25" s="110">
        <v>5.0999999999999996</v>
      </c>
      <c r="J25" s="110">
        <v>5.0999999999999996</v>
      </c>
      <c r="K25" s="110">
        <v>4.8</v>
      </c>
      <c r="L25" s="110">
        <v>5.0999999999999996</v>
      </c>
      <c r="M25" s="90"/>
      <c r="N25" s="109">
        <v>5.0999999999999996</v>
      </c>
      <c r="O25" s="110">
        <v>5</v>
      </c>
      <c r="P25" s="110">
        <v>5.2</v>
      </c>
      <c r="Q25" s="110">
        <v>5.2</v>
      </c>
      <c r="R25" s="110">
        <v>5.2</v>
      </c>
      <c r="S25" s="110">
        <v>5.0999999999999996</v>
      </c>
      <c r="T25" s="110">
        <v>5.0999999999999996</v>
      </c>
      <c r="U25" s="110">
        <v>5.3</v>
      </c>
      <c r="V25" s="110">
        <v>5.4</v>
      </c>
      <c r="W25" s="110">
        <v>4.9000000000000004</v>
      </c>
      <c r="X25" s="110">
        <v>5</v>
      </c>
    </row>
    <row r="26" spans="1:24">
      <c r="A26" s="121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86"/>
      <c r="N26" s="92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24">
      <c r="A27" s="21"/>
      <c r="B27" s="261" t="s">
        <v>13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29"/>
      <c r="N27" s="261" t="s">
        <v>13</v>
      </c>
      <c r="O27" s="261"/>
      <c r="P27" s="261"/>
      <c r="Q27" s="261"/>
      <c r="R27" s="261"/>
      <c r="S27" s="261"/>
      <c r="T27" s="261"/>
      <c r="U27" s="261"/>
      <c r="V27" s="261"/>
      <c r="W27" s="261"/>
      <c r="X27" s="261"/>
    </row>
    <row r="28" spans="1:24">
      <c r="A28" s="219" t="s">
        <v>374</v>
      </c>
      <c r="B28" s="92">
        <f>AVERAGE(B8,B12,B16,B20,B24)</f>
        <v>0.67520000000000002</v>
      </c>
      <c r="C28" s="93">
        <f t="shared" ref="C28:L29" si="0">AVERAGE(C8,C12,C16,C20,C24)</f>
        <v>0.66799999999999993</v>
      </c>
      <c r="D28" s="93">
        <f t="shared" si="0"/>
        <v>0.66500000000000004</v>
      </c>
      <c r="E28" s="93">
        <f t="shared" si="0"/>
        <v>0.67459999999999987</v>
      </c>
      <c r="F28" s="93">
        <f t="shared" si="0"/>
        <v>0.69679999999999997</v>
      </c>
      <c r="G28" s="93">
        <f t="shared" si="0"/>
        <v>0.6661999999999999</v>
      </c>
      <c r="H28" s="93">
        <f t="shared" si="0"/>
        <v>0.68680000000000008</v>
      </c>
      <c r="I28" s="93">
        <f t="shared" si="0"/>
        <v>0.65880000000000005</v>
      </c>
      <c r="J28" s="93">
        <f t="shared" si="0"/>
        <v>0.73019999999999996</v>
      </c>
      <c r="K28" s="93">
        <f t="shared" si="0"/>
        <v>0.625</v>
      </c>
      <c r="L28" s="93">
        <f t="shared" si="0"/>
        <v>0.68959999999999988</v>
      </c>
      <c r="M28" s="86"/>
      <c r="N28" s="92">
        <f>AVERAGE(N8,N12,N16,N20,N24)</f>
        <v>0.7165999999999999</v>
      </c>
      <c r="O28" s="93">
        <f t="shared" ref="O28:X29" si="1">AVERAGE(O8,O12,O16,O20,O24)</f>
        <v>0.6754</v>
      </c>
      <c r="P28" s="93">
        <f t="shared" si="1"/>
        <v>0.76080000000000003</v>
      </c>
      <c r="Q28" s="93">
        <f t="shared" si="1"/>
        <v>0.75620000000000009</v>
      </c>
      <c r="R28" s="93">
        <f t="shared" si="1"/>
        <v>0.75180000000000002</v>
      </c>
      <c r="S28" s="93">
        <f t="shared" si="1"/>
        <v>0.67259999999999986</v>
      </c>
      <c r="T28" s="93">
        <f t="shared" si="1"/>
        <v>0.65860000000000007</v>
      </c>
      <c r="U28" s="93">
        <f t="shared" si="1"/>
        <v>0.74680000000000002</v>
      </c>
      <c r="V28" s="93">
        <f t="shared" si="1"/>
        <v>0.80159999999999998</v>
      </c>
      <c r="W28" s="93">
        <f t="shared" si="1"/>
        <v>0.6704</v>
      </c>
      <c r="X28" s="93">
        <f t="shared" si="1"/>
        <v>0.68300000000000005</v>
      </c>
    </row>
    <row r="29" spans="1:24">
      <c r="A29" s="227" t="s">
        <v>375</v>
      </c>
      <c r="B29" s="109">
        <f>AVERAGE(B9,B13,B17,B21,B25)</f>
        <v>5</v>
      </c>
      <c r="C29" s="109">
        <f t="shared" si="0"/>
        <v>4.92</v>
      </c>
      <c r="D29" s="109">
        <f t="shared" si="0"/>
        <v>5</v>
      </c>
      <c r="E29" s="109">
        <f t="shared" si="0"/>
        <v>5</v>
      </c>
      <c r="F29" s="109">
        <f t="shared" si="0"/>
        <v>5.0599999999999996</v>
      </c>
      <c r="G29" s="109">
        <f t="shared" si="0"/>
        <v>4.9400000000000004</v>
      </c>
      <c r="H29" s="109">
        <f t="shared" si="0"/>
        <v>5</v>
      </c>
      <c r="I29" s="109">
        <f t="shared" si="0"/>
        <v>5.0600000000000005</v>
      </c>
      <c r="J29" s="109">
        <f t="shared" si="0"/>
        <v>5.1599999999999993</v>
      </c>
      <c r="K29" s="109">
        <f t="shared" si="0"/>
        <v>4.82</v>
      </c>
      <c r="L29" s="109">
        <f t="shared" si="0"/>
        <v>5.0999999999999996</v>
      </c>
      <c r="M29" s="90"/>
      <c r="N29" s="109">
        <f>AVERAGE(N9,N13,N17,N21,N25)</f>
        <v>5.0599999999999996</v>
      </c>
      <c r="O29" s="109">
        <f t="shared" si="1"/>
        <v>4.9000000000000004</v>
      </c>
      <c r="P29" s="109">
        <f t="shared" si="1"/>
        <v>5.14</v>
      </c>
      <c r="Q29" s="109">
        <f t="shared" si="1"/>
        <v>5.2</v>
      </c>
      <c r="R29" s="109">
        <f t="shared" si="1"/>
        <v>5.18</v>
      </c>
      <c r="S29" s="109">
        <f t="shared" si="1"/>
        <v>5.0400000000000009</v>
      </c>
      <c r="T29" s="109">
        <f t="shared" si="1"/>
        <v>5.0400000000000009</v>
      </c>
      <c r="U29" s="109">
        <f t="shared" si="1"/>
        <v>5.16</v>
      </c>
      <c r="V29" s="109">
        <f t="shared" si="1"/>
        <v>5.32</v>
      </c>
      <c r="W29" s="109">
        <f t="shared" si="1"/>
        <v>4.92</v>
      </c>
      <c r="X29" s="109">
        <f t="shared" si="1"/>
        <v>4.9799999999999995</v>
      </c>
    </row>
    <row r="30" spans="1:24">
      <c r="A30" s="184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3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</row>
    <row r="31" spans="1:24">
      <c r="A31" s="39" t="s">
        <v>279</v>
      </c>
      <c r="B31" s="40"/>
      <c r="C31" s="40"/>
      <c r="D31" s="40"/>
      <c r="E31" s="40"/>
      <c r="F31" s="40"/>
      <c r="G31" s="40"/>
      <c r="H31" s="40"/>
      <c r="I31" s="4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>
      <c r="A32" s="226" t="s">
        <v>382</v>
      </c>
      <c r="B32" s="9"/>
      <c r="H32" s="9"/>
      <c r="N32" s="9"/>
      <c r="T32" s="9"/>
    </row>
    <row r="33" spans="1:20">
      <c r="A33" s="226" t="s">
        <v>9</v>
      </c>
      <c r="B33" s="9"/>
      <c r="H33" s="9"/>
      <c r="N33" s="9"/>
      <c r="T33" s="9"/>
    </row>
    <row r="34" spans="1:20">
      <c r="A34" s="226"/>
      <c r="N34" s="9"/>
      <c r="T34" s="9"/>
    </row>
  </sheetData>
  <sheetProtection selectLockedCells="1" selectUnlockedCells="1"/>
  <mergeCells count="21">
    <mergeCell ref="N15:X15"/>
    <mergeCell ref="B23:L23"/>
    <mergeCell ref="N23:X23"/>
    <mergeCell ref="B27:L27"/>
    <mergeCell ref="N27:X27"/>
    <mergeCell ref="N7:X7"/>
    <mergeCell ref="B19:L19"/>
    <mergeCell ref="N19:X19"/>
    <mergeCell ref="B30:L30"/>
    <mergeCell ref="N30:X30"/>
    <mergeCell ref="B7:L7"/>
    <mergeCell ref="B11:L11"/>
    <mergeCell ref="N11:X11"/>
    <mergeCell ref="B15:L15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/>
  </sheetViews>
  <sheetFormatPr defaultColWidth="8.7109375" defaultRowHeight="12"/>
  <cols>
    <col min="1" max="1" width="23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94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412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112</v>
      </c>
      <c r="C8" s="23">
        <v>0</v>
      </c>
      <c r="D8" s="23">
        <v>10</v>
      </c>
      <c r="E8" s="23">
        <v>0</v>
      </c>
      <c r="F8" s="23">
        <v>0</v>
      </c>
      <c r="G8" s="23">
        <v>0</v>
      </c>
      <c r="H8" s="23">
        <v>7</v>
      </c>
      <c r="I8" s="23">
        <v>31</v>
      </c>
      <c r="J8" s="23">
        <v>18</v>
      </c>
      <c r="K8" s="23">
        <v>15</v>
      </c>
      <c r="L8" s="23">
        <v>31</v>
      </c>
    </row>
    <row r="9" spans="1:13" s="86" customFormat="1">
      <c r="A9" s="121" t="s">
        <v>367</v>
      </c>
      <c r="B9" s="73">
        <v>1063</v>
      </c>
      <c r="C9" s="23">
        <v>197</v>
      </c>
      <c r="D9" s="23">
        <v>88</v>
      </c>
      <c r="E9" s="23">
        <v>34</v>
      </c>
      <c r="F9" s="23">
        <v>25</v>
      </c>
      <c r="G9" s="23">
        <v>159</v>
      </c>
      <c r="H9" s="23">
        <v>21</v>
      </c>
      <c r="I9" s="23">
        <v>224</v>
      </c>
      <c r="J9" s="23">
        <v>33</v>
      </c>
      <c r="K9" s="23">
        <v>152</v>
      </c>
      <c r="L9" s="23">
        <v>130</v>
      </c>
    </row>
    <row r="10" spans="1:13" s="86" customFormat="1">
      <c r="A10" s="121" t="s">
        <v>368</v>
      </c>
      <c r="B10" s="73">
        <v>4329</v>
      </c>
      <c r="C10" s="23">
        <v>1009</v>
      </c>
      <c r="D10" s="23">
        <v>190</v>
      </c>
      <c r="E10" s="23">
        <v>353</v>
      </c>
      <c r="F10" s="23">
        <v>423</v>
      </c>
      <c r="G10" s="23">
        <v>326</v>
      </c>
      <c r="H10" s="23">
        <v>134</v>
      </c>
      <c r="I10" s="23">
        <v>570</v>
      </c>
      <c r="J10" s="23">
        <v>341</v>
      </c>
      <c r="K10" s="23">
        <v>381</v>
      </c>
      <c r="L10" s="23">
        <v>601</v>
      </c>
    </row>
    <row r="11" spans="1:13" s="86" customFormat="1">
      <c r="A11" s="121" t="s">
        <v>369</v>
      </c>
      <c r="B11" s="73">
        <v>10153</v>
      </c>
      <c r="C11" s="23">
        <v>1768</v>
      </c>
      <c r="D11" s="23">
        <v>1160</v>
      </c>
      <c r="E11" s="23">
        <v>874</v>
      </c>
      <c r="F11" s="23">
        <v>664</v>
      </c>
      <c r="G11" s="23">
        <v>828</v>
      </c>
      <c r="H11" s="23">
        <v>268</v>
      </c>
      <c r="I11" s="23">
        <v>1534</v>
      </c>
      <c r="J11" s="23">
        <v>835</v>
      </c>
      <c r="K11" s="23">
        <v>707</v>
      </c>
      <c r="L11" s="23">
        <v>1517</v>
      </c>
    </row>
    <row r="12" spans="1:13" s="86" customFormat="1">
      <c r="A12" s="121" t="s">
        <v>370</v>
      </c>
      <c r="B12" s="73">
        <v>18653</v>
      </c>
      <c r="C12" s="23">
        <v>2964</v>
      </c>
      <c r="D12" s="23">
        <v>1738</v>
      </c>
      <c r="E12" s="23">
        <v>1217</v>
      </c>
      <c r="F12" s="23">
        <v>1234</v>
      </c>
      <c r="G12" s="23">
        <v>2921</v>
      </c>
      <c r="H12" s="23">
        <v>627</v>
      </c>
      <c r="I12" s="23">
        <v>2416</v>
      </c>
      <c r="J12" s="23">
        <v>1459</v>
      </c>
      <c r="K12" s="23">
        <v>1334</v>
      </c>
      <c r="L12" s="23">
        <v>2743</v>
      </c>
    </row>
    <row r="13" spans="1:13" s="86" customFormat="1">
      <c r="A13" s="121" t="s">
        <v>371</v>
      </c>
      <c r="B13" s="73">
        <v>25569</v>
      </c>
      <c r="C13" s="23">
        <v>3569</v>
      </c>
      <c r="D13" s="23">
        <v>2163</v>
      </c>
      <c r="E13" s="23">
        <v>2105</v>
      </c>
      <c r="F13" s="23">
        <v>2048</v>
      </c>
      <c r="G13" s="23">
        <v>3391</v>
      </c>
      <c r="H13" s="23">
        <v>761</v>
      </c>
      <c r="I13" s="23">
        <v>3556</v>
      </c>
      <c r="J13" s="23">
        <v>2718</v>
      </c>
      <c r="K13" s="23">
        <v>1586</v>
      </c>
      <c r="L13" s="23">
        <v>3671</v>
      </c>
    </row>
    <row r="14" spans="1:13" s="86" customFormat="1">
      <c r="A14" s="121" t="s">
        <v>372</v>
      </c>
      <c r="B14" s="73">
        <v>14050</v>
      </c>
      <c r="C14" s="23">
        <v>1510</v>
      </c>
      <c r="D14" s="23">
        <v>1340</v>
      </c>
      <c r="E14" s="23">
        <v>1512</v>
      </c>
      <c r="F14" s="23">
        <v>933</v>
      </c>
      <c r="G14" s="23">
        <v>1761</v>
      </c>
      <c r="H14" s="23">
        <v>389</v>
      </c>
      <c r="I14" s="23">
        <v>2138</v>
      </c>
      <c r="J14" s="23">
        <v>1208</v>
      </c>
      <c r="K14" s="23">
        <v>651</v>
      </c>
      <c r="L14" s="23">
        <v>2608</v>
      </c>
    </row>
    <row r="15" spans="1:13" s="86" customFormat="1">
      <c r="A15" s="121" t="s">
        <v>373</v>
      </c>
      <c r="B15" s="73">
        <v>351</v>
      </c>
      <c r="C15" s="23">
        <v>0</v>
      </c>
      <c r="D15" s="23">
        <v>46</v>
      </c>
      <c r="E15" s="23">
        <v>33</v>
      </c>
      <c r="F15" s="23">
        <v>5</v>
      </c>
      <c r="G15" s="23">
        <v>61</v>
      </c>
      <c r="H15" s="23">
        <v>0</v>
      </c>
      <c r="I15" s="23">
        <v>58</v>
      </c>
      <c r="J15" s="23">
        <v>15</v>
      </c>
      <c r="K15" s="23">
        <v>0</v>
      </c>
      <c r="L15" s="23">
        <v>133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2E-3</v>
      </c>
      <c r="C19" s="93">
        <v>0</v>
      </c>
      <c r="D19" s="93">
        <v>1E-3</v>
      </c>
      <c r="E19" s="93">
        <v>0</v>
      </c>
      <c r="F19" s="93">
        <v>0</v>
      </c>
      <c r="G19" s="93">
        <v>0</v>
      </c>
      <c r="H19" s="93">
        <v>3.0000000000000001E-3</v>
      </c>
      <c r="I19" s="93">
        <v>3.0000000000000001E-3</v>
      </c>
      <c r="J19" s="93">
        <v>3.0000000000000001E-3</v>
      </c>
      <c r="K19" s="93">
        <v>3.0000000000000001E-3</v>
      </c>
      <c r="L19" s="93">
        <v>3.0000000000000001E-3</v>
      </c>
    </row>
    <row r="20" spans="1:12" s="86" customFormat="1">
      <c r="A20" s="121" t="s">
        <v>367</v>
      </c>
      <c r="B20" s="92">
        <v>1.4E-2</v>
      </c>
      <c r="C20" s="93">
        <v>1.7999999999999999E-2</v>
      </c>
      <c r="D20" s="93">
        <v>1.2999999999999999E-2</v>
      </c>
      <c r="E20" s="93">
        <v>6.0000000000000001E-3</v>
      </c>
      <c r="F20" s="93">
        <v>5.0000000000000001E-3</v>
      </c>
      <c r="G20" s="93">
        <v>1.7000000000000001E-2</v>
      </c>
      <c r="H20" s="93">
        <v>8.9999999999999993E-3</v>
      </c>
      <c r="I20" s="93">
        <v>2.1000000000000001E-2</v>
      </c>
      <c r="J20" s="93">
        <v>5.0000000000000001E-3</v>
      </c>
      <c r="K20" s="93">
        <v>3.2000000000000001E-2</v>
      </c>
      <c r="L20" s="93">
        <v>1.0999999999999999E-2</v>
      </c>
    </row>
    <row r="21" spans="1:12" s="86" customFormat="1">
      <c r="A21" s="121" t="s">
        <v>368</v>
      </c>
      <c r="B21" s="92">
        <v>5.8000000000000003E-2</v>
      </c>
      <c r="C21" s="93">
        <v>9.1999999999999998E-2</v>
      </c>
      <c r="D21" s="93">
        <v>2.8000000000000001E-2</v>
      </c>
      <c r="E21" s="93">
        <v>5.8000000000000003E-2</v>
      </c>
      <c r="F21" s="93">
        <v>7.9000000000000001E-2</v>
      </c>
      <c r="G21" s="93">
        <v>3.5000000000000003E-2</v>
      </c>
      <c r="H21" s="93">
        <v>6.0999999999999999E-2</v>
      </c>
      <c r="I21" s="93">
        <v>5.3999999999999999E-2</v>
      </c>
      <c r="J21" s="93">
        <v>5.0999999999999997E-2</v>
      </c>
      <c r="K21" s="93">
        <v>7.9000000000000001E-2</v>
      </c>
      <c r="L21" s="93">
        <v>5.2999999999999999E-2</v>
      </c>
    </row>
    <row r="22" spans="1:12" s="86" customFormat="1">
      <c r="A22" s="121" t="s">
        <v>369</v>
      </c>
      <c r="B22" s="92">
        <v>0.13700000000000001</v>
      </c>
      <c r="C22" s="93">
        <v>0.16</v>
      </c>
      <c r="D22" s="93">
        <v>0.17199999999999999</v>
      </c>
      <c r="E22" s="93">
        <v>0.14299999999999999</v>
      </c>
      <c r="F22" s="93">
        <v>0.124</v>
      </c>
      <c r="G22" s="93">
        <v>8.7999999999999995E-2</v>
      </c>
      <c r="H22" s="93">
        <v>0.121</v>
      </c>
      <c r="I22" s="93">
        <v>0.14599999999999999</v>
      </c>
      <c r="J22" s="93">
        <v>0.126</v>
      </c>
      <c r="K22" s="93">
        <v>0.14699999999999999</v>
      </c>
      <c r="L22" s="93">
        <v>0.13300000000000001</v>
      </c>
    </row>
    <row r="23" spans="1:12" s="86" customFormat="1">
      <c r="A23" s="121" t="s">
        <v>370</v>
      </c>
      <c r="B23" s="92">
        <v>0.251</v>
      </c>
      <c r="C23" s="93">
        <v>0.26900000000000002</v>
      </c>
      <c r="D23" s="93">
        <v>0.25800000000000001</v>
      </c>
      <c r="E23" s="93">
        <v>0.19900000000000001</v>
      </c>
      <c r="F23" s="93">
        <v>0.23100000000000001</v>
      </c>
      <c r="G23" s="93">
        <v>0.309</v>
      </c>
      <c r="H23" s="93">
        <v>0.28399999999999997</v>
      </c>
      <c r="I23" s="93">
        <v>0.22900000000000001</v>
      </c>
      <c r="J23" s="93">
        <v>0.22</v>
      </c>
      <c r="K23" s="93">
        <v>0.27600000000000002</v>
      </c>
      <c r="L23" s="93">
        <v>0.24</v>
      </c>
    </row>
    <row r="24" spans="1:12" s="86" customFormat="1">
      <c r="A24" s="121" t="s">
        <v>371</v>
      </c>
      <c r="B24" s="92">
        <v>0.34399999999999997</v>
      </c>
      <c r="C24" s="93">
        <v>0.32400000000000001</v>
      </c>
      <c r="D24" s="93">
        <v>0.32100000000000001</v>
      </c>
      <c r="E24" s="93">
        <v>0.34399999999999997</v>
      </c>
      <c r="F24" s="93">
        <v>0.38400000000000001</v>
      </c>
      <c r="G24" s="93">
        <v>0.35899999999999999</v>
      </c>
      <c r="H24" s="93">
        <v>0.34499999999999997</v>
      </c>
      <c r="I24" s="93">
        <v>0.33800000000000002</v>
      </c>
      <c r="J24" s="93">
        <v>0.41</v>
      </c>
      <c r="K24" s="93">
        <v>0.32900000000000001</v>
      </c>
      <c r="L24" s="93">
        <v>0.32100000000000001</v>
      </c>
    </row>
    <row r="25" spans="1:12" s="86" customFormat="1">
      <c r="A25" s="121" t="s">
        <v>372</v>
      </c>
      <c r="B25" s="92">
        <v>0.189</v>
      </c>
      <c r="C25" s="93">
        <v>0.13700000000000001</v>
      </c>
      <c r="D25" s="93">
        <v>0.19900000000000001</v>
      </c>
      <c r="E25" s="93">
        <v>0.247</v>
      </c>
      <c r="F25" s="93">
        <v>0.17499999999999999</v>
      </c>
      <c r="G25" s="93">
        <v>0.186</v>
      </c>
      <c r="H25" s="93">
        <v>0.17599999999999999</v>
      </c>
      <c r="I25" s="93">
        <v>0.20300000000000001</v>
      </c>
      <c r="J25" s="93">
        <v>0.182</v>
      </c>
      <c r="K25" s="93">
        <v>0.13500000000000001</v>
      </c>
      <c r="L25" s="93">
        <v>0.22800000000000001</v>
      </c>
    </row>
    <row r="26" spans="1:12" s="86" customFormat="1">
      <c r="A26" s="121" t="s">
        <v>373</v>
      </c>
      <c r="B26" s="92">
        <v>5.0000000000000001E-3</v>
      </c>
      <c r="C26" s="93">
        <v>0</v>
      </c>
      <c r="D26" s="93">
        <v>7.0000000000000001E-3</v>
      </c>
      <c r="E26" s="93">
        <v>5.0000000000000001E-3</v>
      </c>
      <c r="F26" s="93">
        <v>1E-3</v>
      </c>
      <c r="G26" s="93">
        <v>6.0000000000000001E-3</v>
      </c>
      <c r="H26" s="93">
        <v>0</v>
      </c>
      <c r="I26" s="93">
        <v>5.0000000000000001E-3</v>
      </c>
      <c r="J26" s="93">
        <v>2E-3</v>
      </c>
      <c r="K26" s="93">
        <v>0</v>
      </c>
      <c r="L26" s="93">
        <v>1.2E-2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2E-3</v>
      </c>
      <c r="C30" s="93">
        <v>0</v>
      </c>
      <c r="D30" s="93">
        <v>1E-3</v>
      </c>
      <c r="E30" s="93">
        <v>0</v>
      </c>
      <c r="F30" s="93">
        <v>0</v>
      </c>
      <c r="G30" s="93">
        <v>0</v>
      </c>
      <c r="H30" s="93">
        <v>3.0000000000000001E-3</v>
      </c>
      <c r="I30" s="93">
        <v>3.0000000000000001E-3</v>
      </c>
      <c r="J30" s="93">
        <v>3.0000000000000001E-3</v>
      </c>
      <c r="K30" s="93">
        <v>3.0000000000000001E-3</v>
      </c>
      <c r="L30" s="93">
        <v>3.0000000000000001E-3</v>
      </c>
    </row>
    <row r="31" spans="1:12" s="86" customFormat="1">
      <c r="A31" s="25" t="s">
        <v>367</v>
      </c>
      <c r="B31" s="92">
        <v>1.4E-2</v>
      </c>
      <c r="C31" s="93">
        <v>1.7999999999999999E-2</v>
      </c>
      <c r="D31" s="93">
        <v>1.2999999999999999E-2</v>
      </c>
      <c r="E31" s="93">
        <v>6.0000000000000001E-3</v>
      </c>
      <c r="F31" s="93">
        <v>5.0000000000000001E-3</v>
      </c>
      <c r="G31" s="93">
        <v>1.7000000000000001E-2</v>
      </c>
      <c r="H31" s="93">
        <v>8.9999999999999993E-3</v>
      </c>
      <c r="I31" s="93">
        <v>2.1000000000000001E-2</v>
      </c>
      <c r="J31" s="93">
        <v>5.0000000000000001E-3</v>
      </c>
      <c r="K31" s="93">
        <v>3.2000000000000001E-2</v>
      </c>
      <c r="L31" s="93">
        <v>1.2E-2</v>
      </c>
    </row>
    <row r="32" spans="1:12" s="86" customFormat="1">
      <c r="A32" s="25" t="s">
        <v>368</v>
      </c>
      <c r="B32" s="92">
        <v>5.8999999999999997E-2</v>
      </c>
      <c r="C32" s="93">
        <v>9.1999999999999998E-2</v>
      </c>
      <c r="D32" s="93">
        <v>2.8000000000000001E-2</v>
      </c>
      <c r="E32" s="93">
        <v>5.8000000000000003E-2</v>
      </c>
      <c r="F32" s="93">
        <v>7.9000000000000001E-2</v>
      </c>
      <c r="G32" s="93">
        <v>3.5000000000000003E-2</v>
      </c>
      <c r="H32" s="93">
        <v>6.0999999999999999E-2</v>
      </c>
      <c r="I32" s="93">
        <v>5.3999999999999999E-2</v>
      </c>
      <c r="J32" s="93">
        <v>5.1999999999999998E-2</v>
      </c>
      <c r="K32" s="93">
        <v>7.9000000000000001E-2</v>
      </c>
      <c r="L32" s="93">
        <v>5.2999999999999999E-2</v>
      </c>
    </row>
    <row r="33" spans="1:35" s="86" customFormat="1">
      <c r="A33" s="25" t="s">
        <v>369</v>
      </c>
      <c r="B33" s="92">
        <v>0.13700000000000001</v>
      </c>
      <c r="C33" s="93">
        <v>0.16</v>
      </c>
      <c r="D33" s="93">
        <v>0.17299999999999999</v>
      </c>
      <c r="E33" s="93">
        <v>0.14299999999999999</v>
      </c>
      <c r="F33" s="93">
        <v>0.125</v>
      </c>
      <c r="G33" s="93">
        <v>8.7999999999999995E-2</v>
      </c>
      <c r="H33" s="93">
        <v>0.121</v>
      </c>
      <c r="I33" s="93">
        <v>0.14699999999999999</v>
      </c>
      <c r="J33" s="93">
        <v>0.126</v>
      </c>
      <c r="K33" s="93">
        <v>0.14699999999999999</v>
      </c>
      <c r="L33" s="93">
        <v>0.13400000000000001</v>
      </c>
    </row>
    <row r="34" spans="1:35" s="86" customFormat="1">
      <c r="A34" s="25" t="s">
        <v>370</v>
      </c>
      <c r="B34" s="92">
        <v>0.252</v>
      </c>
      <c r="C34" s="93">
        <v>0.26900000000000002</v>
      </c>
      <c r="D34" s="93">
        <v>0.26</v>
      </c>
      <c r="E34" s="93">
        <v>0.2</v>
      </c>
      <c r="F34" s="93">
        <v>0.23200000000000001</v>
      </c>
      <c r="G34" s="93">
        <v>0.311</v>
      </c>
      <c r="H34" s="93">
        <v>0.28399999999999997</v>
      </c>
      <c r="I34" s="93">
        <v>0.23100000000000001</v>
      </c>
      <c r="J34" s="93">
        <v>0.221</v>
      </c>
      <c r="K34" s="93">
        <v>0.27600000000000002</v>
      </c>
      <c r="L34" s="93">
        <v>0.24299999999999999</v>
      </c>
    </row>
    <row r="35" spans="1:35" s="86" customFormat="1">
      <c r="A35" s="25" t="s">
        <v>371</v>
      </c>
      <c r="B35" s="92">
        <v>0.34599999999999997</v>
      </c>
      <c r="C35" s="93">
        <v>0.32400000000000001</v>
      </c>
      <c r="D35" s="93">
        <v>0.32300000000000001</v>
      </c>
      <c r="E35" s="93">
        <v>0.34499999999999997</v>
      </c>
      <c r="F35" s="93">
        <v>0.38400000000000001</v>
      </c>
      <c r="G35" s="93">
        <v>0.36099999999999999</v>
      </c>
      <c r="H35" s="93">
        <v>0.34499999999999997</v>
      </c>
      <c r="I35" s="93">
        <v>0.34</v>
      </c>
      <c r="J35" s="93">
        <v>0.41099999999999998</v>
      </c>
      <c r="K35" s="93">
        <v>0.32900000000000001</v>
      </c>
      <c r="L35" s="93">
        <v>0.32500000000000001</v>
      </c>
    </row>
    <row r="36" spans="1:35" s="86" customFormat="1">
      <c r="A36" s="25" t="s">
        <v>372</v>
      </c>
      <c r="B36" s="92">
        <v>0.19</v>
      </c>
      <c r="C36" s="93">
        <v>0.13700000000000001</v>
      </c>
      <c r="D36" s="93">
        <v>0.2</v>
      </c>
      <c r="E36" s="93">
        <v>0.248</v>
      </c>
      <c r="F36" s="93">
        <v>0.17499999999999999</v>
      </c>
      <c r="G36" s="93">
        <v>0.188</v>
      </c>
      <c r="H36" s="93">
        <v>0.17599999999999999</v>
      </c>
      <c r="I36" s="93">
        <v>0.20399999999999999</v>
      </c>
      <c r="J36" s="93">
        <v>0.183</v>
      </c>
      <c r="K36" s="93">
        <v>0.13500000000000001</v>
      </c>
      <c r="L36" s="93">
        <v>0.23100000000000001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 ht="24">
      <c r="A40" s="121" t="s">
        <v>374</v>
      </c>
      <c r="B40" s="92">
        <v>0.78800000000000003</v>
      </c>
      <c r="C40" s="93">
        <v>0.73</v>
      </c>
      <c r="D40" s="93">
        <v>0.78400000000000003</v>
      </c>
      <c r="E40" s="93">
        <v>0.79300000000000004</v>
      </c>
      <c r="F40" s="93">
        <v>0.79100000000000004</v>
      </c>
      <c r="G40" s="93">
        <v>0.86</v>
      </c>
      <c r="H40" s="93">
        <v>0.80500000000000005</v>
      </c>
      <c r="I40" s="93">
        <v>0.77500000000000002</v>
      </c>
      <c r="J40" s="93">
        <v>0.81499999999999995</v>
      </c>
      <c r="K40" s="93">
        <v>0.74</v>
      </c>
      <c r="L40" s="93">
        <v>0.79800000000000004</v>
      </c>
    </row>
    <row r="41" spans="1:35" s="86" customFormat="1">
      <c r="A41" s="122" t="s">
        <v>375</v>
      </c>
      <c r="B41" s="109">
        <v>5.4</v>
      </c>
      <c r="C41" s="112">
        <v>5.2</v>
      </c>
      <c r="D41" s="112">
        <v>5.4</v>
      </c>
      <c r="E41" s="112">
        <v>5.6</v>
      </c>
      <c r="F41" s="112">
        <v>5.4</v>
      </c>
      <c r="G41" s="112">
        <v>5.5</v>
      </c>
      <c r="H41" s="112">
        <v>5.4</v>
      </c>
      <c r="I41" s="112">
        <v>5.4</v>
      </c>
      <c r="J41" s="112">
        <v>5.5</v>
      </c>
      <c r="K41" s="112">
        <v>5.2</v>
      </c>
      <c r="L41" s="112">
        <v>5.5</v>
      </c>
    </row>
    <row r="42" spans="1:35" s="86" customFormat="1">
      <c r="A42" s="122" t="s">
        <v>376</v>
      </c>
      <c r="B42" s="109">
        <v>6</v>
      </c>
      <c r="C42" s="112">
        <v>5</v>
      </c>
      <c r="D42" s="112">
        <v>6</v>
      </c>
      <c r="E42" s="112">
        <v>6</v>
      </c>
      <c r="F42" s="112">
        <v>6</v>
      </c>
      <c r="G42" s="112">
        <v>6</v>
      </c>
      <c r="H42" s="112">
        <v>6</v>
      </c>
      <c r="I42" s="112">
        <v>6</v>
      </c>
      <c r="J42" s="112">
        <v>6</v>
      </c>
      <c r="K42" s="112">
        <v>5</v>
      </c>
      <c r="L42" s="112">
        <v>6</v>
      </c>
    </row>
    <row r="43" spans="1:35" s="86" customFormat="1">
      <c r="A43" s="122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6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6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82.750582750582737</v>
      </c>
      <c r="C44" s="112">
        <f t="shared" si="1"/>
        <v>73.809523809523796</v>
      </c>
      <c r="D44" s="112">
        <f t="shared" si="1"/>
        <v>89.75609756097559</v>
      </c>
      <c r="E44" s="112">
        <f t="shared" si="1"/>
        <v>85.011709601873534</v>
      </c>
      <c r="F44" s="112">
        <f t="shared" si="1"/>
        <v>80.778032036613268</v>
      </c>
      <c r="G44" s="112">
        <f t="shared" si="1"/>
        <v>88.520971302428251</v>
      </c>
      <c r="H44" s="112">
        <f t="shared" si="1"/>
        <v>83.371298405466987</v>
      </c>
      <c r="I44" s="112">
        <f t="shared" si="1"/>
        <v>81.603773584905653</v>
      </c>
      <c r="J44" s="112">
        <f t="shared" si="1"/>
        <v>86.452353616532733</v>
      </c>
      <c r="K44" s="112">
        <f t="shared" si="1"/>
        <v>73.302107728337234</v>
      </c>
      <c r="L44" s="112">
        <f t="shared" si="1"/>
        <v>84.345794392523374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25569</v>
      </c>
      <c r="C46" s="117">
        <f t="shared" ref="C46:L46" si="2">MAX(C8:C14)</f>
        <v>3569</v>
      </c>
      <c r="D46" s="117">
        <f t="shared" si="2"/>
        <v>2163</v>
      </c>
      <c r="E46" s="117">
        <f t="shared" si="2"/>
        <v>2105</v>
      </c>
      <c r="F46" s="117">
        <f t="shared" si="2"/>
        <v>2048</v>
      </c>
      <c r="G46" s="117">
        <f t="shared" si="2"/>
        <v>3391</v>
      </c>
      <c r="H46" s="117">
        <f t="shared" si="2"/>
        <v>761</v>
      </c>
      <c r="I46" s="117">
        <f t="shared" si="2"/>
        <v>3556</v>
      </c>
      <c r="J46" s="117">
        <f t="shared" si="2"/>
        <v>2718</v>
      </c>
      <c r="K46" s="117">
        <f t="shared" si="2"/>
        <v>1586</v>
      </c>
      <c r="L46" s="117">
        <f t="shared" si="2"/>
        <v>3671</v>
      </c>
    </row>
    <row r="47" spans="1:35" s="67" customFormat="1" ht="3.75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L9" sqref="L9"/>
    </sheetView>
  </sheetViews>
  <sheetFormatPr defaultColWidth="8.7109375" defaultRowHeight="12"/>
  <cols>
    <col min="1" max="1" width="23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95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412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412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71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7</v>
      </c>
      <c r="I9" s="23">
        <v>31</v>
      </c>
      <c r="J9" s="23">
        <v>18</v>
      </c>
      <c r="K9" s="23">
        <v>15</v>
      </c>
      <c r="L9" s="23">
        <v>0</v>
      </c>
      <c r="N9" s="73">
        <v>41</v>
      </c>
      <c r="O9" s="23">
        <v>0</v>
      </c>
      <c r="P9" s="23">
        <v>10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31</v>
      </c>
    </row>
    <row r="10" spans="1:24" s="86" customFormat="1">
      <c r="A10" s="121" t="s">
        <v>367</v>
      </c>
      <c r="B10" s="73">
        <v>853</v>
      </c>
      <c r="C10" s="23">
        <v>136</v>
      </c>
      <c r="D10" s="23">
        <v>83</v>
      </c>
      <c r="E10" s="23">
        <v>34</v>
      </c>
      <c r="F10" s="23">
        <v>15</v>
      </c>
      <c r="G10" s="23">
        <v>134</v>
      </c>
      <c r="H10" s="23">
        <v>14</v>
      </c>
      <c r="I10" s="23">
        <v>189</v>
      </c>
      <c r="J10" s="23">
        <v>18</v>
      </c>
      <c r="K10" s="23">
        <v>131</v>
      </c>
      <c r="L10" s="23">
        <v>100</v>
      </c>
      <c r="N10" s="73">
        <v>210</v>
      </c>
      <c r="O10" s="23">
        <v>61</v>
      </c>
      <c r="P10" s="23">
        <v>5</v>
      </c>
      <c r="Q10" s="23">
        <v>0</v>
      </c>
      <c r="R10" s="23">
        <v>11</v>
      </c>
      <c r="S10" s="23">
        <v>26</v>
      </c>
      <c r="T10" s="23">
        <v>6</v>
      </c>
      <c r="U10" s="23">
        <v>35</v>
      </c>
      <c r="V10" s="23">
        <v>15</v>
      </c>
      <c r="W10" s="23">
        <v>22</v>
      </c>
      <c r="X10" s="23">
        <v>31</v>
      </c>
    </row>
    <row r="11" spans="1:24" s="86" customFormat="1">
      <c r="A11" s="121" t="s">
        <v>368</v>
      </c>
      <c r="B11" s="73">
        <v>3585</v>
      </c>
      <c r="C11" s="23">
        <v>842</v>
      </c>
      <c r="D11" s="23">
        <v>145</v>
      </c>
      <c r="E11" s="23">
        <v>287</v>
      </c>
      <c r="F11" s="23">
        <v>370</v>
      </c>
      <c r="G11" s="23">
        <v>241</v>
      </c>
      <c r="H11" s="23">
        <v>115</v>
      </c>
      <c r="I11" s="23">
        <v>535</v>
      </c>
      <c r="J11" s="23">
        <v>290</v>
      </c>
      <c r="K11" s="23">
        <v>262</v>
      </c>
      <c r="L11" s="23">
        <v>498</v>
      </c>
      <c r="N11" s="73">
        <v>744</v>
      </c>
      <c r="O11" s="23">
        <v>167</v>
      </c>
      <c r="P11" s="23">
        <v>45</v>
      </c>
      <c r="Q11" s="23">
        <v>66</v>
      </c>
      <c r="R11" s="23">
        <v>53</v>
      </c>
      <c r="S11" s="23">
        <v>86</v>
      </c>
      <c r="T11" s="23">
        <v>19</v>
      </c>
      <c r="U11" s="23">
        <v>35</v>
      </c>
      <c r="V11" s="23">
        <v>51</v>
      </c>
      <c r="W11" s="23">
        <v>119</v>
      </c>
      <c r="X11" s="23">
        <v>103</v>
      </c>
    </row>
    <row r="12" spans="1:24" s="86" customFormat="1">
      <c r="A12" s="121" t="s">
        <v>369</v>
      </c>
      <c r="B12" s="73">
        <v>7854</v>
      </c>
      <c r="C12" s="23">
        <v>1359</v>
      </c>
      <c r="D12" s="23">
        <v>995</v>
      </c>
      <c r="E12" s="23">
        <v>658</v>
      </c>
      <c r="F12" s="23">
        <v>489</v>
      </c>
      <c r="G12" s="23">
        <v>588</v>
      </c>
      <c r="H12" s="23">
        <v>187</v>
      </c>
      <c r="I12" s="23">
        <v>1228</v>
      </c>
      <c r="J12" s="23">
        <v>689</v>
      </c>
      <c r="K12" s="23">
        <v>567</v>
      </c>
      <c r="L12" s="23">
        <v>1095</v>
      </c>
      <c r="N12" s="73">
        <v>2299</v>
      </c>
      <c r="O12" s="23">
        <v>410</v>
      </c>
      <c r="P12" s="23">
        <v>165</v>
      </c>
      <c r="Q12" s="23">
        <v>216</v>
      </c>
      <c r="R12" s="23">
        <v>175</v>
      </c>
      <c r="S12" s="23">
        <v>240</v>
      </c>
      <c r="T12" s="23">
        <v>80</v>
      </c>
      <c r="U12" s="23">
        <v>306</v>
      </c>
      <c r="V12" s="23">
        <v>145</v>
      </c>
      <c r="W12" s="23">
        <v>141</v>
      </c>
      <c r="X12" s="23">
        <v>422</v>
      </c>
    </row>
    <row r="13" spans="1:24" s="86" customFormat="1">
      <c r="A13" s="121" t="s">
        <v>370</v>
      </c>
      <c r="B13" s="73">
        <v>14609</v>
      </c>
      <c r="C13" s="23">
        <v>2228</v>
      </c>
      <c r="D13" s="23">
        <v>1513</v>
      </c>
      <c r="E13" s="23">
        <v>826</v>
      </c>
      <c r="F13" s="23">
        <v>948</v>
      </c>
      <c r="G13" s="23">
        <v>2433</v>
      </c>
      <c r="H13" s="23">
        <v>511</v>
      </c>
      <c r="I13" s="23">
        <v>1952</v>
      </c>
      <c r="J13" s="23">
        <v>1052</v>
      </c>
      <c r="K13" s="23">
        <v>988</v>
      </c>
      <c r="L13" s="23">
        <v>2157</v>
      </c>
      <c r="N13" s="73">
        <v>4044</v>
      </c>
      <c r="O13" s="23">
        <v>736</v>
      </c>
      <c r="P13" s="23">
        <v>224</v>
      </c>
      <c r="Q13" s="23">
        <v>391</v>
      </c>
      <c r="R13" s="23">
        <v>286</v>
      </c>
      <c r="S13" s="23">
        <v>488</v>
      </c>
      <c r="T13" s="23">
        <v>116</v>
      </c>
      <c r="U13" s="23">
        <v>464</v>
      </c>
      <c r="V13" s="23">
        <v>407</v>
      </c>
      <c r="W13" s="23">
        <v>346</v>
      </c>
      <c r="X13" s="23">
        <v>586</v>
      </c>
    </row>
    <row r="14" spans="1:24" s="86" customFormat="1">
      <c r="A14" s="121" t="s">
        <v>371</v>
      </c>
      <c r="B14" s="73">
        <v>19706</v>
      </c>
      <c r="C14" s="23">
        <v>2826</v>
      </c>
      <c r="D14" s="23">
        <v>1804</v>
      </c>
      <c r="E14" s="23">
        <v>1315</v>
      </c>
      <c r="F14" s="23">
        <v>1555</v>
      </c>
      <c r="G14" s="23">
        <v>2647</v>
      </c>
      <c r="H14" s="23">
        <v>533</v>
      </c>
      <c r="I14" s="23">
        <v>2865</v>
      </c>
      <c r="J14" s="23">
        <v>2050</v>
      </c>
      <c r="K14" s="23">
        <v>1192</v>
      </c>
      <c r="L14" s="23">
        <v>2920</v>
      </c>
      <c r="N14" s="73">
        <v>5863</v>
      </c>
      <c r="O14" s="23">
        <v>744</v>
      </c>
      <c r="P14" s="23">
        <v>359</v>
      </c>
      <c r="Q14" s="23">
        <v>790</v>
      </c>
      <c r="R14" s="23">
        <v>493</v>
      </c>
      <c r="S14" s="23">
        <v>744</v>
      </c>
      <c r="T14" s="23">
        <v>228</v>
      </c>
      <c r="U14" s="23">
        <v>692</v>
      </c>
      <c r="V14" s="23">
        <v>668</v>
      </c>
      <c r="W14" s="23">
        <v>395</v>
      </c>
      <c r="X14" s="23">
        <v>751</v>
      </c>
    </row>
    <row r="15" spans="1:24" s="86" customFormat="1">
      <c r="A15" s="121" t="s">
        <v>372</v>
      </c>
      <c r="B15" s="73">
        <v>10898</v>
      </c>
      <c r="C15" s="23">
        <v>1359</v>
      </c>
      <c r="D15" s="23">
        <v>1140</v>
      </c>
      <c r="E15" s="23">
        <v>1113</v>
      </c>
      <c r="F15" s="23">
        <v>726</v>
      </c>
      <c r="G15" s="23">
        <v>1257</v>
      </c>
      <c r="H15" s="23">
        <v>273</v>
      </c>
      <c r="I15" s="23">
        <v>1700</v>
      </c>
      <c r="J15" s="23">
        <v>889</v>
      </c>
      <c r="K15" s="23">
        <v>450</v>
      </c>
      <c r="L15" s="23">
        <v>1991</v>
      </c>
      <c r="N15" s="73">
        <v>3152</v>
      </c>
      <c r="O15" s="23">
        <v>152</v>
      </c>
      <c r="P15" s="23">
        <v>199</v>
      </c>
      <c r="Q15" s="23">
        <v>399</v>
      </c>
      <c r="R15" s="23">
        <v>207</v>
      </c>
      <c r="S15" s="23">
        <v>505</v>
      </c>
      <c r="T15" s="23">
        <v>116</v>
      </c>
      <c r="U15" s="23">
        <v>438</v>
      </c>
      <c r="V15" s="23">
        <v>320</v>
      </c>
      <c r="W15" s="23">
        <v>200</v>
      </c>
      <c r="X15" s="23">
        <v>617</v>
      </c>
    </row>
    <row r="16" spans="1:24" s="86" customFormat="1">
      <c r="A16" s="121" t="s">
        <v>373</v>
      </c>
      <c r="B16" s="73">
        <v>232</v>
      </c>
      <c r="C16" s="23">
        <v>0</v>
      </c>
      <c r="D16" s="23">
        <v>41</v>
      </c>
      <c r="E16" s="23">
        <v>0</v>
      </c>
      <c r="F16" s="23">
        <v>0</v>
      </c>
      <c r="G16" s="23">
        <v>27</v>
      </c>
      <c r="H16" s="23">
        <v>0</v>
      </c>
      <c r="I16" s="23">
        <v>31</v>
      </c>
      <c r="J16" s="23">
        <v>0</v>
      </c>
      <c r="K16" s="23">
        <v>0</v>
      </c>
      <c r="L16" s="23">
        <v>133</v>
      </c>
      <c r="N16" s="73">
        <v>119</v>
      </c>
      <c r="O16" s="23">
        <v>0</v>
      </c>
      <c r="P16" s="23">
        <v>5</v>
      </c>
      <c r="Q16" s="23">
        <v>33</v>
      </c>
      <c r="R16" s="23">
        <v>5</v>
      </c>
      <c r="S16" s="23">
        <v>34</v>
      </c>
      <c r="T16" s="23">
        <v>0</v>
      </c>
      <c r="U16" s="23">
        <v>26</v>
      </c>
      <c r="V16" s="23">
        <v>15</v>
      </c>
      <c r="W16" s="23">
        <v>0</v>
      </c>
      <c r="X16" s="23">
        <v>0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1E-3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4.0000000000000001E-3</v>
      </c>
      <c r="I20" s="93">
        <v>4.0000000000000001E-3</v>
      </c>
      <c r="J20" s="93">
        <v>4.0000000000000001E-3</v>
      </c>
      <c r="K20" s="93">
        <v>4.0000000000000001E-3</v>
      </c>
      <c r="L20" s="93">
        <v>0</v>
      </c>
      <c r="N20" s="92">
        <v>2E-3</v>
      </c>
      <c r="O20" s="93">
        <v>0</v>
      </c>
      <c r="P20" s="93">
        <v>0.01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1.2E-2</v>
      </c>
    </row>
    <row r="21" spans="1:24" s="86" customFormat="1">
      <c r="A21" s="121" t="s">
        <v>367</v>
      </c>
      <c r="B21" s="92">
        <v>1.4999999999999999E-2</v>
      </c>
      <c r="C21" s="93">
        <v>1.6E-2</v>
      </c>
      <c r="D21" s="93">
        <v>1.4E-2</v>
      </c>
      <c r="E21" s="93">
        <v>8.0000000000000002E-3</v>
      </c>
      <c r="F21" s="93">
        <v>4.0000000000000001E-3</v>
      </c>
      <c r="G21" s="93">
        <v>1.7999999999999999E-2</v>
      </c>
      <c r="H21" s="93">
        <v>8.9999999999999993E-3</v>
      </c>
      <c r="I21" s="93">
        <v>2.1999999999999999E-2</v>
      </c>
      <c r="J21" s="93">
        <v>4.0000000000000001E-3</v>
      </c>
      <c r="K21" s="93">
        <v>3.5999999999999997E-2</v>
      </c>
      <c r="L21" s="93">
        <v>1.0999999999999999E-2</v>
      </c>
      <c r="N21" s="92">
        <v>1.2999999999999999E-2</v>
      </c>
      <c r="O21" s="93">
        <v>2.7E-2</v>
      </c>
      <c r="P21" s="93">
        <v>5.0000000000000001E-3</v>
      </c>
      <c r="Q21" s="93">
        <v>0</v>
      </c>
      <c r="R21" s="93">
        <v>8.9999999999999993E-3</v>
      </c>
      <c r="S21" s="93">
        <v>1.2E-2</v>
      </c>
      <c r="T21" s="93">
        <v>1.0999999999999999E-2</v>
      </c>
      <c r="U21" s="93">
        <v>1.7999999999999999E-2</v>
      </c>
      <c r="V21" s="93">
        <v>8.9999999999999993E-3</v>
      </c>
      <c r="W21" s="93">
        <v>1.7999999999999999E-2</v>
      </c>
      <c r="X21" s="93">
        <v>1.2E-2</v>
      </c>
    </row>
    <row r="22" spans="1:24" s="86" customFormat="1">
      <c r="A22" s="121" t="s">
        <v>368</v>
      </c>
      <c r="B22" s="92">
        <v>6.2E-2</v>
      </c>
      <c r="C22" s="93">
        <v>9.6000000000000002E-2</v>
      </c>
      <c r="D22" s="93">
        <v>2.5000000000000001E-2</v>
      </c>
      <c r="E22" s="93">
        <v>6.8000000000000005E-2</v>
      </c>
      <c r="F22" s="93">
        <v>0.09</v>
      </c>
      <c r="G22" s="93">
        <v>3.3000000000000002E-2</v>
      </c>
      <c r="H22" s="93">
        <v>7.0000000000000007E-2</v>
      </c>
      <c r="I22" s="93">
        <v>6.3E-2</v>
      </c>
      <c r="J22" s="93">
        <v>5.8000000000000003E-2</v>
      </c>
      <c r="K22" s="93">
        <v>7.2999999999999995E-2</v>
      </c>
      <c r="L22" s="93">
        <v>5.6000000000000001E-2</v>
      </c>
      <c r="N22" s="92">
        <v>4.4999999999999998E-2</v>
      </c>
      <c r="O22" s="93">
        <v>7.3999999999999996E-2</v>
      </c>
      <c r="P22" s="93">
        <v>4.3999999999999997E-2</v>
      </c>
      <c r="Q22" s="93">
        <v>3.5000000000000003E-2</v>
      </c>
      <c r="R22" s="93">
        <v>4.2999999999999997E-2</v>
      </c>
      <c r="S22" s="93">
        <v>0.04</v>
      </c>
      <c r="T22" s="93">
        <v>3.4000000000000002E-2</v>
      </c>
      <c r="U22" s="93">
        <v>1.7999999999999999E-2</v>
      </c>
      <c r="V22" s="93">
        <v>3.1E-2</v>
      </c>
      <c r="W22" s="93">
        <v>9.7000000000000003E-2</v>
      </c>
      <c r="X22" s="93">
        <v>0.04</v>
      </c>
    </row>
    <row r="23" spans="1:24" s="86" customFormat="1">
      <c r="A23" s="121" t="s">
        <v>369</v>
      </c>
      <c r="B23" s="92">
        <v>0.13600000000000001</v>
      </c>
      <c r="C23" s="93">
        <v>0.155</v>
      </c>
      <c r="D23" s="93">
        <v>0.17399999999999999</v>
      </c>
      <c r="E23" s="93">
        <v>0.155</v>
      </c>
      <c r="F23" s="93">
        <v>0.11899999999999999</v>
      </c>
      <c r="G23" s="93">
        <v>0.08</v>
      </c>
      <c r="H23" s="93">
        <v>0.114</v>
      </c>
      <c r="I23" s="93">
        <v>0.14399999999999999</v>
      </c>
      <c r="J23" s="93">
        <v>0.13800000000000001</v>
      </c>
      <c r="K23" s="93">
        <v>0.157</v>
      </c>
      <c r="L23" s="93">
        <v>0.123</v>
      </c>
      <c r="N23" s="92">
        <v>0.14000000000000001</v>
      </c>
      <c r="O23" s="93">
        <v>0.18099999999999999</v>
      </c>
      <c r="P23" s="93">
        <v>0.16300000000000001</v>
      </c>
      <c r="Q23" s="93">
        <v>0.114</v>
      </c>
      <c r="R23" s="93">
        <v>0.14199999999999999</v>
      </c>
      <c r="S23" s="93">
        <v>0.113</v>
      </c>
      <c r="T23" s="93">
        <v>0.14199999999999999</v>
      </c>
      <c r="U23" s="93">
        <v>0.154</v>
      </c>
      <c r="V23" s="93">
        <v>0.09</v>
      </c>
      <c r="W23" s="93">
        <v>0.115</v>
      </c>
      <c r="X23" s="93">
        <v>0.16600000000000001</v>
      </c>
    </row>
    <row r="24" spans="1:24" s="86" customFormat="1">
      <c r="A24" s="121" t="s">
        <v>370</v>
      </c>
      <c r="B24" s="92">
        <v>0.253</v>
      </c>
      <c r="C24" s="93">
        <v>0.255</v>
      </c>
      <c r="D24" s="93">
        <v>0.26400000000000001</v>
      </c>
      <c r="E24" s="93">
        <v>0.19500000000000001</v>
      </c>
      <c r="F24" s="93">
        <v>0.23100000000000001</v>
      </c>
      <c r="G24" s="93">
        <v>0.33200000000000002</v>
      </c>
      <c r="H24" s="93">
        <v>0.311</v>
      </c>
      <c r="I24" s="93">
        <v>0.22900000000000001</v>
      </c>
      <c r="J24" s="93">
        <v>0.21</v>
      </c>
      <c r="K24" s="93">
        <v>0.27400000000000002</v>
      </c>
      <c r="L24" s="93">
        <v>0.24299999999999999</v>
      </c>
      <c r="N24" s="92">
        <v>0.245</v>
      </c>
      <c r="O24" s="93">
        <v>0.32400000000000001</v>
      </c>
      <c r="P24" s="93">
        <v>0.222</v>
      </c>
      <c r="Q24" s="93">
        <v>0.20599999999999999</v>
      </c>
      <c r="R24" s="93">
        <v>0.23300000000000001</v>
      </c>
      <c r="S24" s="93">
        <v>0.23</v>
      </c>
      <c r="T24" s="93">
        <v>0.20499999999999999</v>
      </c>
      <c r="U24" s="93">
        <v>0.23200000000000001</v>
      </c>
      <c r="V24" s="93">
        <v>0.251</v>
      </c>
      <c r="W24" s="93">
        <v>0.28299999999999997</v>
      </c>
      <c r="X24" s="93">
        <v>0.23100000000000001</v>
      </c>
    </row>
    <row r="25" spans="1:24" s="86" customFormat="1">
      <c r="A25" s="121" t="s">
        <v>371</v>
      </c>
      <c r="B25" s="92">
        <v>0.34100000000000003</v>
      </c>
      <c r="C25" s="93">
        <v>0.32300000000000001</v>
      </c>
      <c r="D25" s="93">
        <v>0.315</v>
      </c>
      <c r="E25" s="93">
        <v>0.311</v>
      </c>
      <c r="F25" s="93">
        <v>0.379</v>
      </c>
      <c r="G25" s="93">
        <v>0.36099999999999999</v>
      </c>
      <c r="H25" s="93">
        <v>0.32500000000000001</v>
      </c>
      <c r="I25" s="93">
        <v>0.33600000000000002</v>
      </c>
      <c r="J25" s="93">
        <v>0.40899999999999997</v>
      </c>
      <c r="K25" s="93">
        <v>0.33100000000000002</v>
      </c>
      <c r="L25" s="93">
        <v>0.32800000000000001</v>
      </c>
      <c r="N25" s="92">
        <v>0.35599999999999998</v>
      </c>
      <c r="O25" s="93">
        <v>0.32800000000000001</v>
      </c>
      <c r="P25" s="93">
        <v>0.35499999999999998</v>
      </c>
      <c r="Q25" s="93">
        <v>0.41699999999999998</v>
      </c>
      <c r="R25" s="93">
        <v>0.40100000000000002</v>
      </c>
      <c r="S25" s="93">
        <v>0.35099999999999998</v>
      </c>
      <c r="T25" s="93">
        <v>0.40300000000000002</v>
      </c>
      <c r="U25" s="93">
        <v>0.34599999999999997</v>
      </c>
      <c r="V25" s="93">
        <v>0.41299999999999998</v>
      </c>
      <c r="W25" s="93">
        <v>0.32300000000000001</v>
      </c>
      <c r="X25" s="93">
        <v>0.29599999999999999</v>
      </c>
    </row>
    <row r="26" spans="1:24" s="86" customFormat="1">
      <c r="A26" s="121" t="s">
        <v>372</v>
      </c>
      <c r="B26" s="92">
        <v>0.189</v>
      </c>
      <c r="C26" s="93">
        <v>0.155</v>
      </c>
      <c r="D26" s="93">
        <v>0.19900000000000001</v>
      </c>
      <c r="E26" s="93">
        <v>0.26300000000000001</v>
      </c>
      <c r="F26" s="93">
        <v>0.17699999999999999</v>
      </c>
      <c r="G26" s="93">
        <v>0.17199999999999999</v>
      </c>
      <c r="H26" s="93">
        <v>0.16700000000000001</v>
      </c>
      <c r="I26" s="93">
        <v>0.19900000000000001</v>
      </c>
      <c r="J26" s="93">
        <v>0.17799999999999999</v>
      </c>
      <c r="K26" s="93">
        <v>0.125</v>
      </c>
      <c r="L26" s="93">
        <v>0.224</v>
      </c>
      <c r="N26" s="92">
        <v>0.191</v>
      </c>
      <c r="O26" s="93">
        <v>6.7000000000000004E-2</v>
      </c>
      <c r="P26" s="93">
        <v>0.19700000000000001</v>
      </c>
      <c r="Q26" s="93">
        <v>0.21099999999999999</v>
      </c>
      <c r="R26" s="93">
        <v>0.16800000000000001</v>
      </c>
      <c r="S26" s="93">
        <v>0.23799999999999999</v>
      </c>
      <c r="T26" s="93">
        <v>0.20499999999999999</v>
      </c>
      <c r="U26" s="93">
        <v>0.219</v>
      </c>
      <c r="V26" s="93">
        <v>0.19700000000000001</v>
      </c>
      <c r="W26" s="93">
        <v>0.16400000000000001</v>
      </c>
      <c r="X26" s="93">
        <v>0.24299999999999999</v>
      </c>
    </row>
    <row r="27" spans="1:24" s="86" customFormat="1">
      <c r="A27" s="121" t="s">
        <v>373</v>
      </c>
      <c r="B27" s="92">
        <v>4.0000000000000001E-3</v>
      </c>
      <c r="C27" s="93">
        <v>0</v>
      </c>
      <c r="D27" s="93">
        <v>7.0000000000000001E-3</v>
      </c>
      <c r="E27" s="93">
        <v>0</v>
      </c>
      <c r="F27" s="93">
        <v>0</v>
      </c>
      <c r="G27" s="93">
        <v>4.0000000000000001E-3</v>
      </c>
      <c r="H27" s="93">
        <v>0</v>
      </c>
      <c r="I27" s="93">
        <v>4.0000000000000001E-3</v>
      </c>
      <c r="J27" s="93">
        <v>0</v>
      </c>
      <c r="K27" s="93">
        <v>0</v>
      </c>
      <c r="L27" s="93">
        <v>1.4999999999999999E-2</v>
      </c>
      <c r="N27" s="92">
        <v>7.0000000000000001E-3</v>
      </c>
      <c r="O27" s="93">
        <v>0</v>
      </c>
      <c r="P27" s="93">
        <v>5.0000000000000001E-3</v>
      </c>
      <c r="Q27" s="93">
        <v>1.7999999999999999E-2</v>
      </c>
      <c r="R27" s="93">
        <v>4.0000000000000001E-3</v>
      </c>
      <c r="S27" s="93">
        <v>1.6E-2</v>
      </c>
      <c r="T27" s="93">
        <v>0</v>
      </c>
      <c r="U27" s="93">
        <v>1.2999999999999999E-2</v>
      </c>
      <c r="V27" s="93">
        <v>8.9999999999999993E-3</v>
      </c>
      <c r="W27" s="93">
        <v>0</v>
      </c>
      <c r="X27" s="93">
        <v>0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1E-3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4.0000000000000001E-3</v>
      </c>
      <c r="I31" s="93">
        <v>4.0000000000000001E-3</v>
      </c>
      <c r="J31" s="93">
        <v>4.0000000000000001E-3</v>
      </c>
      <c r="K31" s="93">
        <v>4.0000000000000001E-3</v>
      </c>
      <c r="L31" s="93">
        <v>0</v>
      </c>
      <c r="N31" s="92">
        <v>2E-3</v>
      </c>
      <c r="O31" s="93">
        <v>0</v>
      </c>
      <c r="P31" s="93">
        <v>0.01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1.2E-2</v>
      </c>
    </row>
    <row r="32" spans="1:24" s="90" customFormat="1">
      <c r="A32" s="25" t="s">
        <v>367</v>
      </c>
      <c r="B32" s="92">
        <v>1.4999999999999999E-2</v>
      </c>
      <c r="C32" s="93">
        <v>1.6E-2</v>
      </c>
      <c r="D32" s="93">
        <v>1.4999999999999999E-2</v>
      </c>
      <c r="E32" s="93">
        <v>8.0000000000000002E-3</v>
      </c>
      <c r="F32" s="93">
        <v>4.0000000000000001E-3</v>
      </c>
      <c r="G32" s="93">
        <v>1.7999999999999999E-2</v>
      </c>
      <c r="H32" s="93">
        <v>8.9999999999999993E-3</v>
      </c>
      <c r="I32" s="93">
        <v>2.1999999999999999E-2</v>
      </c>
      <c r="J32" s="93">
        <v>4.0000000000000001E-3</v>
      </c>
      <c r="K32" s="93">
        <v>3.5999999999999997E-2</v>
      </c>
      <c r="L32" s="93">
        <v>1.0999999999999999E-2</v>
      </c>
      <c r="N32" s="92">
        <v>1.2999999999999999E-2</v>
      </c>
      <c r="O32" s="93">
        <v>2.7E-2</v>
      </c>
      <c r="P32" s="93">
        <v>5.0000000000000001E-3</v>
      </c>
      <c r="Q32" s="93">
        <v>0</v>
      </c>
      <c r="R32" s="93">
        <v>8.9999999999999993E-3</v>
      </c>
      <c r="S32" s="93">
        <v>1.2E-2</v>
      </c>
      <c r="T32" s="93">
        <v>1.0999999999999999E-2</v>
      </c>
      <c r="U32" s="93">
        <v>1.7999999999999999E-2</v>
      </c>
      <c r="V32" s="93">
        <v>8.9999999999999993E-3</v>
      </c>
      <c r="W32" s="93">
        <v>1.7999999999999999E-2</v>
      </c>
      <c r="X32" s="93">
        <v>1.2E-2</v>
      </c>
    </row>
    <row r="33" spans="1:25" s="90" customFormat="1">
      <c r="A33" s="25" t="s">
        <v>368</v>
      </c>
      <c r="B33" s="92">
        <v>6.2E-2</v>
      </c>
      <c r="C33" s="93">
        <v>9.6000000000000002E-2</v>
      </c>
      <c r="D33" s="93">
        <v>2.5999999999999999E-2</v>
      </c>
      <c r="E33" s="93">
        <v>6.8000000000000005E-2</v>
      </c>
      <c r="F33" s="93">
        <v>0.09</v>
      </c>
      <c r="G33" s="93">
        <v>3.3000000000000002E-2</v>
      </c>
      <c r="H33" s="93">
        <v>7.0000000000000007E-2</v>
      </c>
      <c r="I33" s="93">
        <v>6.3E-2</v>
      </c>
      <c r="J33" s="93">
        <v>5.8000000000000003E-2</v>
      </c>
      <c r="K33" s="93">
        <v>7.2999999999999995E-2</v>
      </c>
      <c r="L33" s="93">
        <v>5.7000000000000002E-2</v>
      </c>
      <c r="N33" s="92">
        <v>4.4999999999999998E-2</v>
      </c>
      <c r="O33" s="93">
        <v>7.3999999999999996E-2</v>
      </c>
      <c r="P33" s="93">
        <v>4.4999999999999998E-2</v>
      </c>
      <c r="Q33" s="93">
        <v>3.5999999999999997E-2</v>
      </c>
      <c r="R33" s="93">
        <v>4.2999999999999997E-2</v>
      </c>
      <c r="S33" s="93">
        <v>4.1000000000000002E-2</v>
      </c>
      <c r="T33" s="93">
        <v>3.4000000000000002E-2</v>
      </c>
      <c r="U33" s="93">
        <v>1.7999999999999999E-2</v>
      </c>
      <c r="V33" s="93">
        <v>3.2000000000000001E-2</v>
      </c>
      <c r="W33" s="93">
        <v>9.7000000000000003E-2</v>
      </c>
      <c r="X33" s="93">
        <v>0.04</v>
      </c>
    </row>
    <row r="34" spans="1:25" s="90" customFormat="1">
      <c r="A34" s="25" t="s">
        <v>369</v>
      </c>
      <c r="B34" s="92">
        <v>0.13600000000000001</v>
      </c>
      <c r="C34" s="93">
        <v>0.155</v>
      </c>
      <c r="D34" s="93">
        <v>0.17499999999999999</v>
      </c>
      <c r="E34" s="93">
        <v>0.155</v>
      </c>
      <c r="F34" s="93">
        <v>0.11899999999999999</v>
      </c>
      <c r="G34" s="93">
        <v>8.1000000000000003E-2</v>
      </c>
      <c r="H34" s="93">
        <v>0.114</v>
      </c>
      <c r="I34" s="93">
        <v>0.14399999999999999</v>
      </c>
      <c r="J34" s="93">
        <v>0.13800000000000001</v>
      </c>
      <c r="K34" s="93">
        <v>0.157</v>
      </c>
      <c r="L34" s="93">
        <v>0.125</v>
      </c>
      <c r="N34" s="92">
        <v>0.14099999999999999</v>
      </c>
      <c r="O34" s="93">
        <v>0.18099999999999999</v>
      </c>
      <c r="P34" s="93">
        <v>0.16300000000000001</v>
      </c>
      <c r="Q34" s="93">
        <v>0.11600000000000001</v>
      </c>
      <c r="R34" s="93">
        <v>0.14299999999999999</v>
      </c>
      <c r="S34" s="93">
        <v>0.115</v>
      </c>
      <c r="T34" s="93">
        <v>0.14199999999999999</v>
      </c>
      <c r="U34" s="93">
        <v>0.156</v>
      </c>
      <c r="V34" s="93">
        <v>0.09</v>
      </c>
      <c r="W34" s="93">
        <v>0.115</v>
      </c>
      <c r="X34" s="93">
        <v>0.16600000000000001</v>
      </c>
    </row>
    <row r="35" spans="1:25" s="90" customFormat="1">
      <c r="A35" s="25" t="s">
        <v>370</v>
      </c>
      <c r="B35" s="92">
        <v>0.254</v>
      </c>
      <c r="C35" s="93">
        <v>0.255</v>
      </c>
      <c r="D35" s="93">
        <v>0.26600000000000001</v>
      </c>
      <c r="E35" s="93">
        <v>0.19500000000000001</v>
      </c>
      <c r="F35" s="93">
        <v>0.23100000000000001</v>
      </c>
      <c r="G35" s="93">
        <v>0.33300000000000002</v>
      </c>
      <c r="H35" s="93">
        <v>0.311</v>
      </c>
      <c r="I35" s="93">
        <v>0.23</v>
      </c>
      <c r="J35" s="93">
        <v>0.21</v>
      </c>
      <c r="K35" s="93">
        <v>0.27400000000000002</v>
      </c>
      <c r="L35" s="93">
        <v>0.246</v>
      </c>
      <c r="N35" s="92">
        <v>0.247</v>
      </c>
      <c r="O35" s="93">
        <v>0.32400000000000001</v>
      </c>
      <c r="P35" s="93">
        <v>0.223</v>
      </c>
      <c r="Q35" s="93">
        <v>0.21</v>
      </c>
      <c r="R35" s="93">
        <v>0.23400000000000001</v>
      </c>
      <c r="S35" s="93">
        <v>0.23400000000000001</v>
      </c>
      <c r="T35" s="93">
        <v>0.20499999999999999</v>
      </c>
      <c r="U35" s="93">
        <v>0.23599999999999999</v>
      </c>
      <c r="V35" s="93">
        <v>0.253</v>
      </c>
      <c r="W35" s="93">
        <v>0.28299999999999997</v>
      </c>
      <c r="X35" s="93">
        <v>0.23100000000000001</v>
      </c>
    </row>
    <row r="36" spans="1:25" s="90" customFormat="1">
      <c r="A36" s="25" t="s">
        <v>371</v>
      </c>
      <c r="B36" s="92">
        <v>0.34200000000000003</v>
      </c>
      <c r="C36" s="93">
        <v>0.32300000000000001</v>
      </c>
      <c r="D36" s="93">
        <v>0.318</v>
      </c>
      <c r="E36" s="93">
        <v>0.311</v>
      </c>
      <c r="F36" s="93">
        <v>0.379</v>
      </c>
      <c r="G36" s="93">
        <v>0.36299999999999999</v>
      </c>
      <c r="H36" s="93">
        <v>0.32500000000000001</v>
      </c>
      <c r="I36" s="93">
        <v>0.33700000000000002</v>
      </c>
      <c r="J36" s="93">
        <v>0.40899999999999997</v>
      </c>
      <c r="K36" s="93">
        <v>0.33100000000000002</v>
      </c>
      <c r="L36" s="93">
        <v>0.33300000000000002</v>
      </c>
      <c r="N36" s="92">
        <v>0.35899999999999999</v>
      </c>
      <c r="O36" s="93">
        <v>0.32800000000000001</v>
      </c>
      <c r="P36" s="93">
        <v>0.35599999999999998</v>
      </c>
      <c r="Q36" s="93">
        <v>0.42399999999999999</v>
      </c>
      <c r="R36" s="93">
        <v>0.40300000000000002</v>
      </c>
      <c r="S36" s="93">
        <v>0.35699999999999998</v>
      </c>
      <c r="T36" s="93">
        <v>0.40300000000000002</v>
      </c>
      <c r="U36" s="93">
        <v>0.35099999999999998</v>
      </c>
      <c r="V36" s="93">
        <v>0.41599999999999998</v>
      </c>
      <c r="W36" s="93">
        <v>0.32300000000000001</v>
      </c>
      <c r="X36" s="93">
        <v>0.29599999999999999</v>
      </c>
    </row>
    <row r="37" spans="1:25" s="90" customFormat="1">
      <c r="A37" s="25" t="s">
        <v>372</v>
      </c>
      <c r="B37" s="92">
        <v>0.189</v>
      </c>
      <c r="C37" s="93">
        <v>0.155</v>
      </c>
      <c r="D37" s="93">
        <v>0.20100000000000001</v>
      </c>
      <c r="E37" s="93">
        <v>0.26300000000000001</v>
      </c>
      <c r="F37" s="93">
        <v>0.17699999999999999</v>
      </c>
      <c r="G37" s="93">
        <v>0.17199999999999999</v>
      </c>
      <c r="H37" s="93">
        <v>0.16700000000000001</v>
      </c>
      <c r="I37" s="93">
        <v>0.2</v>
      </c>
      <c r="J37" s="93">
        <v>0.17799999999999999</v>
      </c>
      <c r="K37" s="93">
        <v>0.125</v>
      </c>
      <c r="L37" s="93">
        <v>0.22700000000000001</v>
      </c>
      <c r="N37" s="92">
        <v>0.193</v>
      </c>
      <c r="O37" s="93">
        <v>6.7000000000000004E-2</v>
      </c>
      <c r="P37" s="93">
        <v>0.19800000000000001</v>
      </c>
      <c r="Q37" s="93">
        <v>0.214</v>
      </c>
      <c r="R37" s="93">
        <v>0.16900000000000001</v>
      </c>
      <c r="S37" s="93">
        <v>0.24199999999999999</v>
      </c>
      <c r="T37" s="93">
        <v>0.20499999999999999</v>
      </c>
      <c r="U37" s="93">
        <v>0.222</v>
      </c>
      <c r="V37" s="93">
        <v>0.19900000000000001</v>
      </c>
      <c r="W37" s="93">
        <v>0.16400000000000001</v>
      </c>
      <c r="X37" s="93">
        <v>0.24299999999999999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 ht="24">
      <c r="A41" s="121" t="s">
        <v>374</v>
      </c>
      <c r="B41" s="92">
        <v>0.78500000000000003</v>
      </c>
      <c r="C41" s="93">
        <v>0.73299999999999998</v>
      </c>
      <c r="D41" s="93">
        <v>0.78500000000000003</v>
      </c>
      <c r="E41" s="93">
        <v>0.76900000000000002</v>
      </c>
      <c r="F41" s="93">
        <v>0.78700000000000003</v>
      </c>
      <c r="G41" s="93">
        <v>0.86799999999999999</v>
      </c>
      <c r="H41" s="93">
        <v>0.80300000000000005</v>
      </c>
      <c r="I41" s="93">
        <v>0.76700000000000002</v>
      </c>
      <c r="J41" s="93">
        <v>0.79700000000000004</v>
      </c>
      <c r="K41" s="93">
        <v>0.73</v>
      </c>
      <c r="L41" s="93">
        <v>0.80700000000000005</v>
      </c>
      <c r="N41" s="92">
        <v>0.79900000000000004</v>
      </c>
      <c r="O41" s="93">
        <v>0.71899999999999997</v>
      </c>
      <c r="P41" s="93">
        <v>0.77700000000000002</v>
      </c>
      <c r="Q41" s="93">
        <v>0.84799999999999998</v>
      </c>
      <c r="R41" s="93">
        <v>0.80500000000000005</v>
      </c>
      <c r="S41" s="93">
        <v>0.83199999999999996</v>
      </c>
      <c r="T41" s="93">
        <v>0.81299999999999994</v>
      </c>
      <c r="U41" s="93">
        <v>0.80900000000000005</v>
      </c>
      <c r="V41" s="93">
        <v>0.86899999999999999</v>
      </c>
      <c r="W41" s="93">
        <v>0.77</v>
      </c>
      <c r="X41" s="93">
        <v>0.76900000000000002</v>
      </c>
    </row>
    <row r="42" spans="1:25" s="86" customFormat="1">
      <c r="A42" s="122" t="s">
        <v>375</v>
      </c>
      <c r="B42" s="109">
        <v>5.4</v>
      </c>
      <c r="C42" s="112">
        <v>5.2</v>
      </c>
      <c r="D42" s="112">
        <v>5.4</v>
      </c>
      <c r="E42" s="112">
        <v>5.5</v>
      </c>
      <c r="F42" s="112">
        <v>5.4</v>
      </c>
      <c r="G42" s="112">
        <v>5.5</v>
      </c>
      <c r="H42" s="112">
        <v>5.4</v>
      </c>
      <c r="I42" s="112">
        <v>5.4</v>
      </c>
      <c r="J42" s="112">
        <v>5.5</v>
      </c>
      <c r="K42" s="112">
        <v>5.2</v>
      </c>
      <c r="L42" s="112">
        <v>5.5</v>
      </c>
      <c r="N42" s="109">
        <v>5.5</v>
      </c>
      <c r="O42" s="112">
        <v>5.0999999999999996</v>
      </c>
      <c r="P42" s="112">
        <v>5.4</v>
      </c>
      <c r="Q42" s="112">
        <v>5.7</v>
      </c>
      <c r="R42" s="112">
        <v>5.5</v>
      </c>
      <c r="S42" s="112">
        <v>5.6</v>
      </c>
      <c r="T42" s="112">
        <v>5.6</v>
      </c>
      <c r="U42" s="112">
        <v>5.6</v>
      </c>
      <c r="V42" s="112">
        <v>5.6</v>
      </c>
      <c r="W42" s="112">
        <v>5.3</v>
      </c>
      <c r="X42" s="112">
        <v>5.4</v>
      </c>
    </row>
    <row r="43" spans="1:25" s="86" customFormat="1">
      <c r="A43" s="122" t="s">
        <v>376</v>
      </c>
      <c r="B43" s="109">
        <v>6</v>
      </c>
      <c r="C43" s="112">
        <v>5</v>
      </c>
      <c r="D43" s="112">
        <v>6</v>
      </c>
      <c r="E43" s="112">
        <v>6</v>
      </c>
      <c r="F43" s="112">
        <v>6</v>
      </c>
      <c r="G43" s="112">
        <v>6</v>
      </c>
      <c r="H43" s="112">
        <v>5</v>
      </c>
      <c r="I43" s="112">
        <v>6</v>
      </c>
      <c r="J43" s="112">
        <v>6</v>
      </c>
      <c r="K43" s="112">
        <v>5</v>
      </c>
      <c r="L43" s="112">
        <v>6</v>
      </c>
      <c r="N43" s="109">
        <v>6</v>
      </c>
      <c r="O43" s="112">
        <v>5</v>
      </c>
      <c r="P43" s="112">
        <v>6</v>
      </c>
      <c r="Q43" s="112">
        <v>6</v>
      </c>
      <c r="R43" s="112">
        <v>6</v>
      </c>
      <c r="S43" s="112">
        <v>6</v>
      </c>
      <c r="T43" s="112">
        <v>6</v>
      </c>
      <c r="U43" s="112">
        <v>6</v>
      </c>
      <c r="V43" s="112">
        <v>6</v>
      </c>
      <c r="W43" s="112">
        <v>5</v>
      </c>
      <c r="X43" s="112">
        <v>6</v>
      </c>
    </row>
    <row r="44" spans="1:25" s="86" customFormat="1">
      <c r="A44" s="122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6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6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81.881533101045321</v>
      </c>
      <c r="C45" s="112">
        <f t="shared" si="1"/>
        <v>73.491124260355036</v>
      </c>
      <c r="D45" s="112">
        <f t="shared" si="1"/>
        <v>90.452876376988996</v>
      </c>
      <c r="E45" s="112">
        <f t="shared" si="1"/>
        <v>82.011834319526628</v>
      </c>
      <c r="F45" s="112">
        <f t="shared" si="1"/>
        <v>78.660612939841087</v>
      </c>
      <c r="G45" s="112">
        <f t="shared" si="1"/>
        <v>88.864628820960704</v>
      </c>
      <c r="H45" s="112">
        <f t="shared" si="1"/>
        <v>81.264108352144476</v>
      </c>
      <c r="I45" s="112">
        <f t="shared" si="1"/>
        <v>79.132473622508797</v>
      </c>
      <c r="J45" s="112">
        <f t="shared" si="1"/>
        <v>84.70451911935109</v>
      </c>
      <c r="K45" s="112">
        <f t="shared" si="1"/>
        <v>73.190984578884937</v>
      </c>
      <c r="L45" s="112">
        <f t="shared" si="1"/>
        <v>84.454756380510432</v>
      </c>
      <c r="N45" s="109">
        <f t="shared" ref="N45:X45" si="2">100*((N24+N25+N26)-(N20+N21+N22))/(N20+N21+N22+N24+N25+N26)</f>
        <v>85.91549295774648</v>
      </c>
      <c r="O45" s="112">
        <f t="shared" si="2"/>
        <v>75.365853658536594</v>
      </c>
      <c r="P45" s="112">
        <f t="shared" si="2"/>
        <v>85.834333733493423</v>
      </c>
      <c r="Q45" s="112">
        <f t="shared" si="2"/>
        <v>91.944764096662837</v>
      </c>
      <c r="R45" s="112">
        <f t="shared" si="2"/>
        <v>87.822014051522245</v>
      </c>
      <c r="S45" s="112">
        <f t="shared" si="2"/>
        <v>88.0597014925373</v>
      </c>
      <c r="T45" s="112">
        <f t="shared" si="2"/>
        <v>89.510489510489506</v>
      </c>
      <c r="U45" s="112">
        <f t="shared" si="2"/>
        <v>91.356542617046813</v>
      </c>
      <c r="V45" s="112">
        <f t="shared" si="2"/>
        <v>91.120976692563815</v>
      </c>
      <c r="W45" s="112">
        <f t="shared" si="2"/>
        <v>74.011299435028249</v>
      </c>
      <c r="X45" s="112">
        <f t="shared" si="2"/>
        <v>84.65227817745803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19706</v>
      </c>
      <c r="C47" s="117">
        <f t="shared" ref="C47:X47" si="3">MAX(C9:C15)</f>
        <v>2826</v>
      </c>
      <c r="D47" s="117">
        <f t="shared" si="3"/>
        <v>1804</v>
      </c>
      <c r="E47" s="117">
        <f t="shared" si="3"/>
        <v>1315</v>
      </c>
      <c r="F47" s="117">
        <f t="shared" si="3"/>
        <v>1555</v>
      </c>
      <c r="G47" s="117">
        <f t="shared" si="3"/>
        <v>2647</v>
      </c>
      <c r="H47" s="117">
        <f t="shared" si="3"/>
        <v>533</v>
      </c>
      <c r="I47" s="117">
        <f t="shared" si="3"/>
        <v>2865</v>
      </c>
      <c r="J47" s="117">
        <f t="shared" si="3"/>
        <v>2050</v>
      </c>
      <c r="K47" s="117">
        <f t="shared" si="3"/>
        <v>1192</v>
      </c>
      <c r="L47" s="117">
        <f t="shared" si="3"/>
        <v>2920</v>
      </c>
      <c r="N47" s="117">
        <f t="shared" si="3"/>
        <v>5863</v>
      </c>
      <c r="O47" s="117">
        <f t="shared" si="3"/>
        <v>744</v>
      </c>
      <c r="P47" s="117">
        <f t="shared" si="3"/>
        <v>359</v>
      </c>
      <c r="Q47" s="117">
        <f t="shared" si="3"/>
        <v>790</v>
      </c>
      <c r="R47" s="117">
        <f t="shared" si="3"/>
        <v>493</v>
      </c>
      <c r="S47" s="117">
        <f t="shared" si="3"/>
        <v>744</v>
      </c>
      <c r="T47" s="117">
        <f t="shared" si="3"/>
        <v>228</v>
      </c>
      <c r="U47" s="117">
        <f t="shared" si="3"/>
        <v>692</v>
      </c>
      <c r="V47" s="117">
        <f t="shared" si="3"/>
        <v>668</v>
      </c>
      <c r="W47" s="117">
        <f t="shared" si="3"/>
        <v>395</v>
      </c>
      <c r="X47" s="117">
        <f t="shared" si="3"/>
        <v>751</v>
      </c>
    </row>
    <row r="48" spans="1:25" s="67" customFormat="1" ht="3.7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/>
  </sheetViews>
  <sheetFormatPr defaultColWidth="8.7109375" defaultRowHeight="12"/>
  <cols>
    <col min="1" max="1" width="23.57031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96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413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77</v>
      </c>
      <c r="C8" s="23">
        <v>0</v>
      </c>
      <c r="D8" s="23">
        <v>10</v>
      </c>
      <c r="E8" s="23">
        <v>0</v>
      </c>
      <c r="F8" s="23">
        <v>0</v>
      </c>
      <c r="G8" s="23">
        <v>0</v>
      </c>
      <c r="H8" s="23">
        <v>0</v>
      </c>
      <c r="I8" s="23">
        <v>9</v>
      </c>
      <c r="J8" s="23">
        <v>25</v>
      </c>
      <c r="K8" s="23">
        <v>0</v>
      </c>
      <c r="L8" s="23">
        <v>33</v>
      </c>
    </row>
    <row r="9" spans="1:13" s="86" customFormat="1">
      <c r="A9" s="121" t="s">
        <v>367</v>
      </c>
      <c r="B9" s="73">
        <v>1498</v>
      </c>
      <c r="C9" s="23">
        <v>305</v>
      </c>
      <c r="D9" s="23">
        <v>119</v>
      </c>
      <c r="E9" s="23">
        <v>143</v>
      </c>
      <c r="F9" s="23">
        <v>46</v>
      </c>
      <c r="G9" s="23">
        <v>168</v>
      </c>
      <c r="H9" s="23">
        <v>67</v>
      </c>
      <c r="I9" s="23">
        <v>201</v>
      </c>
      <c r="J9" s="23">
        <v>54</v>
      </c>
      <c r="K9" s="23">
        <v>167</v>
      </c>
      <c r="L9" s="23">
        <v>228</v>
      </c>
    </row>
    <row r="10" spans="1:13" s="86" customFormat="1">
      <c r="A10" s="121" t="s">
        <v>368</v>
      </c>
      <c r="B10" s="73">
        <v>3969</v>
      </c>
      <c r="C10" s="23">
        <v>784</v>
      </c>
      <c r="D10" s="23">
        <v>279</v>
      </c>
      <c r="E10" s="23">
        <v>395</v>
      </c>
      <c r="F10" s="23">
        <v>407</v>
      </c>
      <c r="G10" s="23">
        <v>344</v>
      </c>
      <c r="H10" s="23">
        <v>91</v>
      </c>
      <c r="I10" s="23">
        <v>570</v>
      </c>
      <c r="J10" s="23">
        <v>298</v>
      </c>
      <c r="K10" s="23">
        <v>321</v>
      </c>
      <c r="L10" s="23">
        <v>481</v>
      </c>
    </row>
    <row r="11" spans="1:13" s="86" customFormat="1">
      <c r="A11" s="121" t="s">
        <v>369</v>
      </c>
      <c r="B11" s="73">
        <v>9065</v>
      </c>
      <c r="C11" s="23">
        <v>1522</v>
      </c>
      <c r="D11" s="23">
        <v>711</v>
      </c>
      <c r="E11" s="23">
        <v>596</v>
      </c>
      <c r="F11" s="23">
        <v>637</v>
      </c>
      <c r="G11" s="23">
        <v>927</v>
      </c>
      <c r="H11" s="23">
        <v>289</v>
      </c>
      <c r="I11" s="23">
        <v>1272</v>
      </c>
      <c r="J11" s="23">
        <v>816</v>
      </c>
      <c r="K11" s="23">
        <v>782</v>
      </c>
      <c r="L11" s="23">
        <v>1514</v>
      </c>
    </row>
    <row r="12" spans="1:13" s="86" customFormat="1">
      <c r="A12" s="121" t="s">
        <v>370</v>
      </c>
      <c r="B12" s="73">
        <v>20953</v>
      </c>
      <c r="C12" s="23">
        <v>2946</v>
      </c>
      <c r="D12" s="23">
        <v>1960</v>
      </c>
      <c r="E12" s="23">
        <v>1585</v>
      </c>
      <c r="F12" s="23">
        <v>1593</v>
      </c>
      <c r="G12" s="23">
        <v>3256</v>
      </c>
      <c r="H12" s="23">
        <v>647</v>
      </c>
      <c r="I12" s="23">
        <v>2925</v>
      </c>
      <c r="J12" s="23">
        <v>1713</v>
      </c>
      <c r="K12" s="23">
        <v>1392</v>
      </c>
      <c r="L12" s="23">
        <v>2938</v>
      </c>
    </row>
    <row r="13" spans="1:13" s="86" customFormat="1">
      <c r="A13" s="121" t="s">
        <v>371</v>
      </c>
      <c r="B13" s="73">
        <v>22086</v>
      </c>
      <c r="C13" s="23">
        <v>3442</v>
      </c>
      <c r="D13" s="23">
        <v>2185</v>
      </c>
      <c r="E13" s="23">
        <v>1796</v>
      </c>
      <c r="F13" s="23">
        <v>1535</v>
      </c>
      <c r="G13" s="23">
        <v>2651</v>
      </c>
      <c r="H13" s="23">
        <v>662</v>
      </c>
      <c r="I13" s="23">
        <v>3075</v>
      </c>
      <c r="J13" s="23">
        <v>2188</v>
      </c>
      <c r="K13" s="23">
        <v>1525</v>
      </c>
      <c r="L13" s="23">
        <v>3026</v>
      </c>
    </row>
    <row r="14" spans="1:13" s="86" customFormat="1">
      <c r="A14" s="121" t="s">
        <v>372</v>
      </c>
      <c r="B14" s="73">
        <v>13838</v>
      </c>
      <c r="C14" s="23">
        <v>1752</v>
      </c>
      <c r="D14" s="23">
        <v>1049</v>
      </c>
      <c r="E14" s="23">
        <v>1360</v>
      </c>
      <c r="F14" s="23">
        <v>953</v>
      </c>
      <c r="G14" s="23">
        <v>1841</v>
      </c>
      <c r="H14" s="23">
        <v>395</v>
      </c>
      <c r="I14" s="23">
        <v>1900</v>
      </c>
      <c r="J14" s="23">
        <v>1292</v>
      </c>
      <c r="K14" s="23">
        <v>609</v>
      </c>
      <c r="L14" s="23">
        <v>2688</v>
      </c>
    </row>
    <row r="15" spans="1:13" s="86" customFormat="1">
      <c r="A15" s="121" t="s">
        <v>373</v>
      </c>
      <c r="B15" s="73">
        <v>2793</v>
      </c>
      <c r="C15" s="23">
        <v>266</v>
      </c>
      <c r="D15" s="23">
        <v>422</v>
      </c>
      <c r="E15" s="23">
        <v>252</v>
      </c>
      <c r="F15" s="23">
        <v>162</v>
      </c>
      <c r="G15" s="23">
        <v>261</v>
      </c>
      <c r="H15" s="23">
        <v>56</v>
      </c>
      <c r="I15" s="23">
        <v>576</v>
      </c>
      <c r="J15" s="23">
        <v>240</v>
      </c>
      <c r="K15" s="23">
        <v>31</v>
      </c>
      <c r="L15" s="23">
        <v>527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1E-3</v>
      </c>
      <c r="C19" s="93">
        <v>0</v>
      </c>
      <c r="D19" s="93">
        <v>1E-3</v>
      </c>
      <c r="E19" s="93">
        <v>0</v>
      </c>
      <c r="F19" s="93">
        <v>0</v>
      </c>
      <c r="G19" s="93">
        <v>0</v>
      </c>
      <c r="H19" s="93">
        <v>0</v>
      </c>
      <c r="I19" s="93">
        <v>1E-3</v>
      </c>
      <c r="J19" s="93">
        <v>4.0000000000000001E-3</v>
      </c>
      <c r="K19" s="93">
        <v>0</v>
      </c>
      <c r="L19" s="93">
        <v>3.0000000000000001E-3</v>
      </c>
    </row>
    <row r="20" spans="1:12" s="86" customFormat="1">
      <c r="A20" s="121" t="s">
        <v>367</v>
      </c>
      <c r="B20" s="92">
        <v>0.02</v>
      </c>
      <c r="C20" s="93">
        <v>2.8000000000000001E-2</v>
      </c>
      <c r="D20" s="93">
        <v>1.7999999999999999E-2</v>
      </c>
      <c r="E20" s="93">
        <v>2.3E-2</v>
      </c>
      <c r="F20" s="93">
        <v>8.9999999999999993E-3</v>
      </c>
      <c r="G20" s="93">
        <v>1.7999999999999999E-2</v>
      </c>
      <c r="H20" s="93">
        <v>0.03</v>
      </c>
      <c r="I20" s="93">
        <v>1.9E-2</v>
      </c>
      <c r="J20" s="93">
        <v>8.0000000000000002E-3</v>
      </c>
      <c r="K20" s="93">
        <v>3.5000000000000003E-2</v>
      </c>
      <c r="L20" s="93">
        <v>0.02</v>
      </c>
    </row>
    <row r="21" spans="1:12" s="86" customFormat="1">
      <c r="A21" s="121" t="s">
        <v>368</v>
      </c>
      <c r="B21" s="92">
        <v>5.2999999999999999E-2</v>
      </c>
      <c r="C21" s="93">
        <v>7.0999999999999994E-2</v>
      </c>
      <c r="D21" s="93">
        <v>4.1000000000000002E-2</v>
      </c>
      <c r="E21" s="93">
        <v>6.4000000000000001E-2</v>
      </c>
      <c r="F21" s="93">
        <v>7.5999999999999998E-2</v>
      </c>
      <c r="G21" s="93">
        <v>3.5999999999999997E-2</v>
      </c>
      <c r="H21" s="93">
        <v>4.1000000000000002E-2</v>
      </c>
      <c r="I21" s="93">
        <v>5.3999999999999999E-2</v>
      </c>
      <c r="J21" s="93">
        <v>4.4999999999999998E-2</v>
      </c>
      <c r="K21" s="93">
        <v>6.6000000000000003E-2</v>
      </c>
      <c r="L21" s="93">
        <v>4.2000000000000003E-2</v>
      </c>
    </row>
    <row r="22" spans="1:12" s="86" customFormat="1">
      <c r="A22" s="121" t="s">
        <v>369</v>
      </c>
      <c r="B22" s="92">
        <v>0.122</v>
      </c>
      <c r="C22" s="93">
        <v>0.13800000000000001</v>
      </c>
      <c r="D22" s="93">
        <v>0.106</v>
      </c>
      <c r="E22" s="93">
        <v>9.7000000000000003E-2</v>
      </c>
      <c r="F22" s="93">
        <v>0.11899999999999999</v>
      </c>
      <c r="G22" s="93">
        <v>9.8000000000000004E-2</v>
      </c>
      <c r="H22" s="93">
        <v>0.13100000000000001</v>
      </c>
      <c r="I22" s="93">
        <v>0.121</v>
      </c>
      <c r="J22" s="93">
        <v>0.123</v>
      </c>
      <c r="K22" s="93">
        <v>0.16200000000000001</v>
      </c>
      <c r="L22" s="93">
        <v>0.13200000000000001</v>
      </c>
    </row>
    <row r="23" spans="1:12" s="86" customFormat="1">
      <c r="A23" s="121" t="s">
        <v>370</v>
      </c>
      <c r="B23" s="92">
        <v>0.28199999999999997</v>
      </c>
      <c r="C23" s="93">
        <v>0.26700000000000002</v>
      </c>
      <c r="D23" s="93">
        <v>0.29099999999999998</v>
      </c>
      <c r="E23" s="93">
        <v>0.25900000000000001</v>
      </c>
      <c r="F23" s="93">
        <v>0.29899999999999999</v>
      </c>
      <c r="G23" s="93">
        <v>0.34499999999999997</v>
      </c>
      <c r="H23" s="93">
        <v>0.29299999999999998</v>
      </c>
      <c r="I23" s="93">
        <v>0.27800000000000002</v>
      </c>
      <c r="J23" s="93">
        <v>0.25900000000000001</v>
      </c>
      <c r="K23" s="93">
        <v>0.28799999999999998</v>
      </c>
      <c r="L23" s="93">
        <v>0.25700000000000001</v>
      </c>
    </row>
    <row r="24" spans="1:12" s="86" customFormat="1">
      <c r="A24" s="121" t="s">
        <v>371</v>
      </c>
      <c r="B24" s="92">
        <v>0.29699999999999999</v>
      </c>
      <c r="C24" s="93">
        <v>0.312</v>
      </c>
      <c r="D24" s="93">
        <v>0.32400000000000001</v>
      </c>
      <c r="E24" s="93">
        <v>0.29299999999999998</v>
      </c>
      <c r="F24" s="93">
        <v>0.28799999999999998</v>
      </c>
      <c r="G24" s="93">
        <v>0.28100000000000003</v>
      </c>
      <c r="H24" s="93">
        <v>0.3</v>
      </c>
      <c r="I24" s="93">
        <v>0.29199999999999998</v>
      </c>
      <c r="J24" s="93">
        <v>0.33</v>
      </c>
      <c r="K24" s="93">
        <v>0.316</v>
      </c>
      <c r="L24" s="93">
        <v>0.26500000000000001</v>
      </c>
    </row>
    <row r="25" spans="1:12" s="86" customFormat="1">
      <c r="A25" s="121" t="s">
        <v>372</v>
      </c>
      <c r="B25" s="92">
        <v>0.186</v>
      </c>
      <c r="C25" s="93">
        <v>0.159</v>
      </c>
      <c r="D25" s="93">
        <v>0.156</v>
      </c>
      <c r="E25" s="93">
        <v>0.222</v>
      </c>
      <c r="F25" s="93">
        <v>0.17899999999999999</v>
      </c>
      <c r="G25" s="93">
        <v>0.19500000000000001</v>
      </c>
      <c r="H25" s="93">
        <v>0.17899999999999999</v>
      </c>
      <c r="I25" s="93">
        <v>0.18</v>
      </c>
      <c r="J25" s="93">
        <v>0.19500000000000001</v>
      </c>
      <c r="K25" s="93">
        <v>0.126</v>
      </c>
      <c r="L25" s="93">
        <v>0.23499999999999999</v>
      </c>
    </row>
    <row r="26" spans="1:12" s="86" customFormat="1">
      <c r="A26" s="121" t="s">
        <v>373</v>
      </c>
      <c r="B26" s="92">
        <v>3.7999999999999999E-2</v>
      </c>
      <c r="C26" s="93">
        <v>2.4E-2</v>
      </c>
      <c r="D26" s="93">
        <v>6.3E-2</v>
      </c>
      <c r="E26" s="93">
        <v>4.1000000000000002E-2</v>
      </c>
      <c r="F26" s="93">
        <v>0.03</v>
      </c>
      <c r="G26" s="93">
        <v>2.8000000000000001E-2</v>
      </c>
      <c r="H26" s="93">
        <v>2.5000000000000001E-2</v>
      </c>
      <c r="I26" s="93">
        <v>5.5E-2</v>
      </c>
      <c r="J26" s="93">
        <v>3.5999999999999997E-2</v>
      </c>
      <c r="K26" s="93">
        <v>6.0000000000000001E-3</v>
      </c>
      <c r="L26" s="93">
        <v>4.5999999999999999E-2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1E-3</v>
      </c>
      <c r="C30" s="93">
        <v>0</v>
      </c>
      <c r="D30" s="93">
        <v>2E-3</v>
      </c>
      <c r="E30" s="93">
        <v>0</v>
      </c>
      <c r="F30" s="93">
        <v>0</v>
      </c>
      <c r="G30" s="93">
        <v>0</v>
      </c>
      <c r="H30" s="93">
        <v>0</v>
      </c>
      <c r="I30" s="93">
        <v>1E-3</v>
      </c>
      <c r="J30" s="93">
        <v>4.0000000000000001E-3</v>
      </c>
      <c r="K30" s="93">
        <v>0</v>
      </c>
      <c r="L30" s="93">
        <v>3.0000000000000001E-3</v>
      </c>
    </row>
    <row r="31" spans="1:12" s="86" customFormat="1">
      <c r="A31" s="25" t="s">
        <v>367</v>
      </c>
      <c r="B31" s="92">
        <v>2.1000000000000001E-2</v>
      </c>
      <c r="C31" s="93">
        <v>2.8000000000000001E-2</v>
      </c>
      <c r="D31" s="93">
        <v>1.9E-2</v>
      </c>
      <c r="E31" s="93">
        <v>2.4E-2</v>
      </c>
      <c r="F31" s="93">
        <v>8.9999999999999993E-3</v>
      </c>
      <c r="G31" s="93">
        <v>1.7999999999999999E-2</v>
      </c>
      <c r="H31" s="93">
        <v>3.1E-2</v>
      </c>
      <c r="I31" s="93">
        <v>0.02</v>
      </c>
      <c r="J31" s="93">
        <v>8.9999999999999993E-3</v>
      </c>
      <c r="K31" s="93">
        <v>3.5000000000000003E-2</v>
      </c>
      <c r="L31" s="93">
        <v>2.1000000000000001E-2</v>
      </c>
    </row>
    <row r="32" spans="1:12" s="86" customFormat="1">
      <c r="A32" s="25" t="s">
        <v>368</v>
      </c>
      <c r="B32" s="92">
        <v>5.6000000000000001E-2</v>
      </c>
      <c r="C32" s="93">
        <v>7.2999999999999995E-2</v>
      </c>
      <c r="D32" s="93">
        <v>4.3999999999999997E-2</v>
      </c>
      <c r="E32" s="93">
        <v>6.7000000000000004E-2</v>
      </c>
      <c r="F32" s="93">
        <v>7.9000000000000001E-2</v>
      </c>
      <c r="G32" s="93">
        <v>3.6999999999999998E-2</v>
      </c>
      <c r="H32" s="93">
        <v>4.2000000000000003E-2</v>
      </c>
      <c r="I32" s="93">
        <v>5.7000000000000002E-2</v>
      </c>
      <c r="J32" s="93">
        <v>4.7E-2</v>
      </c>
      <c r="K32" s="93">
        <v>6.7000000000000004E-2</v>
      </c>
      <c r="L32" s="93">
        <v>4.3999999999999997E-2</v>
      </c>
    </row>
    <row r="33" spans="1:35" s="86" customFormat="1">
      <c r="A33" s="25" t="s">
        <v>369</v>
      </c>
      <c r="B33" s="92">
        <v>0.127</v>
      </c>
      <c r="C33" s="93">
        <v>0.14199999999999999</v>
      </c>
      <c r="D33" s="93">
        <v>0.113</v>
      </c>
      <c r="E33" s="93">
        <v>0.10100000000000001</v>
      </c>
      <c r="F33" s="93">
        <v>0.123</v>
      </c>
      <c r="G33" s="93">
        <v>0.10100000000000001</v>
      </c>
      <c r="H33" s="93">
        <v>0.13400000000000001</v>
      </c>
      <c r="I33" s="93">
        <v>0.128</v>
      </c>
      <c r="J33" s="93">
        <v>0.128</v>
      </c>
      <c r="K33" s="93">
        <v>0.16300000000000001</v>
      </c>
      <c r="L33" s="93">
        <v>0.13900000000000001</v>
      </c>
    </row>
    <row r="34" spans="1:35" s="86" customFormat="1">
      <c r="A34" s="25" t="s">
        <v>370</v>
      </c>
      <c r="B34" s="92">
        <v>0.29299999999999998</v>
      </c>
      <c r="C34" s="93">
        <v>0.27400000000000002</v>
      </c>
      <c r="D34" s="93">
        <v>0.311</v>
      </c>
      <c r="E34" s="93">
        <v>0.27</v>
      </c>
      <c r="F34" s="93">
        <v>0.308</v>
      </c>
      <c r="G34" s="93">
        <v>0.35399999999999998</v>
      </c>
      <c r="H34" s="93">
        <v>0.30099999999999999</v>
      </c>
      <c r="I34" s="93">
        <v>0.29399999999999998</v>
      </c>
      <c r="J34" s="93">
        <v>0.26800000000000002</v>
      </c>
      <c r="K34" s="93">
        <v>0.28999999999999998</v>
      </c>
      <c r="L34" s="93">
        <v>0.26900000000000002</v>
      </c>
    </row>
    <row r="35" spans="1:35" s="86" customFormat="1">
      <c r="A35" s="25" t="s">
        <v>371</v>
      </c>
      <c r="B35" s="92">
        <v>0.309</v>
      </c>
      <c r="C35" s="93">
        <v>0.32</v>
      </c>
      <c r="D35" s="93">
        <v>0.34599999999999997</v>
      </c>
      <c r="E35" s="93">
        <v>0.30599999999999999</v>
      </c>
      <c r="F35" s="93">
        <v>0.29699999999999999</v>
      </c>
      <c r="G35" s="93">
        <v>0.28899999999999998</v>
      </c>
      <c r="H35" s="93">
        <v>0.308</v>
      </c>
      <c r="I35" s="93">
        <v>0.309</v>
      </c>
      <c r="J35" s="93">
        <v>0.34300000000000003</v>
      </c>
      <c r="K35" s="93">
        <v>0.318</v>
      </c>
      <c r="L35" s="93">
        <v>0.27700000000000002</v>
      </c>
    </row>
    <row r="36" spans="1:35" s="86" customFormat="1">
      <c r="A36" s="25" t="s">
        <v>372</v>
      </c>
      <c r="B36" s="92">
        <v>0.19400000000000001</v>
      </c>
      <c r="C36" s="93">
        <v>0.16300000000000001</v>
      </c>
      <c r="D36" s="93">
        <v>0.16600000000000001</v>
      </c>
      <c r="E36" s="93">
        <v>0.23100000000000001</v>
      </c>
      <c r="F36" s="93">
        <v>0.184</v>
      </c>
      <c r="G36" s="93">
        <v>0.2</v>
      </c>
      <c r="H36" s="93">
        <v>0.184</v>
      </c>
      <c r="I36" s="93">
        <v>0.191</v>
      </c>
      <c r="J36" s="93">
        <v>0.20200000000000001</v>
      </c>
      <c r="K36" s="93">
        <v>0.127</v>
      </c>
      <c r="L36" s="93">
        <v>0.246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 ht="24">
      <c r="A40" s="121" t="s">
        <v>374</v>
      </c>
      <c r="B40" s="92">
        <v>0.79600000000000004</v>
      </c>
      <c r="C40" s="93">
        <v>0.75700000000000001</v>
      </c>
      <c r="D40" s="93">
        <v>0.82299999999999995</v>
      </c>
      <c r="E40" s="93">
        <v>0.80700000000000005</v>
      </c>
      <c r="F40" s="93">
        <v>0.78900000000000003</v>
      </c>
      <c r="G40" s="93">
        <v>0.84299999999999997</v>
      </c>
      <c r="H40" s="93">
        <v>0.79200000000000004</v>
      </c>
      <c r="I40" s="93">
        <v>0.79400000000000004</v>
      </c>
      <c r="J40" s="93">
        <v>0.81299999999999994</v>
      </c>
      <c r="K40" s="93">
        <v>0.73499999999999999</v>
      </c>
      <c r="L40" s="93">
        <v>0.79300000000000004</v>
      </c>
    </row>
    <row r="41" spans="1:35" s="86" customFormat="1">
      <c r="A41" s="122" t="s">
        <v>375</v>
      </c>
      <c r="B41" s="109">
        <v>5.4</v>
      </c>
      <c r="C41" s="112">
        <v>5.3</v>
      </c>
      <c r="D41" s="112">
        <v>5.4</v>
      </c>
      <c r="E41" s="112">
        <v>5.5</v>
      </c>
      <c r="F41" s="112">
        <v>5.4</v>
      </c>
      <c r="G41" s="112">
        <v>5.5</v>
      </c>
      <c r="H41" s="112">
        <v>5.4</v>
      </c>
      <c r="I41" s="112">
        <v>5.4</v>
      </c>
      <c r="J41" s="112">
        <v>5.5</v>
      </c>
      <c r="K41" s="112">
        <v>5.2</v>
      </c>
      <c r="L41" s="112">
        <v>5.5</v>
      </c>
    </row>
    <row r="42" spans="1:35" s="86" customFormat="1">
      <c r="A42" s="122" t="s">
        <v>376</v>
      </c>
      <c r="B42" s="109">
        <v>6</v>
      </c>
      <c r="C42" s="112">
        <v>5</v>
      </c>
      <c r="D42" s="112">
        <v>6</v>
      </c>
      <c r="E42" s="112">
        <v>6</v>
      </c>
      <c r="F42" s="112">
        <v>5</v>
      </c>
      <c r="G42" s="112">
        <v>5</v>
      </c>
      <c r="H42" s="112">
        <v>5</v>
      </c>
      <c r="I42" s="112">
        <v>5</v>
      </c>
      <c r="J42" s="112">
        <v>6</v>
      </c>
      <c r="K42" s="112">
        <v>5</v>
      </c>
      <c r="L42" s="112">
        <v>6</v>
      </c>
    </row>
    <row r="43" spans="1:35" s="86" customFormat="1">
      <c r="A43" s="122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6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5</v>
      </c>
      <c r="G43" s="113" t="str">
        <f t="shared" si="0"/>
        <v>Voto 5</v>
      </c>
      <c r="H43" s="113" t="str">
        <f t="shared" si="0"/>
        <v>Voto 6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82.359952324195461</v>
      </c>
      <c r="C44" s="112">
        <f t="shared" si="1"/>
        <v>76.344086021505376</v>
      </c>
      <c r="D44" s="112">
        <f t="shared" si="1"/>
        <v>85.559566787003618</v>
      </c>
      <c r="E44" s="112">
        <f t="shared" si="1"/>
        <v>79.790940766550534</v>
      </c>
      <c r="F44" s="112">
        <f t="shared" si="1"/>
        <v>80.023501762632208</v>
      </c>
      <c r="G44" s="112">
        <f t="shared" si="1"/>
        <v>87.657142857142844</v>
      </c>
      <c r="H44" s="112">
        <f t="shared" si="1"/>
        <v>83.155397390272853</v>
      </c>
      <c r="I44" s="112">
        <f t="shared" si="1"/>
        <v>82.038834951456309</v>
      </c>
      <c r="J44" s="112">
        <f t="shared" si="1"/>
        <v>86.444708680142696</v>
      </c>
      <c r="K44" s="112">
        <f t="shared" si="1"/>
        <v>75.691937424789401</v>
      </c>
      <c r="L44" s="112">
        <f t="shared" si="1"/>
        <v>84.184914841849135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22086</v>
      </c>
      <c r="C46" s="117">
        <f t="shared" ref="C46:L46" si="2">MAX(C8:C14)</f>
        <v>3442</v>
      </c>
      <c r="D46" s="117">
        <f t="shared" si="2"/>
        <v>2185</v>
      </c>
      <c r="E46" s="117">
        <f t="shared" si="2"/>
        <v>1796</v>
      </c>
      <c r="F46" s="117">
        <f t="shared" si="2"/>
        <v>1593</v>
      </c>
      <c r="G46" s="117">
        <f t="shared" si="2"/>
        <v>3256</v>
      </c>
      <c r="H46" s="117">
        <f t="shared" si="2"/>
        <v>662</v>
      </c>
      <c r="I46" s="117">
        <f t="shared" si="2"/>
        <v>3075</v>
      </c>
      <c r="J46" s="117">
        <f t="shared" si="2"/>
        <v>2188</v>
      </c>
      <c r="K46" s="117">
        <f t="shared" si="2"/>
        <v>1525</v>
      </c>
      <c r="L46" s="117">
        <f t="shared" si="2"/>
        <v>3026</v>
      </c>
    </row>
    <row r="47" spans="1:35" s="67" customFormat="1" ht="6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A36" sqref="AA36"/>
    </sheetView>
  </sheetViews>
  <sheetFormatPr defaultColWidth="8.7109375" defaultRowHeight="12"/>
  <cols>
    <col min="1" max="1" width="24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97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413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413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51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18</v>
      </c>
      <c r="K9" s="23">
        <v>0</v>
      </c>
      <c r="L9" s="23">
        <v>33</v>
      </c>
      <c r="N9" s="73">
        <v>26</v>
      </c>
      <c r="O9" s="23">
        <v>0</v>
      </c>
      <c r="P9" s="23">
        <v>10</v>
      </c>
      <c r="Q9" s="23">
        <v>0</v>
      </c>
      <c r="R9" s="23">
        <v>0</v>
      </c>
      <c r="S9" s="23">
        <v>0</v>
      </c>
      <c r="T9" s="23">
        <v>0</v>
      </c>
      <c r="U9" s="23">
        <v>9</v>
      </c>
      <c r="V9" s="23">
        <v>7</v>
      </c>
      <c r="W9" s="23">
        <v>0</v>
      </c>
      <c r="X9" s="23">
        <v>0</v>
      </c>
    </row>
    <row r="10" spans="1:24" s="86" customFormat="1">
      <c r="A10" s="121" t="s">
        <v>367</v>
      </c>
      <c r="B10" s="73">
        <v>1227</v>
      </c>
      <c r="C10" s="23">
        <v>245</v>
      </c>
      <c r="D10" s="23">
        <v>104</v>
      </c>
      <c r="E10" s="23">
        <v>135</v>
      </c>
      <c r="F10" s="23">
        <v>30</v>
      </c>
      <c r="G10" s="23">
        <v>134</v>
      </c>
      <c r="H10" s="23">
        <v>58</v>
      </c>
      <c r="I10" s="23">
        <v>157</v>
      </c>
      <c r="J10" s="23">
        <v>54</v>
      </c>
      <c r="K10" s="23">
        <v>145</v>
      </c>
      <c r="L10" s="23">
        <v>166</v>
      </c>
      <c r="N10" s="73">
        <v>271</v>
      </c>
      <c r="O10" s="23">
        <v>61</v>
      </c>
      <c r="P10" s="23">
        <v>15</v>
      </c>
      <c r="Q10" s="23">
        <v>8</v>
      </c>
      <c r="R10" s="23">
        <v>16</v>
      </c>
      <c r="S10" s="23">
        <v>34</v>
      </c>
      <c r="T10" s="23">
        <v>10</v>
      </c>
      <c r="U10" s="23">
        <v>44</v>
      </c>
      <c r="V10" s="23">
        <v>0</v>
      </c>
      <c r="W10" s="23">
        <v>22</v>
      </c>
      <c r="X10" s="23">
        <v>62</v>
      </c>
    </row>
    <row r="11" spans="1:24" s="86" customFormat="1">
      <c r="A11" s="121" t="s">
        <v>368</v>
      </c>
      <c r="B11" s="73">
        <v>3302</v>
      </c>
      <c r="C11" s="23">
        <v>625</v>
      </c>
      <c r="D11" s="23">
        <v>249</v>
      </c>
      <c r="E11" s="23">
        <v>320</v>
      </c>
      <c r="F11" s="23">
        <v>370</v>
      </c>
      <c r="G11" s="23">
        <v>267</v>
      </c>
      <c r="H11" s="23">
        <v>65</v>
      </c>
      <c r="I11" s="23">
        <v>535</v>
      </c>
      <c r="J11" s="23">
        <v>254</v>
      </c>
      <c r="K11" s="23">
        <v>218</v>
      </c>
      <c r="L11" s="23">
        <v>398</v>
      </c>
      <c r="N11" s="73">
        <v>668</v>
      </c>
      <c r="O11" s="23">
        <v>159</v>
      </c>
      <c r="P11" s="23">
        <v>30</v>
      </c>
      <c r="Q11" s="23">
        <v>75</v>
      </c>
      <c r="R11" s="23">
        <v>37</v>
      </c>
      <c r="S11" s="23">
        <v>77</v>
      </c>
      <c r="T11" s="23">
        <v>26</v>
      </c>
      <c r="U11" s="23">
        <v>35</v>
      </c>
      <c r="V11" s="23">
        <v>44</v>
      </c>
      <c r="W11" s="23">
        <v>103</v>
      </c>
      <c r="X11" s="23">
        <v>82</v>
      </c>
    </row>
    <row r="12" spans="1:24" s="86" customFormat="1">
      <c r="A12" s="121" t="s">
        <v>369</v>
      </c>
      <c r="B12" s="73">
        <v>7264</v>
      </c>
      <c r="C12" s="23">
        <v>1196</v>
      </c>
      <c r="D12" s="23">
        <v>601</v>
      </c>
      <c r="E12" s="23">
        <v>422</v>
      </c>
      <c r="F12" s="23">
        <v>489</v>
      </c>
      <c r="G12" s="23">
        <v>722</v>
      </c>
      <c r="H12" s="23">
        <v>238</v>
      </c>
      <c r="I12" s="23">
        <v>1070</v>
      </c>
      <c r="J12" s="23">
        <v>707</v>
      </c>
      <c r="K12" s="23">
        <v>625</v>
      </c>
      <c r="L12" s="23">
        <v>1195</v>
      </c>
      <c r="N12" s="73">
        <v>1802</v>
      </c>
      <c r="O12" s="23">
        <v>326</v>
      </c>
      <c r="P12" s="23">
        <v>110</v>
      </c>
      <c r="Q12" s="23">
        <v>175</v>
      </c>
      <c r="R12" s="23">
        <v>148</v>
      </c>
      <c r="S12" s="23">
        <v>205</v>
      </c>
      <c r="T12" s="23">
        <v>51</v>
      </c>
      <c r="U12" s="23">
        <v>201</v>
      </c>
      <c r="V12" s="23">
        <v>109</v>
      </c>
      <c r="W12" s="23">
        <v>157</v>
      </c>
      <c r="X12" s="23">
        <v>319</v>
      </c>
    </row>
    <row r="13" spans="1:24" s="86" customFormat="1">
      <c r="A13" s="121" t="s">
        <v>370</v>
      </c>
      <c r="B13" s="73">
        <v>16188</v>
      </c>
      <c r="C13" s="23">
        <v>2255</v>
      </c>
      <c r="D13" s="23">
        <v>1721</v>
      </c>
      <c r="E13" s="23">
        <v>978</v>
      </c>
      <c r="F13" s="23">
        <v>1259</v>
      </c>
      <c r="G13" s="23">
        <v>2674</v>
      </c>
      <c r="H13" s="23">
        <v>518</v>
      </c>
      <c r="I13" s="23">
        <v>2329</v>
      </c>
      <c r="J13" s="23">
        <v>1161</v>
      </c>
      <c r="K13" s="23">
        <v>1003</v>
      </c>
      <c r="L13" s="23">
        <v>2290</v>
      </c>
      <c r="N13" s="73">
        <v>4766</v>
      </c>
      <c r="O13" s="23">
        <v>691</v>
      </c>
      <c r="P13" s="23">
        <v>239</v>
      </c>
      <c r="Q13" s="23">
        <v>607</v>
      </c>
      <c r="R13" s="23">
        <v>334</v>
      </c>
      <c r="S13" s="23">
        <v>582</v>
      </c>
      <c r="T13" s="23">
        <v>129</v>
      </c>
      <c r="U13" s="23">
        <v>595</v>
      </c>
      <c r="V13" s="23">
        <v>552</v>
      </c>
      <c r="W13" s="23">
        <v>389</v>
      </c>
      <c r="X13" s="23">
        <v>648</v>
      </c>
    </row>
    <row r="14" spans="1:24" s="86" customFormat="1">
      <c r="A14" s="121" t="s">
        <v>371</v>
      </c>
      <c r="B14" s="73">
        <v>17415</v>
      </c>
      <c r="C14" s="23">
        <v>2744</v>
      </c>
      <c r="D14" s="23">
        <v>1866</v>
      </c>
      <c r="E14" s="23">
        <v>1214</v>
      </c>
      <c r="F14" s="23">
        <v>1111</v>
      </c>
      <c r="G14" s="23">
        <v>2112</v>
      </c>
      <c r="H14" s="23">
        <v>482</v>
      </c>
      <c r="I14" s="23">
        <v>2550</v>
      </c>
      <c r="J14" s="23">
        <v>1651</v>
      </c>
      <c r="K14" s="23">
        <v>1163</v>
      </c>
      <c r="L14" s="23">
        <v>2522</v>
      </c>
      <c r="N14" s="73">
        <v>4671</v>
      </c>
      <c r="O14" s="23">
        <v>698</v>
      </c>
      <c r="P14" s="23">
        <v>319</v>
      </c>
      <c r="Q14" s="23">
        <v>582</v>
      </c>
      <c r="R14" s="23">
        <v>424</v>
      </c>
      <c r="S14" s="23">
        <v>539</v>
      </c>
      <c r="T14" s="23">
        <v>180</v>
      </c>
      <c r="U14" s="23">
        <v>525</v>
      </c>
      <c r="V14" s="23">
        <v>538</v>
      </c>
      <c r="W14" s="23">
        <v>362</v>
      </c>
      <c r="X14" s="23">
        <v>504</v>
      </c>
    </row>
    <row r="15" spans="1:24" s="86" customFormat="1">
      <c r="A15" s="121" t="s">
        <v>372</v>
      </c>
      <c r="B15" s="73">
        <v>10491</v>
      </c>
      <c r="C15" s="23">
        <v>1494</v>
      </c>
      <c r="D15" s="23">
        <v>829</v>
      </c>
      <c r="E15" s="23">
        <v>961</v>
      </c>
      <c r="F15" s="23">
        <v>741</v>
      </c>
      <c r="G15" s="23">
        <v>1310</v>
      </c>
      <c r="H15" s="23">
        <v>266</v>
      </c>
      <c r="I15" s="23">
        <v>1480</v>
      </c>
      <c r="J15" s="23">
        <v>1016</v>
      </c>
      <c r="K15" s="23">
        <v>436</v>
      </c>
      <c r="L15" s="23">
        <v>1958</v>
      </c>
      <c r="N15" s="73">
        <v>3347</v>
      </c>
      <c r="O15" s="23">
        <v>258</v>
      </c>
      <c r="P15" s="23">
        <v>219</v>
      </c>
      <c r="Q15" s="23">
        <v>399</v>
      </c>
      <c r="R15" s="23">
        <v>212</v>
      </c>
      <c r="S15" s="23">
        <v>531</v>
      </c>
      <c r="T15" s="23">
        <v>129</v>
      </c>
      <c r="U15" s="23">
        <v>420</v>
      </c>
      <c r="V15" s="23">
        <v>276</v>
      </c>
      <c r="W15" s="23">
        <v>173</v>
      </c>
      <c r="X15" s="23">
        <v>730</v>
      </c>
    </row>
    <row r="16" spans="1:24" s="86" customFormat="1">
      <c r="A16" s="121" t="s">
        <v>373</v>
      </c>
      <c r="B16" s="73">
        <v>1871</v>
      </c>
      <c r="C16" s="23">
        <v>190</v>
      </c>
      <c r="D16" s="23">
        <v>352</v>
      </c>
      <c r="E16" s="23">
        <v>202</v>
      </c>
      <c r="F16" s="23">
        <v>104</v>
      </c>
      <c r="G16" s="23">
        <v>107</v>
      </c>
      <c r="H16" s="23">
        <v>14</v>
      </c>
      <c r="I16" s="23">
        <v>409</v>
      </c>
      <c r="J16" s="23">
        <v>145</v>
      </c>
      <c r="K16" s="23">
        <v>15</v>
      </c>
      <c r="L16" s="23">
        <v>332</v>
      </c>
      <c r="N16" s="73">
        <v>922</v>
      </c>
      <c r="O16" s="23">
        <v>76</v>
      </c>
      <c r="P16" s="23">
        <v>70</v>
      </c>
      <c r="Q16" s="23">
        <v>50</v>
      </c>
      <c r="R16" s="23">
        <v>58</v>
      </c>
      <c r="S16" s="23">
        <v>154</v>
      </c>
      <c r="T16" s="23">
        <v>42</v>
      </c>
      <c r="U16" s="23">
        <v>166</v>
      </c>
      <c r="V16" s="23">
        <v>94</v>
      </c>
      <c r="W16" s="23">
        <v>16</v>
      </c>
      <c r="X16" s="23">
        <v>195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1E-3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4.0000000000000001E-3</v>
      </c>
      <c r="K20" s="93">
        <v>0</v>
      </c>
      <c r="L20" s="93">
        <v>4.0000000000000001E-3</v>
      </c>
      <c r="N20" s="92">
        <v>2E-3</v>
      </c>
      <c r="O20" s="93">
        <v>0</v>
      </c>
      <c r="P20" s="93">
        <v>0.01</v>
      </c>
      <c r="Q20" s="93">
        <v>0</v>
      </c>
      <c r="R20" s="93">
        <v>0</v>
      </c>
      <c r="S20" s="93">
        <v>0</v>
      </c>
      <c r="T20" s="93">
        <v>0</v>
      </c>
      <c r="U20" s="93">
        <v>4.0000000000000001E-3</v>
      </c>
      <c r="V20" s="93">
        <v>4.0000000000000001E-3</v>
      </c>
      <c r="W20" s="93">
        <v>0</v>
      </c>
      <c r="X20" s="93">
        <v>0</v>
      </c>
    </row>
    <row r="21" spans="1:24" s="86" customFormat="1">
      <c r="A21" s="121" t="s">
        <v>367</v>
      </c>
      <c r="B21" s="92">
        <v>2.1000000000000001E-2</v>
      </c>
      <c r="C21" s="93">
        <v>2.8000000000000001E-2</v>
      </c>
      <c r="D21" s="93">
        <v>1.7999999999999999E-2</v>
      </c>
      <c r="E21" s="93">
        <v>3.2000000000000001E-2</v>
      </c>
      <c r="F21" s="93">
        <v>7.0000000000000001E-3</v>
      </c>
      <c r="G21" s="93">
        <v>1.7999999999999999E-2</v>
      </c>
      <c r="H21" s="93">
        <v>3.5000000000000003E-2</v>
      </c>
      <c r="I21" s="93">
        <v>1.7999999999999999E-2</v>
      </c>
      <c r="J21" s="93">
        <v>1.0999999999999999E-2</v>
      </c>
      <c r="K21" s="93">
        <v>0.04</v>
      </c>
      <c r="L21" s="93">
        <v>1.9E-2</v>
      </c>
      <c r="N21" s="92">
        <v>1.6E-2</v>
      </c>
      <c r="O21" s="93">
        <v>2.7E-2</v>
      </c>
      <c r="P21" s="93">
        <v>1.4999999999999999E-2</v>
      </c>
      <c r="Q21" s="93">
        <v>4.0000000000000001E-3</v>
      </c>
      <c r="R21" s="93">
        <v>1.2999999999999999E-2</v>
      </c>
      <c r="S21" s="93">
        <v>1.6E-2</v>
      </c>
      <c r="T21" s="93">
        <v>1.7000000000000001E-2</v>
      </c>
      <c r="U21" s="93">
        <v>2.1999999999999999E-2</v>
      </c>
      <c r="V21" s="93">
        <v>0</v>
      </c>
      <c r="W21" s="93">
        <v>1.7999999999999999E-2</v>
      </c>
      <c r="X21" s="93">
        <v>2.4E-2</v>
      </c>
    </row>
    <row r="22" spans="1:24" s="86" customFormat="1">
      <c r="A22" s="121" t="s">
        <v>368</v>
      </c>
      <c r="B22" s="92">
        <v>5.7000000000000002E-2</v>
      </c>
      <c r="C22" s="93">
        <v>7.0999999999999994E-2</v>
      </c>
      <c r="D22" s="93">
        <v>4.2999999999999997E-2</v>
      </c>
      <c r="E22" s="93">
        <v>7.5999999999999998E-2</v>
      </c>
      <c r="F22" s="93">
        <v>0.09</v>
      </c>
      <c r="G22" s="93">
        <v>3.5999999999999997E-2</v>
      </c>
      <c r="H22" s="93">
        <v>3.9E-2</v>
      </c>
      <c r="I22" s="93">
        <v>6.3E-2</v>
      </c>
      <c r="J22" s="93">
        <v>5.0999999999999997E-2</v>
      </c>
      <c r="K22" s="93">
        <v>0.06</v>
      </c>
      <c r="L22" s="93">
        <v>4.4999999999999998E-2</v>
      </c>
      <c r="N22" s="92">
        <v>4.1000000000000002E-2</v>
      </c>
      <c r="O22" s="93">
        <v>7.0000000000000007E-2</v>
      </c>
      <c r="P22" s="93">
        <v>0.03</v>
      </c>
      <c r="Q22" s="93">
        <v>3.9E-2</v>
      </c>
      <c r="R22" s="93">
        <v>0.03</v>
      </c>
      <c r="S22" s="93">
        <v>3.5999999999999997E-2</v>
      </c>
      <c r="T22" s="93">
        <v>4.4999999999999998E-2</v>
      </c>
      <c r="U22" s="93">
        <v>1.7999999999999999E-2</v>
      </c>
      <c r="V22" s="93">
        <v>2.7E-2</v>
      </c>
      <c r="W22" s="93">
        <v>8.4000000000000005E-2</v>
      </c>
      <c r="X22" s="93">
        <v>3.2000000000000001E-2</v>
      </c>
    </row>
    <row r="23" spans="1:24" s="86" customFormat="1">
      <c r="A23" s="121" t="s">
        <v>369</v>
      </c>
      <c r="B23" s="92">
        <v>0.126</v>
      </c>
      <c r="C23" s="93">
        <v>0.13700000000000001</v>
      </c>
      <c r="D23" s="93">
        <v>0.105</v>
      </c>
      <c r="E23" s="93">
        <v>0.1</v>
      </c>
      <c r="F23" s="93">
        <v>0.11899999999999999</v>
      </c>
      <c r="G23" s="93">
        <v>9.9000000000000005E-2</v>
      </c>
      <c r="H23" s="93">
        <v>0.14499999999999999</v>
      </c>
      <c r="I23" s="93">
        <v>0.125</v>
      </c>
      <c r="J23" s="93">
        <v>0.14099999999999999</v>
      </c>
      <c r="K23" s="93">
        <v>0.17299999999999999</v>
      </c>
      <c r="L23" s="93">
        <v>0.13400000000000001</v>
      </c>
      <c r="N23" s="92">
        <v>0.109</v>
      </c>
      <c r="O23" s="93">
        <v>0.14399999999999999</v>
      </c>
      <c r="P23" s="93">
        <v>0.108</v>
      </c>
      <c r="Q23" s="93">
        <v>9.1999999999999998E-2</v>
      </c>
      <c r="R23" s="93">
        <v>0.121</v>
      </c>
      <c r="S23" s="93">
        <v>9.7000000000000003E-2</v>
      </c>
      <c r="T23" s="93">
        <v>9.0999999999999998E-2</v>
      </c>
      <c r="U23" s="93">
        <v>0.10100000000000001</v>
      </c>
      <c r="V23" s="93">
        <v>6.7000000000000004E-2</v>
      </c>
      <c r="W23" s="93">
        <v>0.128</v>
      </c>
      <c r="X23" s="93">
        <v>0.126</v>
      </c>
    </row>
    <row r="24" spans="1:24" s="86" customFormat="1">
      <c r="A24" s="121" t="s">
        <v>370</v>
      </c>
      <c r="B24" s="92">
        <v>0.28000000000000003</v>
      </c>
      <c r="C24" s="93">
        <v>0.25800000000000001</v>
      </c>
      <c r="D24" s="93">
        <v>0.30099999999999999</v>
      </c>
      <c r="E24" s="93">
        <v>0.23100000000000001</v>
      </c>
      <c r="F24" s="93">
        <v>0.307</v>
      </c>
      <c r="G24" s="93">
        <v>0.36499999999999999</v>
      </c>
      <c r="H24" s="93">
        <v>0.316</v>
      </c>
      <c r="I24" s="93">
        <v>0.27300000000000002</v>
      </c>
      <c r="J24" s="93">
        <v>0.23200000000000001</v>
      </c>
      <c r="K24" s="93">
        <v>0.27800000000000002</v>
      </c>
      <c r="L24" s="93">
        <v>0.25700000000000001</v>
      </c>
      <c r="N24" s="92">
        <v>0.28899999999999998</v>
      </c>
      <c r="O24" s="93">
        <v>0.30399999999999999</v>
      </c>
      <c r="P24" s="93">
        <v>0.23599999999999999</v>
      </c>
      <c r="Q24" s="93">
        <v>0.32</v>
      </c>
      <c r="R24" s="93">
        <v>0.27200000000000002</v>
      </c>
      <c r="S24" s="93">
        <v>0.27400000000000002</v>
      </c>
      <c r="T24" s="93">
        <v>0.22700000000000001</v>
      </c>
      <c r="U24" s="93">
        <v>0.29799999999999999</v>
      </c>
      <c r="V24" s="93">
        <v>0.34100000000000003</v>
      </c>
      <c r="W24" s="93">
        <v>0.31900000000000001</v>
      </c>
      <c r="X24" s="93">
        <v>0.255</v>
      </c>
    </row>
    <row r="25" spans="1:24" s="86" customFormat="1">
      <c r="A25" s="121" t="s">
        <v>371</v>
      </c>
      <c r="B25" s="92">
        <v>0.30099999999999999</v>
      </c>
      <c r="C25" s="93">
        <v>0.314</v>
      </c>
      <c r="D25" s="93">
        <v>0.32600000000000001</v>
      </c>
      <c r="E25" s="93">
        <v>0.28699999999999998</v>
      </c>
      <c r="F25" s="93">
        <v>0.27100000000000002</v>
      </c>
      <c r="G25" s="93">
        <v>0.28799999999999998</v>
      </c>
      <c r="H25" s="93">
        <v>0.29399999999999998</v>
      </c>
      <c r="I25" s="93">
        <v>0.29899999999999999</v>
      </c>
      <c r="J25" s="93">
        <v>0.33</v>
      </c>
      <c r="K25" s="93">
        <v>0.32300000000000001</v>
      </c>
      <c r="L25" s="93">
        <v>0.28399999999999997</v>
      </c>
      <c r="N25" s="92">
        <v>0.28399999999999997</v>
      </c>
      <c r="O25" s="93">
        <v>0.308</v>
      </c>
      <c r="P25" s="93">
        <v>0.315</v>
      </c>
      <c r="Q25" s="93">
        <v>0.307</v>
      </c>
      <c r="R25" s="93">
        <v>0.34499999999999997</v>
      </c>
      <c r="S25" s="93">
        <v>0.254</v>
      </c>
      <c r="T25" s="93">
        <v>0.318</v>
      </c>
      <c r="U25" s="93">
        <v>0.26300000000000001</v>
      </c>
      <c r="V25" s="93">
        <v>0.33200000000000002</v>
      </c>
      <c r="W25" s="93">
        <v>0.29599999999999999</v>
      </c>
      <c r="X25" s="93">
        <v>0.19800000000000001</v>
      </c>
    </row>
    <row r="26" spans="1:24" s="86" customFormat="1">
      <c r="A26" s="121" t="s">
        <v>372</v>
      </c>
      <c r="B26" s="92">
        <v>0.18099999999999999</v>
      </c>
      <c r="C26" s="93">
        <v>0.17100000000000001</v>
      </c>
      <c r="D26" s="93">
        <v>0.14499999999999999</v>
      </c>
      <c r="E26" s="93">
        <v>0.22700000000000001</v>
      </c>
      <c r="F26" s="93">
        <v>0.18099999999999999</v>
      </c>
      <c r="G26" s="93">
        <v>0.17899999999999999</v>
      </c>
      <c r="H26" s="93">
        <v>0.16200000000000001</v>
      </c>
      <c r="I26" s="93">
        <v>0.17299999999999999</v>
      </c>
      <c r="J26" s="93">
        <v>0.20300000000000001</v>
      </c>
      <c r="K26" s="93">
        <v>0.121</v>
      </c>
      <c r="L26" s="93">
        <v>0.22</v>
      </c>
      <c r="N26" s="92">
        <v>0.20300000000000001</v>
      </c>
      <c r="O26" s="93">
        <v>0.114</v>
      </c>
      <c r="P26" s="93">
        <v>0.217</v>
      </c>
      <c r="Q26" s="93">
        <v>0.21099999999999999</v>
      </c>
      <c r="R26" s="93">
        <v>0.17199999999999999</v>
      </c>
      <c r="S26" s="93">
        <v>0.25</v>
      </c>
      <c r="T26" s="93">
        <v>0.22700000000000001</v>
      </c>
      <c r="U26" s="93">
        <v>0.21099999999999999</v>
      </c>
      <c r="V26" s="93">
        <v>0.17</v>
      </c>
      <c r="W26" s="93">
        <v>0.14199999999999999</v>
      </c>
      <c r="X26" s="93">
        <v>0.28699999999999998</v>
      </c>
    </row>
    <row r="27" spans="1:24" s="86" customFormat="1">
      <c r="A27" s="121" t="s">
        <v>373</v>
      </c>
      <c r="B27" s="92">
        <v>3.2000000000000001E-2</v>
      </c>
      <c r="C27" s="93">
        <v>2.1999999999999999E-2</v>
      </c>
      <c r="D27" s="93">
        <v>6.2E-2</v>
      </c>
      <c r="E27" s="93">
        <v>4.8000000000000001E-2</v>
      </c>
      <c r="F27" s="93">
        <v>2.5000000000000001E-2</v>
      </c>
      <c r="G27" s="93">
        <v>1.4999999999999999E-2</v>
      </c>
      <c r="H27" s="93">
        <v>8.9999999999999993E-3</v>
      </c>
      <c r="I27" s="93">
        <v>4.8000000000000001E-2</v>
      </c>
      <c r="J27" s="93">
        <v>2.9000000000000001E-2</v>
      </c>
      <c r="K27" s="93">
        <v>4.0000000000000001E-3</v>
      </c>
      <c r="L27" s="93">
        <v>3.6999999999999998E-2</v>
      </c>
      <c r="N27" s="92">
        <v>5.6000000000000001E-2</v>
      </c>
      <c r="O27" s="93">
        <v>3.3000000000000002E-2</v>
      </c>
      <c r="P27" s="93">
        <v>6.9000000000000006E-2</v>
      </c>
      <c r="Q27" s="93">
        <v>2.5999999999999999E-2</v>
      </c>
      <c r="R27" s="93">
        <v>4.7E-2</v>
      </c>
      <c r="S27" s="93">
        <v>7.2999999999999995E-2</v>
      </c>
      <c r="T27" s="93">
        <v>7.3999999999999996E-2</v>
      </c>
      <c r="U27" s="93">
        <v>8.3000000000000004E-2</v>
      </c>
      <c r="V27" s="93">
        <v>5.8000000000000003E-2</v>
      </c>
      <c r="W27" s="93">
        <v>1.2999999999999999E-2</v>
      </c>
      <c r="X27" s="93">
        <v>7.6999999999999999E-2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1E-3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4.0000000000000001E-3</v>
      </c>
      <c r="K31" s="93">
        <v>0</v>
      </c>
      <c r="L31" s="93">
        <v>4.0000000000000001E-3</v>
      </c>
      <c r="N31" s="92">
        <v>2E-3</v>
      </c>
      <c r="O31" s="93">
        <v>0</v>
      </c>
      <c r="P31" s="93">
        <v>1.0999999999999999E-2</v>
      </c>
      <c r="Q31" s="93">
        <v>0</v>
      </c>
      <c r="R31" s="93">
        <v>0</v>
      </c>
      <c r="S31" s="93">
        <v>0</v>
      </c>
      <c r="T31" s="93">
        <v>0</v>
      </c>
      <c r="U31" s="93">
        <v>5.0000000000000001E-3</v>
      </c>
      <c r="V31" s="93">
        <v>5.0000000000000001E-3</v>
      </c>
      <c r="W31" s="93">
        <v>0</v>
      </c>
      <c r="X31" s="93">
        <v>0</v>
      </c>
    </row>
    <row r="32" spans="1:24" s="90" customFormat="1">
      <c r="A32" s="25" t="s">
        <v>367</v>
      </c>
      <c r="B32" s="92">
        <v>2.1999999999999999E-2</v>
      </c>
      <c r="C32" s="93">
        <v>2.9000000000000001E-2</v>
      </c>
      <c r="D32" s="93">
        <v>1.9E-2</v>
      </c>
      <c r="E32" s="93">
        <v>3.3000000000000002E-2</v>
      </c>
      <c r="F32" s="93">
        <v>7.0000000000000001E-3</v>
      </c>
      <c r="G32" s="93">
        <v>1.9E-2</v>
      </c>
      <c r="H32" s="93">
        <v>3.5000000000000003E-2</v>
      </c>
      <c r="I32" s="93">
        <v>1.9E-2</v>
      </c>
      <c r="J32" s="93">
        <v>1.0999999999999999E-2</v>
      </c>
      <c r="K32" s="93">
        <v>0.04</v>
      </c>
      <c r="L32" s="93">
        <v>1.9E-2</v>
      </c>
      <c r="N32" s="92">
        <v>1.7000000000000001E-2</v>
      </c>
      <c r="O32" s="93">
        <v>2.8000000000000001E-2</v>
      </c>
      <c r="P32" s="93">
        <v>1.6E-2</v>
      </c>
      <c r="Q32" s="93">
        <v>5.0000000000000001E-3</v>
      </c>
      <c r="R32" s="93">
        <v>1.4E-2</v>
      </c>
      <c r="S32" s="93">
        <v>1.7000000000000001E-2</v>
      </c>
      <c r="T32" s="93">
        <v>1.7999999999999999E-2</v>
      </c>
      <c r="U32" s="93">
        <v>2.4E-2</v>
      </c>
      <c r="V32" s="93">
        <v>0</v>
      </c>
      <c r="W32" s="93">
        <v>1.7999999999999999E-2</v>
      </c>
      <c r="X32" s="93">
        <v>2.5999999999999999E-2</v>
      </c>
    </row>
    <row r="33" spans="1:25" s="90" customFormat="1">
      <c r="A33" s="25" t="s">
        <v>368</v>
      </c>
      <c r="B33" s="92">
        <v>5.8999999999999997E-2</v>
      </c>
      <c r="C33" s="93">
        <v>7.2999999999999995E-2</v>
      </c>
      <c r="D33" s="93">
        <v>4.5999999999999999E-2</v>
      </c>
      <c r="E33" s="93">
        <v>7.9000000000000001E-2</v>
      </c>
      <c r="F33" s="93">
        <v>9.2999999999999999E-2</v>
      </c>
      <c r="G33" s="93">
        <v>3.6999999999999998E-2</v>
      </c>
      <c r="H33" s="93">
        <v>0.04</v>
      </c>
      <c r="I33" s="93">
        <v>6.6000000000000003E-2</v>
      </c>
      <c r="J33" s="93">
        <v>5.1999999999999998E-2</v>
      </c>
      <c r="K33" s="93">
        <v>6.0999999999999999E-2</v>
      </c>
      <c r="L33" s="93">
        <v>4.7E-2</v>
      </c>
      <c r="N33" s="92">
        <v>4.2999999999999997E-2</v>
      </c>
      <c r="O33" s="93">
        <v>7.2999999999999995E-2</v>
      </c>
      <c r="P33" s="93">
        <v>3.2000000000000001E-2</v>
      </c>
      <c r="Q33" s="93">
        <v>4.1000000000000002E-2</v>
      </c>
      <c r="R33" s="93">
        <v>3.2000000000000001E-2</v>
      </c>
      <c r="S33" s="93">
        <v>3.9E-2</v>
      </c>
      <c r="T33" s="93">
        <v>4.9000000000000002E-2</v>
      </c>
      <c r="U33" s="93">
        <v>1.9E-2</v>
      </c>
      <c r="V33" s="93">
        <v>2.9000000000000001E-2</v>
      </c>
      <c r="W33" s="93">
        <v>8.5000000000000006E-2</v>
      </c>
      <c r="X33" s="93">
        <v>3.5000000000000003E-2</v>
      </c>
    </row>
    <row r="34" spans="1:25" s="90" customFormat="1">
      <c r="A34" s="25" t="s">
        <v>369</v>
      </c>
      <c r="B34" s="92">
        <v>0.13</v>
      </c>
      <c r="C34" s="93">
        <v>0.14000000000000001</v>
      </c>
      <c r="D34" s="93">
        <v>0.112</v>
      </c>
      <c r="E34" s="93">
        <v>0.105</v>
      </c>
      <c r="F34" s="93">
        <v>0.122</v>
      </c>
      <c r="G34" s="93">
        <v>0.1</v>
      </c>
      <c r="H34" s="93">
        <v>0.14599999999999999</v>
      </c>
      <c r="I34" s="93">
        <v>0.13200000000000001</v>
      </c>
      <c r="J34" s="93">
        <v>0.14599999999999999</v>
      </c>
      <c r="K34" s="93">
        <v>0.17399999999999999</v>
      </c>
      <c r="L34" s="93">
        <v>0.14000000000000001</v>
      </c>
      <c r="N34" s="92">
        <v>0.11600000000000001</v>
      </c>
      <c r="O34" s="93">
        <v>0.14899999999999999</v>
      </c>
      <c r="P34" s="93">
        <v>0.11600000000000001</v>
      </c>
      <c r="Q34" s="93">
        <v>9.5000000000000001E-2</v>
      </c>
      <c r="R34" s="93">
        <v>0.127</v>
      </c>
      <c r="S34" s="93">
        <v>0.104</v>
      </c>
      <c r="T34" s="93">
        <v>9.8000000000000004E-2</v>
      </c>
      <c r="U34" s="93">
        <v>0.11</v>
      </c>
      <c r="V34" s="93">
        <v>7.0999999999999994E-2</v>
      </c>
      <c r="W34" s="93">
        <v>0.13</v>
      </c>
      <c r="X34" s="93">
        <v>0.13600000000000001</v>
      </c>
    </row>
    <row r="35" spans="1:25" s="90" customFormat="1">
      <c r="A35" s="25" t="s">
        <v>370</v>
      </c>
      <c r="B35" s="92">
        <v>0.28899999999999998</v>
      </c>
      <c r="C35" s="93">
        <v>0.26300000000000001</v>
      </c>
      <c r="D35" s="93">
        <v>0.32</v>
      </c>
      <c r="E35" s="93">
        <v>0.24299999999999999</v>
      </c>
      <c r="F35" s="93">
        <v>0.315</v>
      </c>
      <c r="G35" s="93">
        <v>0.37</v>
      </c>
      <c r="H35" s="93">
        <v>0.31900000000000001</v>
      </c>
      <c r="I35" s="93">
        <v>0.28699999999999998</v>
      </c>
      <c r="J35" s="93">
        <v>0.23899999999999999</v>
      </c>
      <c r="K35" s="93">
        <v>0.27900000000000003</v>
      </c>
      <c r="L35" s="93">
        <v>0.26700000000000002</v>
      </c>
      <c r="N35" s="92">
        <v>0.30599999999999999</v>
      </c>
      <c r="O35" s="93">
        <v>0.315</v>
      </c>
      <c r="P35" s="93">
        <v>0.254</v>
      </c>
      <c r="Q35" s="93">
        <v>0.32900000000000001</v>
      </c>
      <c r="R35" s="93">
        <v>0.28499999999999998</v>
      </c>
      <c r="S35" s="93">
        <v>0.29599999999999999</v>
      </c>
      <c r="T35" s="93">
        <v>0.245</v>
      </c>
      <c r="U35" s="93">
        <v>0.32500000000000001</v>
      </c>
      <c r="V35" s="93">
        <v>0.36199999999999999</v>
      </c>
      <c r="W35" s="93">
        <v>0.32300000000000001</v>
      </c>
      <c r="X35" s="93">
        <v>0.27600000000000002</v>
      </c>
    </row>
    <row r="36" spans="1:25" s="90" customFormat="1">
      <c r="A36" s="25" t="s">
        <v>371</v>
      </c>
      <c r="B36" s="92">
        <v>0.311</v>
      </c>
      <c r="C36" s="93">
        <v>0.32100000000000001</v>
      </c>
      <c r="D36" s="93">
        <v>0.34699999999999998</v>
      </c>
      <c r="E36" s="93">
        <v>0.30099999999999999</v>
      </c>
      <c r="F36" s="93">
        <v>0.27800000000000002</v>
      </c>
      <c r="G36" s="93">
        <v>0.29299999999999998</v>
      </c>
      <c r="H36" s="93">
        <v>0.29599999999999999</v>
      </c>
      <c r="I36" s="93">
        <v>0.314</v>
      </c>
      <c r="J36" s="93">
        <v>0.34</v>
      </c>
      <c r="K36" s="93">
        <v>0.32400000000000001</v>
      </c>
      <c r="L36" s="93">
        <v>0.29499999999999998</v>
      </c>
      <c r="N36" s="92">
        <v>0.3</v>
      </c>
      <c r="O36" s="93">
        <v>0.318</v>
      </c>
      <c r="P36" s="93">
        <v>0.33900000000000002</v>
      </c>
      <c r="Q36" s="93">
        <v>0.315</v>
      </c>
      <c r="R36" s="93">
        <v>0.36199999999999999</v>
      </c>
      <c r="S36" s="93">
        <v>0.27400000000000002</v>
      </c>
      <c r="T36" s="93">
        <v>0.34399999999999997</v>
      </c>
      <c r="U36" s="93">
        <v>0.28699999999999998</v>
      </c>
      <c r="V36" s="93">
        <v>0.35199999999999998</v>
      </c>
      <c r="W36" s="93">
        <v>0.3</v>
      </c>
      <c r="X36" s="93">
        <v>0.215</v>
      </c>
    </row>
    <row r="37" spans="1:25" s="90" customFormat="1">
      <c r="A37" s="25" t="s">
        <v>372</v>
      </c>
      <c r="B37" s="92">
        <v>0.188</v>
      </c>
      <c r="C37" s="93">
        <v>0.17499999999999999</v>
      </c>
      <c r="D37" s="93">
        <v>0.154</v>
      </c>
      <c r="E37" s="93">
        <v>0.23799999999999999</v>
      </c>
      <c r="F37" s="93">
        <v>0.185</v>
      </c>
      <c r="G37" s="93">
        <v>0.18099999999999999</v>
      </c>
      <c r="H37" s="93">
        <v>0.16400000000000001</v>
      </c>
      <c r="I37" s="93">
        <v>0.182</v>
      </c>
      <c r="J37" s="93">
        <v>0.20899999999999999</v>
      </c>
      <c r="K37" s="93">
        <v>0.121</v>
      </c>
      <c r="L37" s="93">
        <v>0.22900000000000001</v>
      </c>
      <c r="N37" s="92">
        <v>0.215</v>
      </c>
      <c r="O37" s="93">
        <v>0.11799999999999999</v>
      </c>
      <c r="P37" s="93">
        <v>0.23300000000000001</v>
      </c>
      <c r="Q37" s="93">
        <v>0.216</v>
      </c>
      <c r="R37" s="93">
        <v>0.18099999999999999</v>
      </c>
      <c r="S37" s="93">
        <v>0.27</v>
      </c>
      <c r="T37" s="93">
        <v>0.245</v>
      </c>
      <c r="U37" s="93">
        <v>0.23</v>
      </c>
      <c r="V37" s="93">
        <v>0.18099999999999999</v>
      </c>
      <c r="W37" s="93">
        <v>0.14299999999999999</v>
      </c>
      <c r="X37" s="93">
        <v>0.311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0.78800000000000003</v>
      </c>
      <c r="C41" s="93">
        <v>0.75900000000000001</v>
      </c>
      <c r="D41" s="93">
        <v>0.82199999999999995</v>
      </c>
      <c r="E41" s="93">
        <v>0.78200000000000003</v>
      </c>
      <c r="F41" s="93">
        <v>0.77800000000000002</v>
      </c>
      <c r="G41" s="93">
        <v>0.84399999999999997</v>
      </c>
      <c r="H41" s="93">
        <v>0.77900000000000003</v>
      </c>
      <c r="I41" s="93">
        <v>0.78300000000000003</v>
      </c>
      <c r="J41" s="93">
        <v>0.78700000000000003</v>
      </c>
      <c r="K41" s="93">
        <v>0.72499999999999998</v>
      </c>
      <c r="L41" s="93">
        <v>0.79100000000000004</v>
      </c>
      <c r="N41" s="92">
        <v>0.82199999999999995</v>
      </c>
      <c r="O41" s="93">
        <v>0.751</v>
      </c>
      <c r="P41" s="93">
        <v>0.82499999999999996</v>
      </c>
      <c r="Q41" s="93">
        <v>0.86</v>
      </c>
      <c r="R41" s="93">
        <v>0.82799999999999996</v>
      </c>
      <c r="S41" s="93">
        <v>0.83899999999999997</v>
      </c>
      <c r="T41" s="93">
        <v>0.83399999999999996</v>
      </c>
      <c r="U41" s="93">
        <v>0.84199999999999997</v>
      </c>
      <c r="V41" s="93">
        <v>0.89500000000000002</v>
      </c>
      <c r="W41" s="93">
        <v>0.76700000000000002</v>
      </c>
      <c r="X41" s="93">
        <v>0.80300000000000005</v>
      </c>
    </row>
    <row r="42" spans="1:25" s="86" customFormat="1">
      <c r="A42" s="122" t="s">
        <v>375</v>
      </c>
      <c r="B42" s="109">
        <v>5.4</v>
      </c>
      <c r="C42" s="112">
        <v>5.3</v>
      </c>
      <c r="D42" s="112">
        <v>5.4</v>
      </c>
      <c r="E42" s="112">
        <v>5.4</v>
      </c>
      <c r="F42" s="112">
        <v>5.3</v>
      </c>
      <c r="G42" s="112">
        <v>5.4</v>
      </c>
      <c r="H42" s="112">
        <v>5.3</v>
      </c>
      <c r="I42" s="112">
        <v>5.4</v>
      </c>
      <c r="J42" s="112">
        <v>5.5</v>
      </c>
      <c r="K42" s="112">
        <v>5.0999999999999996</v>
      </c>
      <c r="L42" s="112">
        <v>5.4</v>
      </c>
      <c r="N42" s="109">
        <v>5.5</v>
      </c>
      <c r="O42" s="112">
        <v>5.2</v>
      </c>
      <c r="P42" s="112">
        <v>5.5</v>
      </c>
      <c r="Q42" s="112">
        <v>5.6</v>
      </c>
      <c r="R42" s="112">
        <v>5.5</v>
      </c>
      <c r="S42" s="112">
        <v>5.6</v>
      </c>
      <c r="T42" s="112">
        <v>5.6</v>
      </c>
      <c r="U42" s="112">
        <v>5.5</v>
      </c>
      <c r="V42" s="112">
        <v>5.6</v>
      </c>
      <c r="W42" s="112">
        <v>5.2</v>
      </c>
      <c r="X42" s="112">
        <v>5.6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6</v>
      </c>
      <c r="E43" s="112">
        <v>6</v>
      </c>
      <c r="F43" s="112">
        <v>5</v>
      </c>
      <c r="G43" s="112">
        <v>5</v>
      </c>
      <c r="H43" s="112">
        <v>5</v>
      </c>
      <c r="I43" s="112">
        <v>5</v>
      </c>
      <c r="J43" s="112">
        <v>6</v>
      </c>
      <c r="K43" s="112">
        <v>5</v>
      </c>
      <c r="L43" s="112">
        <v>6</v>
      </c>
      <c r="N43" s="109">
        <v>6</v>
      </c>
      <c r="O43" s="112">
        <v>5</v>
      </c>
      <c r="P43" s="112">
        <v>6</v>
      </c>
      <c r="Q43" s="112">
        <v>6</v>
      </c>
      <c r="R43" s="112">
        <v>6</v>
      </c>
      <c r="S43" s="112">
        <v>6</v>
      </c>
      <c r="T43" s="112">
        <v>6</v>
      </c>
      <c r="U43" s="112">
        <v>6</v>
      </c>
      <c r="V43" s="112">
        <v>6</v>
      </c>
      <c r="W43" s="112">
        <v>5</v>
      </c>
      <c r="X43" s="112">
        <v>6</v>
      </c>
    </row>
    <row r="44" spans="1:25" s="86" customFormat="1">
      <c r="A44" s="122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5</v>
      </c>
      <c r="G44" s="113" t="str">
        <f t="shared" si="0"/>
        <v>Voto 5</v>
      </c>
      <c r="H44" s="113" t="str">
        <f t="shared" si="0"/>
        <v>Voto 5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5</v>
      </c>
      <c r="O44" s="113" t="str">
        <f t="shared" si="0"/>
        <v>Voto 6</v>
      </c>
      <c r="P44" s="113" t="str">
        <f t="shared" si="0"/>
        <v>Voto 6</v>
      </c>
      <c r="Q44" s="113" t="str">
        <f t="shared" si="0"/>
        <v>Voto 5</v>
      </c>
      <c r="R44" s="113" t="str">
        <f t="shared" si="0"/>
        <v>Voto 6</v>
      </c>
      <c r="S44" s="113" t="str">
        <f t="shared" si="0"/>
        <v>Voto 5</v>
      </c>
      <c r="T44" s="113" t="str">
        <f t="shared" si="0"/>
        <v>Voto 6</v>
      </c>
      <c r="U44" s="113" t="str">
        <f t="shared" si="0"/>
        <v>Voto 5</v>
      </c>
      <c r="V44" s="113" t="str">
        <f t="shared" si="0"/>
        <v>Voto 5</v>
      </c>
      <c r="W44" s="113" t="str">
        <f t="shared" si="0"/>
        <v>Voto 5</v>
      </c>
      <c r="X44" s="113" t="str">
        <f t="shared" si="0"/>
        <v>Voto 7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81.212841854934624</v>
      </c>
      <c r="C45" s="112">
        <f t="shared" si="1"/>
        <v>76.484560570071253</v>
      </c>
      <c r="D45" s="112">
        <f t="shared" si="1"/>
        <v>85.354141656662676</v>
      </c>
      <c r="E45" s="112">
        <f t="shared" si="1"/>
        <v>74.677608440797187</v>
      </c>
      <c r="F45" s="112">
        <f t="shared" si="1"/>
        <v>77.336448598130858</v>
      </c>
      <c r="G45" s="112">
        <f t="shared" si="1"/>
        <v>87.810383747178335</v>
      </c>
      <c r="H45" s="112">
        <f t="shared" si="1"/>
        <v>82.505910165484636</v>
      </c>
      <c r="I45" s="112">
        <f t="shared" si="1"/>
        <v>80.387409200968534</v>
      </c>
      <c r="J45" s="112">
        <f t="shared" si="1"/>
        <v>84.115523465703959</v>
      </c>
      <c r="K45" s="112">
        <f t="shared" si="1"/>
        <v>75.669099756690997</v>
      </c>
      <c r="L45" s="112">
        <f t="shared" si="1"/>
        <v>83.594692400482487</v>
      </c>
      <c r="N45" s="109">
        <f t="shared" ref="N45:X45" si="2">100*((N24+N25+N26)-(N20+N21+N22))/(N20+N21+N22+N24+N25+N26)</f>
        <v>85.868263473053901</v>
      </c>
      <c r="O45" s="112">
        <f t="shared" si="2"/>
        <v>76.427703523693793</v>
      </c>
      <c r="P45" s="112">
        <f t="shared" si="2"/>
        <v>86.634264884568637</v>
      </c>
      <c r="Q45" s="112">
        <f t="shared" si="2"/>
        <v>90.238365493757101</v>
      </c>
      <c r="R45" s="112">
        <f t="shared" si="2"/>
        <v>89.663461538461547</v>
      </c>
      <c r="S45" s="112">
        <f t="shared" si="2"/>
        <v>87.469879518072275</v>
      </c>
      <c r="T45" s="112">
        <f t="shared" si="2"/>
        <v>85.13189448441247</v>
      </c>
      <c r="U45" s="112">
        <f t="shared" si="2"/>
        <v>89.215686274509792</v>
      </c>
      <c r="V45" s="112">
        <f t="shared" si="2"/>
        <v>92.906178489702526</v>
      </c>
      <c r="W45" s="112">
        <f t="shared" si="2"/>
        <v>76.251455180442363</v>
      </c>
      <c r="X45" s="112">
        <f t="shared" si="2"/>
        <v>85.92964824120601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17415</v>
      </c>
      <c r="C47" s="117">
        <f t="shared" ref="C47:X47" si="3">MAX(C9:C15)</f>
        <v>2744</v>
      </c>
      <c r="D47" s="117">
        <f t="shared" si="3"/>
        <v>1866</v>
      </c>
      <c r="E47" s="117">
        <f t="shared" si="3"/>
        <v>1214</v>
      </c>
      <c r="F47" s="117">
        <f t="shared" si="3"/>
        <v>1259</v>
      </c>
      <c r="G47" s="117">
        <f t="shared" si="3"/>
        <v>2674</v>
      </c>
      <c r="H47" s="117">
        <f t="shared" si="3"/>
        <v>518</v>
      </c>
      <c r="I47" s="117">
        <f t="shared" si="3"/>
        <v>2550</v>
      </c>
      <c r="J47" s="117">
        <f t="shared" si="3"/>
        <v>1651</v>
      </c>
      <c r="K47" s="117">
        <f t="shared" si="3"/>
        <v>1163</v>
      </c>
      <c r="L47" s="117">
        <f t="shared" si="3"/>
        <v>2522</v>
      </c>
      <c r="N47" s="117">
        <f t="shared" si="3"/>
        <v>4766</v>
      </c>
      <c r="O47" s="117">
        <f t="shared" si="3"/>
        <v>698</v>
      </c>
      <c r="P47" s="117">
        <f t="shared" si="3"/>
        <v>319</v>
      </c>
      <c r="Q47" s="117">
        <f t="shared" si="3"/>
        <v>607</v>
      </c>
      <c r="R47" s="117">
        <f t="shared" si="3"/>
        <v>424</v>
      </c>
      <c r="S47" s="117">
        <f t="shared" si="3"/>
        <v>582</v>
      </c>
      <c r="T47" s="117">
        <f t="shared" si="3"/>
        <v>180</v>
      </c>
      <c r="U47" s="117">
        <f t="shared" si="3"/>
        <v>595</v>
      </c>
      <c r="V47" s="117">
        <f t="shared" si="3"/>
        <v>552</v>
      </c>
      <c r="W47" s="117">
        <f t="shared" si="3"/>
        <v>389</v>
      </c>
      <c r="X47" s="117">
        <f t="shared" si="3"/>
        <v>730</v>
      </c>
    </row>
    <row r="48" spans="1:25" s="67" customFormat="1" ht="5.2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/>
  </sheetViews>
  <sheetFormatPr defaultColWidth="8.7109375" defaultRowHeight="12"/>
  <cols>
    <col min="1" max="1" width="24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98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414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60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7</v>
      </c>
      <c r="I8" s="23">
        <v>0</v>
      </c>
      <c r="J8" s="23">
        <v>18</v>
      </c>
      <c r="K8" s="23">
        <v>15</v>
      </c>
      <c r="L8" s="23">
        <v>21</v>
      </c>
    </row>
    <row r="9" spans="1:13" s="86" customFormat="1">
      <c r="A9" s="121" t="s">
        <v>367</v>
      </c>
      <c r="B9" s="73">
        <v>1253</v>
      </c>
      <c r="C9" s="23">
        <v>270</v>
      </c>
      <c r="D9" s="23">
        <v>87</v>
      </c>
      <c r="E9" s="23">
        <v>126</v>
      </c>
      <c r="F9" s="23">
        <v>44</v>
      </c>
      <c r="G9" s="23">
        <v>159</v>
      </c>
      <c r="H9" s="23">
        <v>49</v>
      </c>
      <c r="I9" s="23">
        <v>198</v>
      </c>
      <c r="J9" s="23">
        <v>65</v>
      </c>
      <c r="K9" s="23">
        <v>123</v>
      </c>
      <c r="L9" s="23">
        <v>130</v>
      </c>
    </row>
    <row r="10" spans="1:13" s="86" customFormat="1">
      <c r="A10" s="121" t="s">
        <v>368</v>
      </c>
      <c r="B10" s="73">
        <v>4676</v>
      </c>
      <c r="C10" s="23">
        <v>917</v>
      </c>
      <c r="D10" s="23">
        <v>315</v>
      </c>
      <c r="E10" s="23">
        <v>386</v>
      </c>
      <c r="F10" s="23">
        <v>360</v>
      </c>
      <c r="G10" s="23">
        <v>521</v>
      </c>
      <c r="H10" s="23">
        <v>109</v>
      </c>
      <c r="I10" s="23">
        <v>565</v>
      </c>
      <c r="J10" s="23">
        <v>374</v>
      </c>
      <c r="K10" s="23">
        <v>406</v>
      </c>
      <c r="L10" s="23">
        <v>723</v>
      </c>
    </row>
    <row r="11" spans="1:13" s="86" customFormat="1">
      <c r="A11" s="121" t="s">
        <v>369</v>
      </c>
      <c r="B11" s="73">
        <v>10504</v>
      </c>
      <c r="C11" s="23">
        <v>1516</v>
      </c>
      <c r="D11" s="23">
        <v>1021</v>
      </c>
      <c r="E11" s="23">
        <v>823</v>
      </c>
      <c r="F11" s="23">
        <v>870</v>
      </c>
      <c r="G11" s="23">
        <v>1345</v>
      </c>
      <c r="H11" s="23">
        <v>281</v>
      </c>
      <c r="I11" s="23">
        <v>1401</v>
      </c>
      <c r="J11" s="23">
        <v>849</v>
      </c>
      <c r="K11" s="23">
        <v>769</v>
      </c>
      <c r="L11" s="23">
        <v>1629</v>
      </c>
    </row>
    <row r="12" spans="1:13" s="86" customFormat="1">
      <c r="A12" s="121" t="s">
        <v>370</v>
      </c>
      <c r="B12" s="73">
        <v>19711</v>
      </c>
      <c r="C12" s="23">
        <v>3145</v>
      </c>
      <c r="D12" s="23">
        <v>1808</v>
      </c>
      <c r="E12" s="23">
        <v>1510</v>
      </c>
      <c r="F12" s="23">
        <v>1305</v>
      </c>
      <c r="G12" s="23">
        <v>2398</v>
      </c>
      <c r="H12" s="23">
        <v>658</v>
      </c>
      <c r="I12" s="23">
        <v>3016</v>
      </c>
      <c r="J12" s="23">
        <v>1676</v>
      </c>
      <c r="K12" s="23">
        <v>1329</v>
      </c>
      <c r="L12" s="23">
        <v>2866</v>
      </c>
    </row>
    <row r="13" spans="1:13" s="86" customFormat="1">
      <c r="A13" s="121" t="s">
        <v>371</v>
      </c>
      <c r="B13" s="73">
        <v>22274</v>
      </c>
      <c r="C13" s="23">
        <v>3448</v>
      </c>
      <c r="D13" s="23">
        <v>1969</v>
      </c>
      <c r="E13" s="23">
        <v>1661</v>
      </c>
      <c r="F13" s="23">
        <v>1496</v>
      </c>
      <c r="G13" s="23">
        <v>3181</v>
      </c>
      <c r="H13" s="23">
        <v>737</v>
      </c>
      <c r="I13" s="23">
        <v>2841</v>
      </c>
      <c r="J13" s="23">
        <v>2239</v>
      </c>
      <c r="K13" s="23">
        <v>1574</v>
      </c>
      <c r="L13" s="23">
        <v>3129</v>
      </c>
    </row>
    <row r="14" spans="1:13" s="86" customFormat="1">
      <c r="A14" s="121" t="s">
        <v>372</v>
      </c>
      <c r="B14" s="73">
        <v>12358</v>
      </c>
      <c r="C14" s="23">
        <v>1304</v>
      </c>
      <c r="D14" s="23">
        <v>1070</v>
      </c>
      <c r="E14" s="23">
        <v>1310</v>
      </c>
      <c r="F14" s="23">
        <v>1081</v>
      </c>
      <c r="G14" s="23">
        <v>1415</v>
      </c>
      <c r="H14" s="23">
        <v>300</v>
      </c>
      <c r="I14" s="23">
        <v>1931</v>
      </c>
      <c r="J14" s="23">
        <v>1092</v>
      </c>
      <c r="K14" s="23">
        <v>544</v>
      </c>
      <c r="L14" s="23">
        <v>2312</v>
      </c>
    </row>
    <row r="15" spans="1:13" s="86" customFormat="1">
      <c r="A15" s="121" t="s">
        <v>373</v>
      </c>
      <c r="B15" s="73">
        <v>3443</v>
      </c>
      <c r="C15" s="23">
        <v>417</v>
      </c>
      <c r="D15" s="23">
        <v>464</v>
      </c>
      <c r="E15" s="23">
        <v>311</v>
      </c>
      <c r="F15" s="23">
        <v>177</v>
      </c>
      <c r="G15" s="23">
        <v>429</v>
      </c>
      <c r="H15" s="23">
        <v>67</v>
      </c>
      <c r="I15" s="23">
        <v>576</v>
      </c>
      <c r="J15" s="23">
        <v>312</v>
      </c>
      <c r="K15" s="23">
        <v>67</v>
      </c>
      <c r="L15" s="23">
        <v>624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1E-3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3.0000000000000001E-3</v>
      </c>
      <c r="I19" s="93">
        <v>0</v>
      </c>
      <c r="J19" s="93">
        <v>3.0000000000000001E-3</v>
      </c>
      <c r="K19" s="93">
        <v>3.0000000000000001E-3</v>
      </c>
      <c r="L19" s="93">
        <v>2E-3</v>
      </c>
    </row>
    <row r="20" spans="1:12" s="86" customFormat="1">
      <c r="A20" s="121" t="s">
        <v>367</v>
      </c>
      <c r="B20" s="92">
        <v>1.7000000000000001E-2</v>
      </c>
      <c r="C20" s="93">
        <v>2.5000000000000001E-2</v>
      </c>
      <c r="D20" s="93">
        <v>1.2999999999999999E-2</v>
      </c>
      <c r="E20" s="93">
        <v>2.1000000000000001E-2</v>
      </c>
      <c r="F20" s="93">
        <v>8.0000000000000002E-3</v>
      </c>
      <c r="G20" s="93">
        <v>1.7000000000000001E-2</v>
      </c>
      <c r="H20" s="93">
        <v>2.1999999999999999E-2</v>
      </c>
      <c r="I20" s="93">
        <v>1.9E-2</v>
      </c>
      <c r="J20" s="93">
        <v>0.01</v>
      </c>
      <c r="K20" s="93">
        <v>2.5999999999999999E-2</v>
      </c>
      <c r="L20" s="93">
        <v>1.0999999999999999E-2</v>
      </c>
    </row>
    <row r="21" spans="1:12" s="86" customFormat="1">
      <c r="A21" s="121" t="s">
        <v>368</v>
      </c>
      <c r="B21" s="92">
        <v>6.3E-2</v>
      </c>
      <c r="C21" s="93">
        <v>8.3000000000000004E-2</v>
      </c>
      <c r="D21" s="93">
        <v>4.7E-2</v>
      </c>
      <c r="E21" s="93">
        <v>6.3E-2</v>
      </c>
      <c r="F21" s="93">
        <v>6.7000000000000004E-2</v>
      </c>
      <c r="G21" s="93">
        <v>5.5E-2</v>
      </c>
      <c r="H21" s="93">
        <v>4.9000000000000002E-2</v>
      </c>
      <c r="I21" s="93">
        <v>5.3999999999999999E-2</v>
      </c>
      <c r="J21" s="93">
        <v>5.6000000000000001E-2</v>
      </c>
      <c r="K21" s="93">
        <v>8.4000000000000005E-2</v>
      </c>
      <c r="L21" s="93">
        <v>6.3E-2</v>
      </c>
    </row>
    <row r="22" spans="1:12" s="86" customFormat="1">
      <c r="A22" s="121" t="s">
        <v>369</v>
      </c>
      <c r="B22" s="92">
        <v>0.14099999999999999</v>
      </c>
      <c r="C22" s="93">
        <v>0.13800000000000001</v>
      </c>
      <c r="D22" s="93">
        <v>0.152</v>
      </c>
      <c r="E22" s="93">
        <v>0.13400000000000001</v>
      </c>
      <c r="F22" s="93">
        <v>0.16300000000000001</v>
      </c>
      <c r="G22" s="93">
        <v>0.14199999999999999</v>
      </c>
      <c r="H22" s="93">
        <v>0.127</v>
      </c>
      <c r="I22" s="93">
        <v>0.13300000000000001</v>
      </c>
      <c r="J22" s="93">
        <v>0.128</v>
      </c>
      <c r="K22" s="93">
        <v>0.159</v>
      </c>
      <c r="L22" s="93">
        <v>0.14199999999999999</v>
      </c>
    </row>
    <row r="23" spans="1:12" s="86" customFormat="1">
      <c r="A23" s="121" t="s">
        <v>370</v>
      </c>
      <c r="B23" s="92">
        <v>0.26500000000000001</v>
      </c>
      <c r="C23" s="93">
        <v>0.28499999999999998</v>
      </c>
      <c r="D23" s="93">
        <v>0.26800000000000002</v>
      </c>
      <c r="E23" s="93">
        <v>0.246</v>
      </c>
      <c r="F23" s="93">
        <v>0.245</v>
      </c>
      <c r="G23" s="93">
        <v>0.254</v>
      </c>
      <c r="H23" s="93">
        <v>0.29799999999999999</v>
      </c>
      <c r="I23" s="93">
        <v>0.28599999999999998</v>
      </c>
      <c r="J23" s="93">
        <v>0.253</v>
      </c>
      <c r="K23" s="93">
        <v>0.27500000000000002</v>
      </c>
      <c r="L23" s="93">
        <v>0.251</v>
      </c>
    </row>
    <row r="24" spans="1:12" s="86" customFormat="1">
      <c r="A24" s="121" t="s">
        <v>371</v>
      </c>
      <c r="B24" s="92">
        <v>0.3</v>
      </c>
      <c r="C24" s="93">
        <v>0.313</v>
      </c>
      <c r="D24" s="93">
        <v>0.29199999999999998</v>
      </c>
      <c r="E24" s="93">
        <v>0.27100000000000002</v>
      </c>
      <c r="F24" s="93">
        <v>0.28100000000000003</v>
      </c>
      <c r="G24" s="93">
        <v>0.33700000000000002</v>
      </c>
      <c r="H24" s="93">
        <v>0.33400000000000002</v>
      </c>
      <c r="I24" s="93">
        <v>0.27</v>
      </c>
      <c r="J24" s="93">
        <v>0.33800000000000002</v>
      </c>
      <c r="K24" s="93">
        <v>0.32600000000000001</v>
      </c>
      <c r="L24" s="93">
        <v>0.27400000000000002</v>
      </c>
    </row>
    <row r="25" spans="1:12" s="86" customFormat="1">
      <c r="A25" s="121" t="s">
        <v>372</v>
      </c>
      <c r="B25" s="92">
        <v>0.16600000000000001</v>
      </c>
      <c r="C25" s="93">
        <v>0.11799999999999999</v>
      </c>
      <c r="D25" s="93">
        <v>0.159</v>
      </c>
      <c r="E25" s="93">
        <v>0.214</v>
      </c>
      <c r="F25" s="93">
        <v>0.20300000000000001</v>
      </c>
      <c r="G25" s="93">
        <v>0.15</v>
      </c>
      <c r="H25" s="93">
        <v>0.13600000000000001</v>
      </c>
      <c r="I25" s="93">
        <v>0.183</v>
      </c>
      <c r="J25" s="93">
        <v>0.16500000000000001</v>
      </c>
      <c r="K25" s="93">
        <v>0.113</v>
      </c>
      <c r="L25" s="93">
        <v>0.20200000000000001</v>
      </c>
    </row>
    <row r="26" spans="1:12" s="86" customFormat="1">
      <c r="A26" s="121" t="s">
        <v>373</v>
      </c>
      <c r="B26" s="92">
        <v>4.5999999999999999E-2</v>
      </c>
      <c r="C26" s="93">
        <v>3.7999999999999999E-2</v>
      </c>
      <c r="D26" s="93">
        <v>6.9000000000000006E-2</v>
      </c>
      <c r="E26" s="93">
        <v>5.0999999999999997E-2</v>
      </c>
      <c r="F26" s="93">
        <v>3.3000000000000002E-2</v>
      </c>
      <c r="G26" s="93">
        <v>4.4999999999999998E-2</v>
      </c>
      <c r="H26" s="93">
        <v>0.03</v>
      </c>
      <c r="I26" s="93">
        <v>5.5E-2</v>
      </c>
      <c r="J26" s="93">
        <v>4.7E-2</v>
      </c>
      <c r="K26" s="93">
        <v>1.4E-2</v>
      </c>
      <c r="L26" s="93">
        <v>5.5E-2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1E-3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3.0000000000000001E-3</v>
      </c>
      <c r="I30" s="93">
        <v>0</v>
      </c>
      <c r="J30" s="93">
        <v>3.0000000000000001E-3</v>
      </c>
      <c r="K30" s="93">
        <v>3.0000000000000001E-3</v>
      </c>
      <c r="L30" s="93">
        <v>2E-3</v>
      </c>
    </row>
    <row r="31" spans="1:12" s="86" customFormat="1">
      <c r="A31" s="25" t="s">
        <v>367</v>
      </c>
      <c r="B31" s="92">
        <v>1.7999999999999999E-2</v>
      </c>
      <c r="C31" s="93">
        <v>2.5999999999999999E-2</v>
      </c>
      <c r="D31" s="93">
        <v>1.4E-2</v>
      </c>
      <c r="E31" s="93">
        <v>2.1999999999999999E-2</v>
      </c>
      <c r="F31" s="93">
        <v>8.9999999999999993E-3</v>
      </c>
      <c r="G31" s="93">
        <v>1.7999999999999999E-2</v>
      </c>
      <c r="H31" s="93">
        <v>2.3E-2</v>
      </c>
      <c r="I31" s="93">
        <v>0.02</v>
      </c>
      <c r="J31" s="93">
        <v>0.01</v>
      </c>
      <c r="K31" s="93">
        <v>2.5999999999999999E-2</v>
      </c>
      <c r="L31" s="93">
        <v>1.2E-2</v>
      </c>
    </row>
    <row r="32" spans="1:12" s="86" customFormat="1">
      <c r="A32" s="25" t="s">
        <v>368</v>
      </c>
      <c r="B32" s="92">
        <v>6.6000000000000003E-2</v>
      </c>
      <c r="C32" s="93">
        <v>8.5999999999999993E-2</v>
      </c>
      <c r="D32" s="93">
        <v>0.05</v>
      </c>
      <c r="E32" s="93">
        <v>6.6000000000000003E-2</v>
      </c>
      <c r="F32" s="93">
        <v>7.0000000000000007E-2</v>
      </c>
      <c r="G32" s="93">
        <v>5.8000000000000003E-2</v>
      </c>
      <c r="H32" s="93">
        <v>5.0999999999999997E-2</v>
      </c>
      <c r="I32" s="93">
        <v>5.7000000000000002E-2</v>
      </c>
      <c r="J32" s="93">
        <v>5.8999999999999997E-2</v>
      </c>
      <c r="K32" s="93">
        <v>8.5000000000000006E-2</v>
      </c>
      <c r="L32" s="93">
        <v>6.7000000000000004E-2</v>
      </c>
    </row>
    <row r="33" spans="1:35" s="86" customFormat="1">
      <c r="A33" s="25" t="s">
        <v>369</v>
      </c>
      <c r="B33" s="92">
        <v>0.14799999999999999</v>
      </c>
      <c r="C33" s="93">
        <v>0.14299999999999999</v>
      </c>
      <c r="D33" s="93">
        <v>0.16300000000000001</v>
      </c>
      <c r="E33" s="93">
        <v>0.14099999999999999</v>
      </c>
      <c r="F33" s="93">
        <v>0.16900000000000001</v>
      </c>
      <c r="G33" s="93">
        <v>0.14899999999999999</v>
      </c>
      <c r="H33" s="93">
        <v>0.13100000000000001</v>
      </c>
      <c r="I33" s="93">
        <v>0.14099999999999999</v>
      </c>
      <c r="J33" s="93">
        <v>0.13400000000000001</v>
      </c>
      <c r="K33" s="93">
        <v>0.161</v>
      </c>
      <c r="L33" s="93">
        <v>0.151</v>
      </c>
    </row>
    <row r="34" spans="1:35" s="86" customFormat="1">
      <c r="A34" s="25" t="s">
        <v>370</v>
      </c>
      <c r="B34" s="92">
        <v>0.27800000000000002</v>
      </c>
      <c r="C34" s="93">
        <v>0.29699999999999999</v>
      </c>
      <c r="D34" s="93">
        <v>0.28799999999999998</v>
      </c>
      <c r="E34" s="93">
        <v>0.26</v>
      </c>
      <c r="F34" s="93">
        <v>0.253</v>
      </c>
      <c r="G34" s="93">
        <v>0.26600000000000001</v>
      </c>
      <c r="H34" s="93">
        <v>0.307</v>
      </c>
      <c r="I34" s="93">
        <v>0.30299999999999999</v>
      </c>
      <c r="J34" s="93">
        <v>0.26600000000000001</v>
      </c>
      <c r="K34" s="93">
        <v>0.27900000000000003</v>
      </c>
      <c r="L34" s="93">
        <v>0.26500000000000001</v>
      </c>
    </row>
    <row r="35" spans="1:35" s="86" customFormat="1">
      <c r="A35" s="25" t="s">
        <v>371</v>
      </c>
      <c r="B35" s="92">
        <v>0.314</v>
      </c>
      <c r="C35" s="93">
        <v>0.32500000000000001</v>
      </c>
      <c r="D35" s="93">
        <v>0.314</v>
      </c>
      <c r="E35" s="93">
        <v>0.28599999999999998</v>
      </c>
      <c r="F35" s="93">
        <v>0.28999999999999998</v>
      </c>
      <c r="G35" s="93">
        <v>0.35299999999999998</v>
      </c>
      <c r="H35" s="93">
        <v>0.34399999999999997</v>
      </c>
      <c r="I35" s="93">
        <v>0.28499999999999998</v>
      </c>
      <c r="J35" s="93">
        <v>0.35499999999999998</v>
      </c>
      <c r="K35" s="93">
        <v>0.33100000000000002</v>
      </c>
      <c r="L35" s="93">
        <v>0.28899999999999998</v>
      </c>
    </row>
    <row r="36" spans="1:35" s="86" customFormat="1">
      <c r="A36" s="25" t="s">
        <v>372</v>
      </c>
      <c r="B36" s="92">
        <v>0.17399999999999999</v>
      </c>
      <c r="C36" s="93">
        <v>0.123</v>
      </c>
      <c r="D36" s="93">
        <v>0.17100000000000001</v>
      </c>
      <c r="E36" s="93">
        <v>0.22500000000000001</v>
      </c>
      <c r="F36" s="93">
        <v>0.21</v>
      </c>
      <c r="G36" s="93">
        <v>0.157</v>
      </c>
      <c r="H36" s="93">
        <v>0.14000000000000001</v>
      </c>
      <c r="I36" s="93">
        <v>0.19400000000000001</v>
      </c>
      <c r="J36" s="93">
        <v>0.17299999999999999</v>
      </c>
      <c r="K36" s="93">
        <v>0.114</v>
      </c>
      <c r="L36" s="93">
        <v>0.214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21" t="s">
        <v>374</v>
      </c>
      <c r="B40" s="92">
        <v>0.76700000000000002</v>
      </c>
      <c r="C40" s="93">
        <v>0.745</v>
      </c>
      <c r="D40" s="93">
        <v>0.77300000000000002</v>
      </c>
      <c r="E40" s="93">
        <v>0.77</v>
      </c>
      <c r="F40" s="93">
        <v>0.753</v>
      </c>
      <c r="G40" s="93">
        <v>0.77500000000000002</v>
      </c>
      <c r="H40" s="93">
        <v>0.79200000000000004</v>
      </c>
      <c r="I40" s="93">
        <v>0.78300000000000003</v>
      </c>
      <c r="J40" s="93">
        <v>0.79300000000000004</v>
      </c>
      <c r="K40" s="93">
        <v>0.72399999999999998</v>
      </c>
      <c r="L40" s="93">
        <v>0.76800000000000002</v>
      </c>
    </row>
    <row r="41" spans="1:35" s="86" customFormat="1">
      <c r="A41" s="122" t="s">
        <v>375</v>
      </c>
      <c r="B41" s="109">
        <v>5.3</v>
      </c>
      <c r="C41" s="112">
        <v>5.2</v>
      </c>
      <c r="D41" s="112">
        <v>5.4</v>
      </c>
      <c r="E41" s="112">
        <v>5.4</v>
      </c>
      <c r="F41" s="112">
        <v>5.4</v>
      </c>
      <c r="G41" s="112">
        <v>5.3</v>
      </c>
      <c r="H41" s="112">
        <v>5.3</v>
      </c>
      <c r="I41" s="112">
        <v>5.4</v>
      </c>
      <c r="J41" s="112">
        <v>5.4</v>
      </c>
      <c r="K41" s="112">
        <v>5.0999999999999996</v>
      </c>
      <c r="L41" s="112">
        <v>5.4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6</v>
      </c>
      <c r="F42" s="112">
        <v>5</v>
      </c>
      <c r="G42" s="112">
        <v>6</v>
      </c>
      <c r="H42" s="112">
        <v>5</v>
      </c>
      <c r="I42" s="112">
        <v>5</v>
      </c>
      <c r="J42" s="112">
        <v>6</v>
      </c>
      <c r="K42" s="112">
        <v>5</v>
      </c>
      <c r="L42" s="112">
        <v>6</v>
      </c>
    </row>
    <row r="43" spans="1:35" s="86" customFormat="1">
      <c r="A43" s="122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6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6</v>
      </c>
      <c r="I43" s="113" t="str">
        <f t="shared" si="0"/>
        <v>Voto 5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80.049261083743843</v>
      </c>
      <c r="C44" s="112">
        <f t="shared" si="1"/>
        <v>73.786407766990294</v>
      </c>
      <c r="D44" s="112">
        <f t="shared" si="1"/>
        <v>84.595635430038513</v>
      </c>
      <c r="E44" s="112">
        <f t="shared" si="1"/>
        <v>79.386503067484668</v>
      </c>
      <c r="F44" s="112">
        <f t="shared" si="1"/>
        <v>81.343283582089569</v>
      </c>
      <c r="G44" s="112">
        <f t="shared" si="1"/>
        <v>82.287822878228781</v>
      </c>
      <c r="H44" s="112">
        <f t="shared" si="1"/>
        <v>82.422802850356305</v>
      </c>
      <c r="I44" s="112">
        <f t="shared" si="1"/>
        <v>82.019704433497537</v>
      </c>
      <c r="J44" s="112">
        <f t="shared" si="1"/>
        <v>83.272727272727266</v>
      </c>
      <c r="K44" s="112">
        <f t="shared" si="1"/>
        <v>72.672309552599756</v>
      </c>
      <c r="L44" s="112">
        <f t="shared" si="1"/>
        <v>81.070983810709862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22274</v>
      </c>
      <c r="C46" s="117">
        <f t="shared" ref="C46:L46" si="2">MAX(C8:C14)</f>
        <v>3448</v>
      </c>
      <c r="D46" s="117">
        <f t="shared" si="2"/>
        <v>1969</v>
      </c>
      <c r="E46" s="117">
        <f t="shared" si="2"/>
        <v>1661</v>
      </c>
      <c r="F46" s="117">
        <f t="shared" si="2"/>
        <v>1496</v>
      </c>
      <c r="G46" s="117">
        <f t="shared" si="2"/>
        <v>3181</v>
      </c>
      <c r="H46" s="117">
        <f t="shared" si="2"/>
        <v>737</v>
      </c>
      <c r="I46" s="117">
        <f t="shared" si="2"/>
        <v>3016</v>
      </c>
      <c r="J46" s="117">
        <f t="shared" si="2"/>
        <v>2239</v>
      </c>
      <c r="K46" s="117">
        <f t="shared" si="2"/>
        <v>1574</v>
      </c>
      <c r="L46" s="117">
        <f t="shared" si="2"/>
        <v>3129</v>
      </c>
    </row>
    <row r="47" spans="1:35" s="67" customFormat="1" ht="6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V28" sqref="V28"/>
    </sheetView>
  </sheetViews>
  <sheetFormatPr defaultColWidth="8.7109375" defaultRowHeight="12"/>
  <cols>
    <col min="1" max="1" width="24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99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414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414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40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7</v>
      </c>
      <c r="I9" s="23">
        <v>0</v>
      </c>
      <c r="J9" s="23">
        <v>18</v>
      </c>
      <c r="K9" s="23">
        <v>15</v>
      </c>
      <c r="L9" s="23">
        <v>0</v>
      </c>
      <c r="N9" s="73">
        <v>21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21</v>
      </c>
    </row>
    <row r="10" spans="1:24" s="86" customFormat="1">
      <c r="A10" s="121" t="s">
        <v>367</v>
      </c>
      <c r="B10" s="73">
        <v>1021</v>
      </c>
      <c r="C10" s="23">
        <v>217</v>
      </c>
      <c r="D10" s="23">
        <v>62</v>
      </c>
      <c r="E10" s="23">
        <v>101</v>
      </c>
      <c r="F10" s="23">
        <v>44</v>
      </c>
      <c r="G10" s="23">
        <v>134</v>
      </c>
      <c r="H10" s="23">
        <v>36</v>
      </c>
      <c r="I10" s="23">
        <v>189</v>
      </c>
      <c r="J10" s="23">
        <v>36</v>
      </c>
      <c r="K10" s="23">
        <v>102</v>
      </c>
      <c r="L10" s="23">
        <v>100</v>
      </c>
      <c r="N10" s="73">
        <v>232</v>
      </c>
      <c r="O10" s="23">
        <v>53</v>
      </c>
      <c r="P10" s="23">
        <v>25</v>
      </c>
      <c r="Q10" s="23">
        <v>25</v>
      </c>
      <c r="R10" s="23">
        <v>0</v>
      </c>
      <c r="S10" s="23">
        <v>26</v>
      </c>
      <c r="T10" s="23">
        <v>13</v>
      </c>
      <c r="U10" s="23">
        <v>9</v>
      </c>
      <c r="V10" s="23">
        <v>29</v>
      </c>
      <c r="W10" s="23">
        <v>22</v>
      </c>
      <c r="X10" s="23">
        <v>31</v>
      </c>
    </row>
    <row r="11" spans="1:24" s="86" customFormat="1">
      <c r="A11" s="121" t="s">
        <v>368</v>
      </c>
      <c r="B11" s="73">
        <v>3947</v>
      </c>
      <c r="C11" s="23">
        <v>788</v>
      </c>
      <c r="D11" s="23">
        <v>290</v>
      </c>
      <c r="E11" s="23">
        <v>287</v>
      </c>
      <c r="F11" s="23">
        <v>296</v>
      </c>
      <c r="G11" s="23">
        <v>401</v>
      </c>
      <c r="H11" s="23">
        <v>86</v>
      </c>
      <c r="I11" s="23">
        <v>504</v>
      </c>
      <c r="J11" s="23">
        <v>345</v>
      </c>
      <c r="K11" s="23">
        <v>320</v>
      </c>
      <c r="L11" s="23">
        <v>631</v>
      </c>
      <c r="N11" s="73">
        <v>729</v>
      </c>
      <c r="O11" s="23">
        <v>129</v>
      </c>
      <c r="P11" s="23">
        <v>25</v>
      </c>
      <c r="Q11" s="23">
        <v>100</v>
      </c>
      <c r="R11" s="23">
        <v>64</v>
      </c>
      <c r="S11" s="23">
        <v>120</v>
      </c>
      <c r="T11" s="23">
        <v>23</v>
      </c>
      <c r="U11" s="23">
        <v>61</v>
      </c>
      <c r="V11" s="23">
        <v>29</v>
      </c>
      <c r="W11" s="23">
        <v>87</v>
      </c>
      <c r="X11" s="23">
        <v>93</v>
      </c>
    </row>
    <row r="12" spans="1:24" s="86" customFormat="1">
      <c r="A12" s="121" t="s">
        <v>369</v>
      </c>
      <c r="B12" s="73">
        <v>8176</v>
      </c>
      <c r="C12" s="23">
        <v>1114</v>
      </c>
      <c r="D12" s="23">
        <v>891</v>
      </c>
      <c r="E12" s="23">
        <v>590</v>
      </c>
      <c r="F12" s="23">
        <v>637</v>
      </c>
      <c r="G12" s="23">
        <v>1123</v>
      </c>
      <c r="H12" s="23">
        <v>223</v>
      </c>
      <c r="I12" s="23">
        <v>1165</v>
      </c>
      <c r="J12" s="23">
        <v>653</v>
      </c>
      <c r="K12" s="23">
        <v>552</v>
      </c>
      <c r="L12" s="23">
        <v>1228</v>
      </c>
      <c r="N12" s="73">
        <v>2328</v>
      </c>
      <c r="O12" s="23">
        <v>402</v>
      </c>
      <c r="P12" s="23">
        <v>130</v>
      </c>
      <c r="Q12" s="23">
        <v>233</v>
      </c>
      <c r="R12" s="23">
        <v>233</v>
      </c>
      <c r="S12" s="23">
        <v>222</v>
      </c>
      <c r="T12" s="23">
        <v>58</v>
      </c>
      <c r="U12" s="23">
        <v>236</v>
      </c>
      <c r="V12" s="23">
        <v>196</v>
      </c>
      <c r="W12" s="23">
        <v>216</v>
      </c>
      <c r="X12" s="23">
        <v>401</v>
      </c>
    </row>
    <row r="13" spans="1:24" s="86" customFormat="1">
      <c r="A13" s="121" t="s">
        <v>370</v>
      </c>
      <c r="B13" s="73">
        <v>15480</v>
      </c>
      <c r="C13" s="23">
        <v>2364</v>
      </c>
      <c r="D13" s="23">
        <v>1513</v>
      </c>
      <c r="E13" s="23">
        <v>978</v>
      </c>
      <c r="F13" s="23">
        <v>1066</v>
      </c>
      <c r="G13" s="23">
        <v>1979</v>
      </c>
      <c r="H13" s="23">
        <v>533</v>
      </c>
      <c r="I13" s="23">
        <v>2455</v>
      </c>
      <c r="J13" s="23">
        <v>1270</v>
      </c>
      <c r="K13" s="23">
        <v>1032</v>
      </c>
      <c r="L13" s="23">
        <v>2290</v>
      </c>
      <c r="N13" s="73">
        <v>4231</v>
      </c>
      <c r="O13" s="23">
        <v>782</v>
      </c>
      <c r="P13" s="23">
        <v>294</v>
      </c>
      <c r="Q13" s="23">
        <v>532</v>
      </c>
      <c r="R13" s="23">
        <v>239</v>
      </c>
      <c r="S13" s="23">
        <v>419</v>
      </c>
      <c r="T13" s="23">
        <v>125</v>
      </c>
      <c r="U13" s="23">
        <v>560</v>
      </c>
      <c r="V13" s="23">
        <v>407</v>
      </c>
      <c r="W13" s="23">
        <v>297</v>
      </c>
      <c r="X13" s="23">
        <v>576</v>
      </c>
    </row>
    <row r="14" spans="1:24" s="86" customFormat="1">
      <c r="A14" s="121" t="s">
        <v>371</v>
      </c>
      <c r="B14" s="73">
        <v>17382</v>
      </c>
      <c r="C14" s="23">
        <v>2826</v>
      </c>
      <c r="D14" s="23">
        <v>1700</v>
      </c>
      <c r="E14" s="23">
        <v>1096</v>
      </c>
      <c r="F14" s="23">
        <v>1066</v>
      </c>
      <c r="G14" s="23">
        <v>2513</v>
      </c>
      <c r="H14" s="23">
        <v>547</v>
      </c>
      <c r="I14" s="23">
        <v>2298</v>
      </c>
      <c r="J14" s="23">
        <v>1651</v>
      </c>
      <c r="K14" s="23">
        <v>1163</v>
      </c>
      <c r="L14" s="23">
        <v>2522</v>
      </c>
      <c r="N14" s="73">
        <v>4892</v>
      </c>
      <c r="O14" s="23">
        <v>622</v>
      </c>
      <c r="P14" s="23">
        <v>269</v>
      </c>
      <c r="Q14" s="23">
        <v>565</v>
      </c>
      <c r="R14" s="23">
        <v>429</v>
      </c>
      <c r="S14" s="23">
        <v>667</v>
      </c>
      <c r="T14" s="23">
        <v>190</v>
      </c>
      <c r="U14" s="23">
        <v>543</v>
      </c>
      <c r="V14" s="23">
        <v>588</v>
      </c>
      <c r="W14" s="23">
        <v>411</v>
      </c>
      <c r="X14" s="23">
        <v>607</v>
      </c>
    </row>
    <row r="15" spans="1:24" s="86" customFormat="1">
      <c r="A15" s="121" t="s">
        <v>372</v>
      </c>
      <c r="B15" s="73">
        <v>9371</v>
      </c>
      <c r="C15" s="23">
        <v>1114</v>
      </c>
      <c r="D15" s="23">
        <v>871</v>
      </c>
      <c r="E15" s="23">
        <v>944</v>
      </c>
      <c r="F15" s="23">
        <v>874</v>
      </c>
      <c r="G15" s="23">
        <v>936</v>
      </c>
      <c r="H15" s="23">
        <v>187</v>
      </c>
      <c r="I15" s="23">
        <v>1511</v>
      </c>
      <c r="J15" s="23">
        <v>816</v>
      </c>
      <c r="K15" s="23">
        <v>392</v>
      </c>
      <c r="L15" s="23">
        <v>1726</v>
      </c>
      <c r="N15" s="73">
        <v>2987</v>
      </c>
      <c r="O15" s="23">
        <v>190</v>
      </c>
      <c r="P15" s="23">
        <v>199</v>
      </c>
      <c r="Q15" s="23">
        <v>366</v>
      </c>
      <c r="R15" s="23">
        <v>207</v>
      </c>
      <c r="S15" s="23">
        <v>479</v>
      </c>
      <c r="T15" s="23">
        <v>113</v>
      </c>
      <c r="U15" s="23">
        <v>420</v>
      </c>
      <c r="V15" s="23">
        <v>276</v>
      </c>
      <c r="W15" s="23">
        <v>151</v>
      </c>
      <c r="X15" s="23">
        <v>586</v>
      </c>
    </row>
    <row r="16" spans="1:24" s="86" customFormat="1">
      <c r="A16" s="121" t="s">
        <v>373</v>
      </c>
      <c r="B16" s="73">
        <v>2391</v>
      </c>
      <c r="C16" s="23">
        <v>326</v>
      </c>
      <c r="D16" s="23">
        <v>394</v>
      </c>
      <c r="E16" s="23">
        <v>236</v>
      </c>
      <c r="F16" s="23">
        <v>118</v>
      </c>
      <c r="G16" s="23">
        <v>241</v>
      </c>
      <c r="H16" s="23">
        <v>22</v>
      </c>
      <c r="I16" s="23">
        <v>409</v>
      </c>
      <c r="J16" s="23">
        <v>218</v>
      </c>
      <c r="K16" s="23">
        <v>29</v>
      </c>
      <c r="L16" s="23">
        <v>398</v>
      </c>
      <c r="N16" s="73">
        <v>1052</v>
      </c>
      <c r="O16" s="23">
        <v>91</v>
      </c>
      <c r="P16" s="23">
        <v>70</v>
      </c>
      <c r="Q16" s="23">
        <v>75</v>
      </c>
      <c r="R16" s="23">
        <v>58</v>
      </c>
      <c r="S16" s="23">
        <v>188</v>
      </c>
      <c r="T16" s="23">
        <v>45</v>
      </c>
      <c r="U16" s="23">
        <v>166</v>
      </c>
      <c r="V16" s="23">
        <v>94</v>
      </c>
      <c r="W16" s="23">
        <v>38</v>
      </c>
      <c r="X16" s="23">
        <v>226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1E-3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4.0000000000000001E-3</v>
      </c>
      <c r="I20" s="93">
        <v>0</v>
      </c>
      <c r="J20" s="93">
        <v>4.0000000000000001E-3</v>
      </c>
      <c r="K20" s="93">
        <v>4.0000000000000001E-3</v>
      </c>
      <c r="L20" s="93">
        <v>0</v>
      </c>
      <c r="N20" s="92">
        <v>1E-3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8.0000000000000002E-3</v>
      </c>
    </row>
    <row r="21" spans="1:24" s="86" customFormat="1">
      <c r="A21" s="121" t="s">
        <v>367</v>
      </c>
      <c r="B21" s="92">
        <v>1.7999999999999999E-2</v>
      </c>
      <c r="C21" s="93">
        <v>2.5000000000000001E-2</v>
      </c>
      <c r="D21" s="93">
        <v>1.0999999999999999E-2</v>
      </c>
      <c r="E21" s="93">
        <v>2.4E-2</v>
      </c>
      <c r="F21" s="93">
        <v>1.0999999999999999E-2</v>
      </c>
      <c r="G21" s="93">
        <v>1.7999999999999999E-2</v>
      </c>
      <c r="H21" s="93">
        <v>2.1999999999999999E-2</v>
      </c>
      <c r="I21" s="93">
        <v>2.1999999999999999E-2</v>
      </c>
      <c r="J21" s="93">
        <v>7.0000000000000001E-3</v>
      </c>
      <c r="K21" s="93">
        <v>2.8000000000000001E-2</v>
      </c>
      <c r="L21" s="93">
        <v>1.0999999999999999E-2</v>
      </c>
      <c r="N21" s="92">
        <v>1.4E-2</v>
      </c>
      <c r="O21" s="93">
        <v>2.3E-2</v>
      </c>
      <c r="P21" s="93">
        <v>2.5000000000000001E-2</v>
      </c>
      <c r="Q21" s="93">
        <v>1.2999999999999999E-2</v>
      </c>
      <c r="R21" s="93">
        <v>0</v>
      </c>
      <c r="S21" s="93">
        <v>1.2E-2</v>
      </c>
      <c r="T21" s="93">
        <v>2.3E-2</v>
      </c>
      <c r="U21" s="93">
        <v>4.0000000000000001E-3</v>
      </c>
      <c r="V21" s="93">
        <v>1.7999999999999999E-2</v>
      </c>
      <c r="W21" s="93">
        <v>1.7999999999999999E-2</v>
      </c>
      <c r="X21" s="93">
        <v>1.2E-2</v>
      </c>
    </row>
    <row r="22" spans="1:24" s="86" customFormat="1">
      <c r="A22" s="121" t="s">
        <v>368</v>
      </c>
      <c r="B22" s="92">
        <v>6.8000000000000005E-2</v>
      </c>
      <c r="C22" s="93">
        <v>0.09</v>
      </c>
      <c r="D22" s="93">
        <v>5.0999999999999997E-2</v>
      </c>
      <c r="E22" s="93">
        <v>6.8000000000000005E-2</v>
      </c>
      <c r="F22" s="93">
        <v>7.1999999999999995E-2</v>
      </c>
      <c r="G22" s="93">
        <v>5.5E-2</v>
      </c>
      <c r="H22" s="93">
        <v>5.2999999999999999E-2</v>
      </c>
      <c r="I22" s="93">
        <v>5.8999999999999997E-2</v>
      </c>
      <c r="J22" s="93">
        <v>6.9000000000000006E-2</v>
      </c>
      <c r="K22" s="93">
        <v>8.8999999999999996E-2</v>
      </c>
      <c r="L22" s="93">
        <v>7.0999999999999994E-2</v>
      </c>
      <c r="N22" s="92">
        <v>4.3999999999999997E-2</v>
      </c>
      <c r="O22" s="93">
        <v>5.7000000000000002E-2</v>
      </c>
      <c r="P22" s="93">
        <v>2.5000000000000001E-2</v>
      </c>
      <c r="Q22" s="93">
        <v>5.2999999999999999E-2</v>
      </c>
      <c r="R22" s="93">
        <v>5.1999999999999998E-2</v>
      </c>
      <c r="S22" s="93">
        <v>5.6000000000000001E-2</v>
      </c>
      <c r="T22" s="93">
        <v>0.04</v>
      </c>
      <c r="U22" s="93">
        <v>3.1E-2</v>
      </c>
      <c r="V22" s="93">
        <v>1.7999999999999999E-2</v>
      </c>
      <c r="W22" s="93">
        <v>7.0999999999999994E-2</v>
      </c>
      <c r="X22" s="93">
        <v>3.5999999999999997E-2</v>
      </c>
    </row>
    <row r="23" spans="1:24" s="86" customFormat="1">
      <c r="A23" s="121" t="s">
        <v>369</v>
      </c>
      <c r="B23" s="92">
        <v>0.14099999999999999</v>
      </c>
      <c r="C23" s="93">
        <v>0.127</v>
      </c>
      <c r="D23" s="93">
        <v>0.156</v>
      </c>
      <c r="E23" s="93">
        <v>0.13900000000000001</v>
      </c>
      <c r="F23" s="93">
        <v>0.155</v>
      </c>
      <c r="G23" s="93">
        <v>0.153</v>
      </c>
      <c r="H23" s="93">
        <v>0.13600000000000001</v>
      </c>
      <c r="I23" s="93">
        <v>0.13700000000000001</v>
      </c>
      <c r="J23" s="93">
        <v>0.13</v>
      </c>
      <c r="K23" s="93">
        <v>0.153</v>
      </c>
      <c r="L23" s="93">
        <v>0.13800000000000001</v>
      </c>
      <c r="N23" s="92">
        <v>0.14099999999999999</v>
      </c>
      <c r="O23" s="93">
        <v>0.17699999999999999</v>
      </c>
      <c r="P23" s="93">
        <v>0.128</v>
      </c>
      <c r="Q23" s="93">
        <v>0.123</v>
      </c>
      <c r="R23" s="93">
        <v>0.19</v>
      </c>
      <c r="S23" s="93">
        <v>0.105</v>
      </c>
      <c r="T23" s="93">
        <v>0.10199999999999999</v>
      </c>
      <c r="U23" s="93">
        <v>0.11799999999999999</v>
      </c>
      <c r="V23" s="93">
        <v>0.121</v>
      </c>
      <c r="W23" s="93">
        <v>0.17699999999999999</v>
      </c>
      <c r="X23" s="93">
        <v>0.158</v>
      </c>
    </row>
    <row r="24" spans="1:24" s="86" customFormat="1">
      <c r="A24" s="121" t="s">
        <v>370</v>
      </c>
      <c r="B24" s="92">
        <v>0.26800000000000002</v>
      </c>
      <c r="C24" s="93">
        <v>0.27</v>
      </c>
      <c r="D24" s="93">
        <v>0.26400000000000001</v>
      </c>
      <c r="E24" s="93">
        <v>0.23100000000000001</v>
      </c>
      <c r="F24" s="93">
        <v>0.26</v>
      </c>
      <c r="G24" s="93">
        <v>0.27</v>
      </c>
      <c r="H24" s="93">
        <v>0.32500000000000001</v>
      </c>
      <c r="I24" s="93">
        <v>0.28799999999999998</v>
      </c>
      <c r="J24" s="93">
        <v>0.254</v>
      </c>
      <c r="K24" s="93">
        <v>0.28599999999999998</v>
      </c>
      <c r="L24" s="93">
        <v>0.25700000000000001</v>
      </c>
      <c r="N24" s="92">
        <v>0.25700000000000001</v>
      </c>
      <c r="O24" s="93">
        <v>0.34399999999999997</v>
      </c>
      <c r="P24" s="93">
        <v>0.29099999999999998</v>
      </c>
      <c r="Q24" s="93">
        <v>0.28100000000000003</v>
      </c>
      <c r="R24" s="93">
        <v>0.19400000000000001</v>
      </c>
      <c r="S24" s="93">
        <v>0.19800000000000001</v>
      </c>
      <c r="T24" s="93">
        <v>0.222</v>
      </c>
      <c r="U24" s="93">
        <v>0.28100000000000003</v>
      </c>
      <c r="V24" s="93">
        <v>0.251</v>
      </c>
      <c r="W24" s="93">
        <v>0.24299999999999999</v>
      </c>
      <c r="X24" s="93">
        <v>0.22700000000000001</v>
      </c>
    </row>
    <row r="25" spans="1:24" s="86" customFormat="1">
      <c r="A25" s="121" t="s">
        <v>371</v>
      </c>
      <c r="B25" s="92">
        <v>0.30099999999999999</v>
      </c>
      <c r="C25" s="93">
        <v>0.32300000000000001</v>
      </c>
      <c r="D25" s="93">
        <v>0.29699999999999999</v>
      </c>
      <c r="E25" s="93">
        <v>0.25900000000000001</v>
      </c>
      <c r="F25" s="93">
        <v>0.26</v>
      </c>
      <c r="G25" s="93">
        <v>0.34300000000000003</v>
      </c>
      <c r="H25" s="93">
        <v>0.33300000000000002</v>
      </c>
      <c r="I25" s="93">
        <v>0.26900000000000002</v>
      </c>
      <c r="J25" s="93">
        <v>0.33</v>
      </c>
      <c r="K25" s="93">
        <v>0.32300000000000001</v>
      </c>
      <c r="L25" s="93">
        <v>0.28399999999999997</v>
      </c>
      <c r="N25" s="92">
        <v>0.29699999999999999</v>
      </c>
      <c r="O25" s="93">
        <v>0.27400000000000002</v>
      </c>
      <c r="P25" s="93">
        <v>0.26600000000000001</v>
      </c>
      <c r="Q25" s="93">
        <v>0.29799999999999999</v>
      </c>
      <c r="R25" s="93">
        <v>0.34899999999999998</v>
      </c>
      <c r="S25" s="93">
        <v>0.315</v>
      </c>
      <c r="T25" s="93">
        <v>0.33500000000000002</v>
      </c>
      <c r="U25" s="93">
        <v>0.27200000000000002</v>
      </c>
      <c r="V25" s="93">
        <v>0.36299999999999999</v>
      </c>
      <c r="W25" s="93">
        <v>0.33600000000000002</v>
      </c>
      <c r="X25" s="93">
        <v>0.23899999999999999</v>
      </c>
    </row>
    <row r="26" spans="1:24" s="86" customFormat="1">
      <c r="A26" s="121" t="s">
        <v>372</v>
      </c>
      <c r="B26" s="92">
        <v>0.16200000000000001</v>
      </c>
      <c r="C26" s="93">
        <v>0.127</v>
      </c>
      <c r="D26" s="93">
        <v>0.152</v>
      </c>
      <c r="E26" s="93">
        <v>0.223</v>
      </c>
      <c r="F26" s="93">
        <v>0.21299999999999999</v>
      </c>
      <c r="G26" s="93">
        <v>0.128</v>
      </c>
      <c r="H26" s="93">
        <v>0.114</v>
      </c>
      <c r="I26" s="93">
        <v>0.17699999999999999</v>
      </c>
      <c r="J26" s="93">
        <v>0.16300000000000001</v>
      </c>
      <c r="K26" s="93">
        <v>0.109</v>
      </c>
      <c r="L26" s="93">
        <v>0.19400000000000001</v>
      </c>
      <c r="N26" s="92">
        <v>0.18099999999999999</v>
      </c>
      <c r="O26" s="93">
        <v>8.4000000000000005E-2</v>
      </c>
      <c r="P26" s="93">
        <v>0.19700000000000001</v>
      </c>
      <c r="Q26" s="93">
        <v>0.193</v>
      </c>
      <c r="R26" s="93">
        <v>0.16800000000000001</v>
      </c>
      <c r="S26" s="93">
        <v>0.22600000000000001</v>
      </c>
      <c r="T26" s="93">
        <v>0.19900000000000001</v>
      </c>
      <c r="U26" s="93">
        <v>0.21099999999999999</v>
      </c>
      <c r="V26" s="93">
        <v>0.17</v>
      </c>
      <c r="W26" s="93">
        <v>0.124</v>
      </c>
      <c r="X26" s="93">
        <v>0.23100000000000001</v>
      </c>
    </row>
    <row r="27" spans="1:24" s="86" customFormat="1">
      <c r="A27" s="121" t="s">
        <v>373</v>
      </c>
      <c r="B27" s="92">
        <v>4.1000000000000002E-2</v>
      </c>
      <c r="C27" s="93">
        <v>3.6999999999999998E-2</v>
      </c>
      <c r="D27" s="93">
        <v>6.9000000000000006E-2</v>
      </c>
      <c r="E27" s="93">
        <v>5.6000000000000001E-2</v>
      </c>
      <c r="F27" s="93">
        <v>2.9000000000000001E-2</v>
      </c>
      <c r="G27" s="93">
        <v>3.3000000000000002E-2</v>
      </c>
      <c r="H27" s="93">
        <v>1.2999999999999999E-2</v>
      </c>
      <c r="I27" s="93">
        <v>4.8000000000000001E-2</v>
      </c>
      <c r="J27" s="93">
        <v>4.2999999999999997E-2</v>
      </c>
      <c r="K27" s="93">
        <v>8.0000000000000002E-3</v>
      </c>
      <c r="L27" s="93">
        <v>4.4999999999999998E-2</v>
      </c>
      <c r="N27" s="92">
        <v>6.4000000000000001E-2</v>
      </c>
      <c r="O27" s="93">
        <v>0.04</v>
      </c>
      <c r="P27" s="93">
        <v>6.9000000000000006E-2</v>
      </c>
      <c r="Q27" s="93">
        <v>3.9E-2</v>
      </c>
      <c r="R27" s="93">
        <v>4.7E-2</v>
      </c>
      <c r="S27" s="93">
        <v>8.8999999999999996E-2</v>
      </c>
      <c r="T27" s="93">
        <v>0.08</v>
      </c>
      <c r="U27" s="93">
        <v>8.3000000000000004E-2</v>
      </c>
      <c r="V27" s="93">
        <v>5.8000000000000003E-2</v>
      </c>
      <c r="W27" s="93">
        <v>3.1E-2</v>
      </c>
      <c r="X27" s="93">
        <v>8.8999999999999996E-2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1E-3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4.0000000000000001E-3</v>
      </c>
      <c r="I31" s="93">
        <v>0</v>
      </c>
      <c r="J31" s="93">
        <v>4.0000000000000001E-3</v>
      </c>
      <c r="K31" s="93">
        <v>4.0000000000000001E-3</v>
      </c>
      <c r="L31" s="93">
        <v>0</v>
      </c>
      <c r="N31" s="92">
        <v>1E-3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8.9999999999999993E-3</v>
      </c>
    </row>
    <row r="32" spans="1:24" s="90" customFormat="1">
      <c r="A32" s="25" t="s">
        <v>367</v>
      </c>
      <c r="B32" s="92">
        <v>1.7999999999999999E-2</v>
      </c>
      <c r="C32" s="93">
        <v>2.5999999999999999E-2</v>
      </c>
      <c r="D32" s="93">
        <v>1.2E-2</v>
      </c>
      <c r="E32" s="93">
        <v>2.5000000000000001E-2</v>
      </c>
      <c r="F32" s="93">
        <v>1.0999999999999999E-2</v>
      </c>
      <c r="G32" s="93">
        <v>1.9E-2</v>
      </c>
      <c r="H32" s="93">
        <v>2.1999999999999999E-2</v>
      </c>
      <c r="I32" s="93">
        <v>2.3E-2</v>
      </c>
      <c r="J32" s="93">
        <v>8.0000000000000002E-3</v>
      </c>
      <c r="K32" s="93">
        <v>2.8000000000000001E-2</v>
      </c>
      <c r="L32" s="93">
        <v>1.2E-2</v>
      </c>
      <c r="N32" s="92">
        <v>1.4999999999999999E-2</v>
      </c>
      <c r="O32" s="93">
        <v>2.4E-2</v>
      </c>
      <c r="P32" s="93">
        <v>2.5999999999999999E-2</v>
      </c>
      <c r="Q32" s="93">
        <v>1.4E-2</v>
      </c>
      <c r="R32" s="93">
        <v>0</v>
      </c>
      <c r="S32" s="93">
        <v>1.2999999999999999E-2</v>
      </c>
      <c r="T32" s="93">
        <v>2.5000000000000001E-2</v>
      </c>
      <c r="U32" s="93">
        <v>5.0000000000000001E-3</v>
      </c>
      <c r="V32" s="93">
        <v>1.9E-2</v>
      </c>
      <c r="W32" s="93">
        <v>1.7999999999999999E-2</v>
      </c>
      <c r="X32" s="93">
        <v>1.2999999999999999E-2</v>
      </c>
    </row>
    <row r="33" spans="1:25" s="90" customFormat="1">
      <c r="A33" s="25" t="s">
        <v>368</v>
      </c>
      <c r="B33" s="92">
        <v>7.0999999999999994E-2</v>
      </c>
      <c r="C33" s="93">
        <v>9.4E-2</v>
      </c>
      <c r="D33" s="93">
        <v>5.3999999999999999E-2</v>
      </c>
      <c r="E33" s="93">
        <v>7.1999999999999995E-2</v>
      </c>
      <c r="F33" s="93">
        <v>7.3999999999999996E-2</v>
      </c>
      <c r="G33" s="93">
        <v>5.7000000000000002E-2</v>
      </c>
      <c r="H33" s="93">
        <v>5.2999999999999999E-2</v>
      </c>
      <c r="I33" s="93">
        <v>6.2E-2</v>
      </c>
      <c r="J33" s="93">
        <v>7.1999999999999995E-2</v>
      </c>
      <c r="K33" s="93">
        <v>8.8999999999999996E-2</v>
      </c>
      <c r="L33" s="93">
        <v>7.3999999999999996E-2</v>
      </c>
      <c r="N33" s="92">
        <v>4.7E-2</v>
      </c>
      <c r="O33" s="93">
        <v>5.8999999999999997E-2</v>
      </c>
      <c r="P33" s="93">
        <v>2.5999999999999999E-2</v>
      </c>
      <c r="Q33" s="93">
        <v>5.5E-2</v>
      </c>
      <c r="R33" s="93">
        <v>5.3999999999999999E-2</v>
      </c>
      <c r="S33" s="93">
        <v>6.2E-2</v>
      </c>
      <c r="T33" s="93">
        <v>4.2999999999999997E-2</v>
      </c>
      <c r="U33" s="93">
        <v>3.3000000000000002E-2</v>
      </c>
      <c r="V33" s="93">
        <v>1.9E-2</v>
      </c>
      <c r="W33" s="93">
        <v>7.2999999999999995E-2</v>
      </c>
      <c r="X33" s="93">
        <v>0.04</v>
      </c>
    </row>
    <row r="34" spans="1:25" s="90" customFormat="1">
      <c r="A34" s="25" t="s">
        <v>369</v>
      </c>
      <c r="B34" s="92">
        <v>0.14799999999999999</v>
      </c>
      <c r="C34" s="93">
        <v>0.13200000000000001</v>
      </c>
      <c r="D34" s="93">
        <v>0.16700000000000001</v>
      </c>
      <c r="E34" s="93">
        <v>0.14799999999999999</v>
      </c>
      <c r="F34" s="93">
        <v>0.16</v>
      </c>
      <c r="G34" s="93">
        <v>0.158</v>
      </c>
      <c r="H34" s="93">
        <v>0.13800000000000001</v>
      </c>
      <c r="I34" s="93">
        <v>0.14299999999999999</v>
      </c>
      <c r="J34" s="93">
        <v>0.13600000000000001</v>
      </c>
      <c r="K34" s="93">
        <v>0.154</v>
      </c>
      <c r="L34" s="93">
        <v>0.14499999999999999</v>
      </c>
      <c r="N34" s="92">
        <v>0.151</v>
      </c>
      <c r="O34" s="93">
        <v>0.185</v>
      </c>
      <c r="P34" s="93">
        <v>0.13800000000000001</v>
      </c>
      <c r="Q34" s="93">
        <v>0.128</v>
      </c>
      <c r="R34" s="93">
        <v>0.19900000000000001</v>
      </c>
      <c r="S34" s="93">
        <v>0.115</v>
      </c>
      <c r="T34" s="93">
        <v>0.111</v>
      </c>
      <c r="U34" s="93">
        <v>0.129</v>
      </c>
      <c r="V34" s="93">
        <v>0.129</v>
      </c>
      <c r="W34" s="93">
        <v>0.183</v>
      </c>
      <c r="X34" s="93">
        <v>0.17299999999999999</v>
      </c>
    </row>
    <row r="35" spans="1:25" s="90" customFormat="1">
      <c r="A35" s="25" t="s">
        <v>370</v>
      </c>
      <c r="B35" s="92">
        <v>0.27900000000000003</v>
      </c>
      <c r="C35" s="93">
        <v>0.28100000000000003</v>
      </c>
      <c r="D35" s="93">
        <v>0.28399999999999997</v>
      </c>
      <c r="E35" s="93">
        <v>0.245</v>
      </c>
      <c r="F35" s="93">
        <v>0.26800000000000002</v>
      </c>
      <c r="G35" s="93">
        <v>0.27900000000000003</v>
      </c>
      <c r="H35" s="93">
        <v>0.32900000000000001</v>
      </c>
      <c r="I35" s="93">
        <v>0.30199999999999999</v>
      </c>
      <c r="J35" s="93">
        <v>0.26500000000000001</v>
      </c>
      <c r="K35" s="93">
        <v>0.28899999999999998</v>
      </c>
      <c r="L35" s="93">
        <v>0.27</v>
      </c>
      <c r="N35" s="92">
        <v>0.27400000000000002</v>
      </c>
      <c r="O35" s="93">
        <v>0.35899999999999999</v>
      </c>
      <c r="P35" s="93">
        <v>0.312</v>
      </c>
      <c r="Q35" s="93">
        <v>0.29199999999999998</v>
      </c>
      <c r="R35" s="93">
        <v>0.20399999999999999</v>
      </c>
      <c r="S35" s="93">
        <v>0.217</v>
      </c>
      <c r="T35" s="93">
        <v>0.24099999999999999</v>
      </c>
      <c r="U35" s="93">
        <v>0.30599999999999999</v>
      </c>
      <c r="V35" s="93">
        <v>0.26700000000000002</v>
      </c>
      <c r="W35" s="93">
        <v>0.251</v>
      </c>
      <c r="X35" s="93">
        <v>0.249</v>
      </c>
    </row>
    <row r="36" spans="1:25" s="90" customFormat="1">
      <c r="A36" s="25" t="s">
        <v>371</v>
      </c>
      <c r="B36" s="92">
        <v>0.314</v>
      </c>
      <c r="C36" s="93">
        <v>0.33500000000000002</v>
      </c>
      <c r="D36" s="93">
        <v>0.31900000000000001</v>
      </c>
      <c r="E36" s="93">
        <v>0.27400000000000002</v>
      </c>
      <c r="F36" s="93">
        <v>0.26800000000000002</v>
      </c>
      <c r="G36" s="93">
        <v>0.35499999999999998</v>
      </c>
      <c r="H36" s="93">
        <v>0.33800000000000002</v>
      </c>
      <c r="I36" s="93">
        <v>0.28299999999999997</v>
      </c>
      <c r="J36" s="93">
        <v>0.34499999999999997</v>
      </c>
      <c r="K36" s="93">
        <v>0.32500000000000001</v>
      </c>
      <c r="L36" s="93">
        <v>0.29699999999999999</v>
      </c>
      <c r="N36" s="92">
        <v>0.317</v>
      </c>
      <c r="O36" s="93">
        <v>0.28599999999999998</v>
      </c>
      <c r="P36" s="93">
        <v>0.28599999999999998</v>
      </c>
      <c r="Q36" s="93">
        <v>0.311</v>
      </c>
      <c r="R36" s="93">
        <v>0.36699999999999999</v>
      </c>
      <c r="S36" s="93">
        <v>0.34499999999999997</v>
      </c>
      <c r="T36" s="93">
        <v>0.36399999999999999</v>
      </c>
      <c r="U36" s="93">
        <v>0.29699999999999999</v>
      </c>
      <c r="V36" s="93">
        <v>0.38600000000000001</v>
      </c>
      <c r="W36" s="93">
        <v>0.34699999999999998</v>
      </c>
      <c r="X36" s="93">
        <v>0.26200000000000001</v>
      </c>
    </row>
    <row r="37" spans="1:25" s="90" customFormat="1">
      <c r="A37" s="25" t="s">
        <v>372</v>
      </c>
      <c r="B37" s="92">
        <v>0.16900000000000001</v>
      </c>
      <c r="C37" s="93">
        <v>0.13200000000000001</v>
      </c>
      <c r="D37" s="93">
        <v>0.16300000000000001</v>
      </c>
      <c r="E37" s="93">
        <v>0.23599999999999999</v>
      </c>
      <c r="F37" s="93">
        <v>0.219</v>
      </c>
      <c r="G37" s="93">
        <v>0.13200000000000001</v>
      </c>
      <c r="H37" s="93">
        <v>0.11600000000000001</v>
      </c>
      <c r="I37" s="93">
        <v>0.186</v>
      </c>
      <c r="J37" s="93">
        <v>0.17</v>
      </c>
      <c r="K37" s="93">
        <v>0.11</v>
      </c>
      <c r="L37" s="93">
        <v>0.20300000000000001</v>
      </c>
      <c r="N37" s="92">
        <v>0.19400000000000001</v>
      </c>
      <c r="O37" s="93">
        <v>8.6999999999999994E-2</v>
      </c>
      <c r="P37" s="93">
        <v>0.21199999999999999</v>
      </c>
      <c r="Q37" s="93">
        <v>0.20100000000000001</v>
      </c>
      <c r="R37" s="93">
        <v>0.17599999999999999</v>
      </c>
      <c r="S37" s="93">
        <v>0.248</v>
      </c>
      <c r="T37" s="93">
        <v>0.216</v>
      </c>
      <c r="U37" s="93">
        <v>0.23</v>
      </c>
      <c r="V37" s="93">
        <v>0.18099999999999999</v>
      </c>
      <c r="W37" s="93">
        <v>0.128</v>
      </c>
      <c r="X37" s="93">
        <v>0.253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0.76200000000000001</v>
      </c>
      <c r="C41" s="93">
        <v>0.748</v>
      </c>
      <c r="D41" s="93">
        <v>0.76700000000000002</v>
      </c>
      <c r="E41" s="93">
        <v>0.755</v>
      </c>
      <c r="F41" s="93">
        <v>0.755</v>
      </c>
      <c r="G41" s="93">
        <v>0.76600000000000001</v>
      </c>
      <c r="H41" s="93">
        <v>0.78200000000000003</v>
      </c>
      <c r="I41" s="93">
        <v>0.77100000000000002</v>
      </c>
      <c r="J41" s="93">
        <v>0.78</v>
      </c>
      <c r="K41" s="93">
        <v>0.72399999999999998</v>
      </c>
      <c r="L41" s="93">
        <v>0.77</v>
      </c>
      <c r="N41" s="92">
        <v>0.78500000000000003</v>
      </c>
      <c r="O41" s="93">
        <v>0.73199999999999998</v>
      </c>
      <c r="P41" s="93">
        <v>0.81</v>
      </c>
      <c r="Q41" s="93">
        <v>0.80400000000000005</v>
      </c>
      <c r="R41" s="93">
        <v>0.747</v>
      </c>
      <c r="S41" s="93">
        <v>0.81</v>
      </c>
      <c r="T41" s="93">
        <v>0.82099999999999995</v>
      </c>
      <c r="U41" s="93">
        <v>0.83299999999999996</v>
      </c>
      <c r="V41" s="93">
        <v>0.83299999999999996</v>
      </c>
      <c r="W41" s="93">
        <v>0.72599999999999998</v>
      </c>
      <c r="X41" s="93">
        <v>0.76400000000000001</v>
      </c>
    </row>
    <row r="42" spans="1:25" s="86" customFormat="1">
      <c r="A42" s="122" t="s">
        <v>375</v>
      </c>
      <c r="B42" s="109">
        <v>5.3</v>
      </c>
      <c r="C42" s="112">
        <v>5.2</v>
      </c>
      <c r="D42" s="112">
        <v>5.3</v>
      </c>
      <c r="E42" s="112">
        <v>5.4</v>
      </c>
      <c r="F42" s="112">
        <v>5.4</v>
      </c>
      <c r="G42" s="112">
        <v>5.3</v>
      </c>
      <c r="H42" s="112">
        <v>5.2</v>
      </c>
      <c r="I42" s="112">
        <v>5.3</v>
      </c>
      <c r="J42" s="112">
        <v>5.4</v>
      </c>
      <c r="K42" s="112">
        <v>5.0999999999999996</v>
      </c>
      <c r="L42" s="112">
        <v>5.4</v>
      </c>
      <c r="N42" s="109">
        <v>5.4</v>
      </c>
      <c r="O42" s="112">
        <v>5.0999999999999996</v>
      </c>
      <c r="P42" s="112">
        <v>5.4</v>
      </c>
      <c r="Q42" s="112">
        <v>5.4</v>
      </c>
      <c r="R42" s="112">
        <v>5.4</v>
      </c>
      <c r="S42" s="112">
        <v>5.6</v>
      </c>
      <c r="T42" s="112">
        <v>5.5</v>
      </c>
      <c r="U42" s="112">
        <v>5.5</v>
      </c>
      <c r="V42" s="112">
        <v>5.5</v>
      </c>
      <c r="W42" s="112">
        <v>5.2</v>
      </c>
      <c r="X42" s="112">
        <v>5.4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5</v>
      </c>
      <c r="E43" s="112">
        <v>6</v>
      </c>
      <c r="F43" s="112">
        <v>5</v>
      </c>
      <c r="G43" s="112">
        <v>5</v>
      </c>
      <c r="H43" s="112">
        <v>5</v>
      </c>
      <c r="I43" s="112">
        <v>5</v>
      </c>
      <c r="J43" s="112">
        <v>6</v>
      </c>
      <c r="K43" s="112">
        <v>5</v>
      </c>
      <c r="L43" s="112">
        <v>5.5</v>
      </c>
      <c r="N43" s="109">
        <v>6</v>
      </c>
      <c r="O43" s="112">
        <v>5</v>
      </c>
      <c r="P43" s="112">
        <v>5</v>
      </c>
      <c r="Q43" s="112">
        <v>6</v>
      </c>
      <c r="R43" s="112">
        <v>6</v>
      </c>
      <c r="S43" s="112">
        <v>6</v>
      </c>
      <c r="T43" s="112">
        <v>6</v>
      </c>
      <c r="U43" s="112">
        <v>6</v>
      </c>
      <c r="V43" s="112">
        <v>6</v>
      </c>
      <c r="W43" s="112">
        <v>5</v>
      </c>
      <c r="X43" s="112">
        <v>6</v>
      </c>
    </row>
    <row r="44" spans="1:25" s="86" customFormat="1">
      <c r="A44" s="122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5</v>
      </c>
      <c r="G44" s="113" t="str">
        <f t="shared" si="0"/>
        <v>Voto 6</v>
      </c>
      <c r="H44" s="113" t="str">
        <f t="shared" si="0"/>
        <v>Voto 6</v>
      </c>
      <c r="I44" s="113" t="str">
        <f t="shared" si="0"/>
        <v>Voto 5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5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78.728606356968214</v>
      </c>
      <c r="C45" s="112">
        <f t="shared" si="1"/>
        <v>72.455089820359291</v>
      </c>
      <c r="D45" s="112">
        <f t="shared" si="1"/>
        <v>84.000000000000014</v>
      </c>
      <c r="E45" s="112">
        <f t="shared" si="1"/>
        <v>77.142857142857139</v>
      </c>
      <c r="F45" s="112">
        <f t="shared" si="1"/>
        <v>79.656862745098039</v>
      </c>
      <c r="G45" s="112">
        <f t="shared" si="1"/>
        <v>82.063882063882048</v>
      </c>
      <c r="H45" s="112">
        <f t="shared" si="1"/>
        <v>81.433607520564053</v>
      </c>
      <c r="I45" s="112">
        <f t="shared" si="1"/>
        <v>80.122699386503072</v>
      </c>
      <c r="J45" s="112">
        <f t="shared" si="1"/>
        <v>80.652962515114893</v>
      </c>
      <c r="K45" s="112">
        <f t="shared" si="1"/>
        <v>71.156138259833128</v>
      </c>
      <c r="L45" s="112">
        <f t="shared" si="1"/>
        <v>79.926560587515297</v>
      </c>
      <c r="N45" s="109">
        <f t="shared" ref="N45:X45" si="2">100*((N24+N25+N26)-(N20+N21+N22))/(N20+N21+N22+N24+N25+N26)</f>
        <v>85.138539042821179</v>
      </c>
      <c r="O45" s="112">
        <f t="shared" si="2"/>
        <v>79.539641943734026</v>
      </c>
      <c r="P45" s="112">
        <f t="shared" si="2"/>
        <v>87.562189054726346</v>
      </c>
      <c r="Q45" s="112">
        <f t="shared" si="2"/>
        <v>84.248210023866335</v>
      </c>
      <c r="R45" s="112">
        <f t="shared" si="2"/>
        <v>86.369593709043244</v>
      </c>
      <c r="S45" s="112">
        <f t="shared" si="2"/>
        <v>83.147459727385396</v>
      </c>
      <c r="T45" s="112">
        <f t="shared" si="2"/>
        <v>84.615384615384613</v>
      </c>
      <c r="U45" s="112">
        <f t="shared" si="2"/>
        <v>91.239048811013745</v>
      </c>
      <c r="V45" s="112">
        <f t="shared" si="2"/>
        <v>91.219512195121951</v>
      </c>
      <c r="W45" s="112">
        <f t="shared" si="2"/>
        <v>77.525252525252526</v>
      </c>
      <c r="X45" s="112">
        <f t="shared" si="2"/>
        <v>85.126162018592296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17382</v>
      </c>
      <c r="C47" s="117">
        <f t="shared" ref="C47:X47" si="3">MAX(C9:C15)</f>
        <v>2826</v>
      </c>
      <c r="D47" s="117">
        <f t="shared" si="3"/>
        <v>1700</v>
      </c>
      <c r="E47" s="117">
        <f t="shared" si="3"/>
        <v>1096</v>
      </c>
      <c r="F47" s="117">
        <f t="shared" si="3"/>
        <v>1066</v>
      </c>
      <c r="G47" s="117">
        <f t="shared" si="3"/>
        <v>2513</v>
      </c>
      <c r="H47" s="117">
        <f t="shared" si="3"/>
        <v>547</v>
      </c>
      <c r="I47" s="117">
        <f t="shared" si="3"/>
        <v>2455</v>
      </c>
      <c r="J47" s="117">
        <f t="shared" si="3"/>
        <v>1651</v>
      </c>
      <c r="K47" s="117">
        <f t="shared" si="3"/>
        <v>1163</v>
      </c>
      <c r="L47" s="117">
        <f t="shared" si="3"/>
        <v>2522</v>
      </c>
      <c r="N47" s="117">
        <f t="shared" si="3"/>
        <v>4892</v>
      </c>
      <c r="O47" s="117">
        <f t="shared" si="3"/>
        <v>782</v>
      </c>
      <c r="P47" s="117">
        <f t="shared" si="3"/>
        <v>294</v>
      </c>
      <c r="Q47" s="117">
        <f t="shared" si="3"/>
        <v>565</v>
      </c>
      <c r="R47" s="117">
        <f t="shared" si="3"/>
        <v>429</v>
      </c>
      <c r="S47" s="117">
        <f t="shared" si="3"/>
        <v>667</v>
      </c>
      <c r="T47" s="117">
        <f t="shared" si="3"/>
        <v>190</v>
      </c>
      <c r="U47" s="117">
        <f t="shared" si="3"/>
        <v>560</v>
      </c>
      <c r="V47" s="117">
        <f t="shared" si="3"/>
        <v>588</v>
      </c>
      <c r="W47" s="117">
        <f t="shared" si="3"/>
        <v>411</v>
      </c>
      <c r="X47" s="117">
        <f t="shared" si="3"/>
        <v>607</v>
      </c>
    </row>
    <row r="48" spans="1:25" s="67" customFormat="1" ht="6.7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/>
  </sheetViews>
  <sheetFormatPr defaultColWidth="8.7109375" defaultRowHeight="12"/>
  <cols>
    <col min="1" max="1" width="24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100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415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290</v>
      </c>
      <c r="C8" s="23">
        <v>62</v>
      </c>
      <c r="D8" s="23">
        <v>21</v>
      </c>
      <c r="E8" s="23">
        <v>8</v>
      </c>
      <c r="F8" s="23">
        <v>0</v>
      </c>
      <c r="G8" s="23">
        <v>0</v>
      </c>
      <c r="H8" s="23">
        <v>7</v>
      </c>
      <c r="I8" s="23">
        <v>72</v>
      </c>
      <c r="J8" s="23">
        <v>7</v>
      </c>
      <c r="K8" s="23">
        <v>69</v>
      </c>
      <c r="L8" s="23">
        <v>43</v>
      </c>
    </row>
    <row r="9" spans="1:13" s="86" customFormat="1">
      <c r="A9" s="121" t="s">
        <v>367</v>
      </c>
      <c r="B9" s="73">
        <v>1220</v>
      </c>
      <c r="C9" s="23">
        <v>336</v>
      </c>
      <c r="D9" s="23">
        <v>61</v>
      </c>
      <c r="E9" s="23">
        <v>42</v>
      </c>
      <c r="F9" s="23">
        <v>79</v>
      </c>
      <c r="G9" s="23">
        <v>230</v>
      </c>
      <c r="H9" s="23">
        <v>38</v>
      </c>
      <c r="I9" s="23">
        <v>112</v>
      </c>
      <c r="J9" s="23">
        <v>62</v>
      </c>
      <c r="K9" s="23">
        <v>172</v>
      </c>
      <c r="L9" s="23">
        <v>87</v>
      </c>
    </row>
    <row r="10" spans="1:13" s="86" customFormat="1">
      <c r="A10" s="121" t="s">
        <v>368</v>
      </c>
      <c r="B10" s="73">
        <v>3845</v>
      </c>
      <c r="C10" s="23">
        <v>704</v>
      </c>
      <c r="D10" s="23">
        <v>279</v>
      </c>
      <c r="E10" s="23">
        <v>403</v>
      </c>
      <c r="F10" s="23">
        <v>295</v>
      </c>
      <c r="G10" s="23">
        <v>355</v>
      </c>
      <c r="H10" s="23">
        <v>106</v>
      </c>
      <c r="I10" s="23">
        <v>547</v>
      </c>
      <c r="J10" s="23">
        <v>298</v>
      </c>
      <c r="K10" s="23">
        <v>277</v>
      </c>
      <c r="L10" s="23">
        <v>580</v>
      </c>
    </row>
    <row r="11" spans="1:13" s="86" customFormat="1">
      <c r="A11" s="121" t="s">
        <v>369</v>
      </c>
      <c r="B11" s="73">
        <v>7547</v>
      </c>
      <c r="C11" s="23">
        <v>1267</v>
      </c>
      <c r="D11" s="23">
        <v>784</v>
      </c>
      <c r="E11" s="23">
        <v>563</v>
      </c>
      <c r="F11" s="23">
        <v>609</v>
      </c>
      <c r="G11" s="23">
        <v>758</v>
      </c>
      <c r="H11" s="23">
        <v>285</v>
      </c>
      <c r="I11" s="23">
        <v>1002</v>
      </c>
      <c r="J11" s="23">
        <v>682</v>
      </c>
      <c r="K11" s="23">
        <v>502</v>
      </c>
      <c r="L11" s="23">
        <v>1095</v>
      </c>
    </row>
    <row r="12" spans="1:13" s="86" customFormat="1">
      <c r="A12" s="121" t="s">
        <v>370</v>
      </c>
      <c r="B12" s="73">
        <v>16463</v>
      </c>
      <c r="C12" s="23">
        <v>2525</v>
      </c>
      <c r="D12" s="23">
        <v>1593</v>
      </c>
      <c r="E12" s="23">
        <v>1099</v>
      </c>
      <c r="F12" s="23">
        <v>1125</v>
      </c>
      <c r="G12" s="23">
        <v>2634</v>
      </c>
      <c r="H12" s="23">
        <v>485</v>
      </c>
      <c r="I12" s="23">
        <v>2131</v>
      </c>
      <c r="J12" s="23">
        <v>1248</v>
      </c>
      <c r="K12" s="23">
        <v>1108</v>
      </c>
      <c r="L12" s="23">
        <v>2515</v>
      </c>
    </row>
    <row r="13" spans="1:13" s="86" customFormat="1">
      <c r="A13" s="121" t="s">
        <v>371</v>
      </c>
      <c r="B13" s="73">
        <v>16677</v>
      </c>
      <c r="C13" s="23">
        <v>2469</v>
      </c>
      <c r="D13" s="23">
        <v>1485</v>
      </c>
      <c r="E13" s="23">
        <v>1324</v>
      </c>
      <c r="F13" s="23">
        <v>1389</v>
      </c>
      <c r="G13" s="23">
        <v>2464</v>
      </c>
      <c r="H13" s="23">
        <v>520</v>
      </c>
      <c r="I13" s="23">
        <v>2115</v>
      </c>
      <c r="J13" s="23">
        <v>1804</v>
      </c>
      <c r="K13" s="23">
        <v>1088</v>
      </c>
      <c r="L13" s="23">
        <v>2019</v>
      </c>
    </row>
    <row r="14" spans="1:13" s="86" customFormat="1">
      <c r="A14" s="121" t="s">
        <v>372</v>
      </c>
      <c r="B14" s="73">
        <v>5166</v>
      </c>
      <c r="C14" s="23">
        <v>743</v>
      </c>
      <c r="D14" s="23">
        <v>428</v>
      </c>
      <c r="E14" s="23">
        <v>495</v>
      </c>
      <c r="F14" s="23">
        <v>502</v>
      </c>
      <c r="G14" s="23">
        <v>681</v>
      </c>
      <c r="H14" s="23">
        <v>154</v>
      </c>
      <c r="I14" s="23">
        <v>829</v>
      </c>
      <c r="J14" s="23">
        <v>454</v>
      </c>
      <c r="K14" s="23">
        <v>52</v>
      </c>
      <c r="L14" s="23">
        <v>828</v>
      </c>
    </row>
    <row r="15" spans="1:13" s="86" customFormat="1">
      <c r="A15" s="121" t="s">
        <v>373</v>
      </c>
      <c r="B15" s="73">
        <v>23073</v>
      </c>
      <c r="C15" s="23">
        <v>2912</v>
      </c>
      <c r="D15" s="23">
        <v>2084</v>
      </c>
      <c r="E15" s="23">
        <v>2192</v>
      </c>
      <c r="F15" s="23">
        <v>1334</v>
      </c>
      <c r="G15" s="23">
        <v>2325</v>
      </c>
      <c r="H15" s="23">
        <v>611</v>
      </c>
      <c r="I15" s="23">
        <v>3719</v>
      </c>
      <c r="J15" s="23">
        <v>2072</v>
      </c>
      <c r="K15" s="23">
        <v>1558</v>
      </c>
      <c r="L15" s="23">
        <v>4267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4.0000000000000001E-3</v>
      </c>
      <c r="C19" s="93">
        <v>6.0000000000000001E-3</v>
      </c>
      <c r="D19" s="93">
        <v>3.0000000000000001E-3</v>
      </c>
      <c r="E19" s="93">
        <v>1E-3</v>
      </c>
      <c r="F19" s="93">
        <v>0</v>
      </c>
      <c r="G19" s="93">
        <v>0</v>
      </c>
      <c r="H19" s="93">
        <v>3.0000000000000001E-3</v>
      </c>
      <c r="I19" s="93">
        <v>7.0000000000000001E-3</v>
      </c>
      <c r="J19" s="93">
        <v>1E-3</v>
      </c>
      <c r="K19" s="93">
        <v>1.4E-2</v>
      </c>
      <c r="L19" s="93">
        <v>4.0000000000000001E-3</v>
      </c>
    </row>
    <row r="20" spans="1:12" s="86" customFormat="1">
      <c r="A20" s="121" t="s">
        <v>367</v>
      </c>
      <c r="B20" s="92">
        <v>1.6E-2</v>
      </c>
      <c r="C20" s="93">
        <v>0.03</v>
      </c>
      <c r="D20" s="93">
        <v>8.9999999999999993E-3</v>
      </c>
      <c r="E20" s="93">
        <v>7.0000000000000001E-3</v>
      </c>
      <c r="F20" s="93">
        <v>1.4999999999999999E-2</v>
      </c>
      <c r="G20" s="93">
        <v>2.4E-2</v>
      </c>
      <c r="H20" s="93">
        <v>1.7000000000000001E-2</v>
      </c>
      <c r="I20" s="93">
        <v>1.0999999999999999E-2</v>
      </c>
      <c r="J20" s="93">
        <v>8.9999999999999993E-3</v>
      </c>
      <c r="K20" s="93">
        <v>3.5999999999999997E-2</v>
      </c>
      <c r="L20" s="93">
        <v>8.0000000000000002E-3</v>
      </c>
    </row>
    <row r="21" spans="1:12" s="86" customFormat="1">
      <c r="A21" s="121" t="s">
        <v>368</v>
      </c>
      <c r="B21" s="92">
        <v>5.1999999999999998E-2</v>
      </c>
      <c r="C21" s="93">
        <v>6.4000000000000001E-2</v>
      </c>
      <c r="D21" s="93">
        <v>4.1000000000000002E-2</v>
      </c>
      <c r="E21" s="93">
        <v>6.6000000000000003E-2</v>
      </c>
      <c r="F21" s="93">
        <v>5.5E-2</v>
      </c>
      <c r="G21" s="93">
        <v>3.7999999999999999E-2</v>
      </c>
      <c r="H21" s="93">
        <v>4.8000000000000001E-2</v>
      </c>
      <c r="I21" s="93">
        <v>5.1999999999999998E-2</v>
      </c>
      <c r="J21" s="93">
        <v>4.4999999999999998E-2</v>
      </c>
      <c r="K21" s="93">
        <v>5.7000000000000002E-2</v>
      </c>
      <c r="L21" s="93">
        <v>5.0999999999999997E-2</v>
      </c>
    </row>
    <row r="22" spans="1:12" s="86" customFormat="1">
      <c r="A22" s="121" t="s">
        <v>369</v>
      </c>
      <c r="B22" s="92">
        <v>0.10199999999999999</v>
      </c>
      <c r="C22" s="93">
        <v>0.115</v>
      </c>
      <c r="D22" s="93">
        <v>0.11600000000000001</v>
      </c>
      <c r="E22" s="93">
        <v>9.1999999999999998E-2</v>
      </c>
      <c r="F22" s="93">
        <v>0.114</v>
      </c>
      <c r="G22" s="93">
        <v>0.08</v>
      </c>
      <c r="H22" s="93">
        <v>0.129</v>
      </c>
      <c r="I22" s="93">
        <v>9.5000000000000001E-2</v>
      </c>
      <c r="J22" s="93">
        <v>0.10299999999999999</v>
      </c>
      <c r="K22" s="93">
        <v>0.104</v>
      </c>
      <c r="L22" s="93">
        <v>9.6000000000000002E-2</v>
      </c>
    </row>
    <row r="23" spans="1:12" s="86" customFormat="1">
      <c r="A23" s="121" t="s">
        <v>370</v>
      </c>
      <c r="B23" s="92">
        <v>0.222</v>
      </c>
      <c r="C23" s="93">
        <v>0.22900000000000001</v>
      </c>
      <c r="D23" s="93">
        <v>0.23699999999999999</v>
      </c>
      <c r="E23" s="93">
        <v>0.17899999999999999</v>
      </c>
      <c r="F23" s="93">
        <v>0.21099999999999999</v>
      </c>
      <c r="G23" s="93">
        <v>0.27900000000000003</v>
      </c>
      <c r="H23" s="93">
        <v>0.22</v>
      </c>
      <c r="I23" s="93">
        <v>0.20200000000000001</v>
      </c>
      <c r="J23" s="93">
        <v>0.188</v>
      </c>
      <c r="K23" s="93">
        <v>0.23</v>
      </c>
      <c r="L23" s="93">
        <v>0.22</v>
      </c>
    </row>
    <row r="24" spans="1:12" s="86" customFormat="1">
      <c r="A24" s="121" t="s">
        <v>371</v>
      </c>
      <c r="B24" s="92">
        <v>0.22500000000000001</v>
      </c>
      <c r="C24" s="93">
        <v>0.224</v>
      </c>
      <c r="D24" s="93">
        <v>0.22</v>
      </c>
      <c r="E24" s="93">
        <v>0.216</v>
      </c>
      <c r="F24" s="93">
        <v>0.26</v>
      </c>
      <c r="G24" s="93">
        <v>0.26100000000000001</v>
      </c>
      <c r="H24" s="93">
        <v>0.23599999999999999</v>
      </c>
      <c r="I24" s="93">
        <v>0.20100000000000001</v>
      </c>
      <c r="J24" s="93">
        <v>0.27200000000000002</v>
      </c>
      <c r="K24" s="93">
        <v>0.22500000000000001</v>
      </c>
      <c r="L24" s="93">
        <v>0.17699999999999999</v>
      </c>
    </row>
    <row r="25" spans="1:12" s="86" customFormat="1">
      <c r="A25" s="121" t="s">
        <v>372</v>
      </c>
      <c r="B25" s="92">
        <v>7.0000000000000007E-2</v>
      </c>
      <c r="C25" s="93">
        <v>6.7000000000000004E-2</v>
      </c>
      <c r="D25" s="93">
        <v>6.4000000000000001E-2</v>
      </c>
      <c r="E25" s="93">
        <v>8.1000000000000003E-2</v>
      </c>
      <c r="F25" s="93">
        <v>9.4E-2</v>
      </c>
      <c r="G25" s="93">
        <v>7.1999999999999995E-2</v>
      </c>
      <c r="H25" s="93">
        <v>7.0000000000000007E-2</v>
      </c>
      <c r="I25" s="93">
        <v>7.9000000000000001E-2</v>
      </c>
      <c r="J25" s="93">
        <v>6.8000000000000005E-2</v>
      </c>
      <c r="K25" s="93">
        <v>1.0999999999999999E-2</v>
      </c>
      <c r="L25" s="93">
        <v>7.1999999999999995E-2</v>
      </c>
    </row>
    <row r="26" spans="1:12" s="86" customFormat="1">
      <c r="A26" s="121" t="s">
        <v>373</v>
      </c>
      <c r="B26" s="92">
        <v>0.311</v>
      </c>
      <c r="C26" s="93">
        <v>0.26400000000000001</v>
      </c>
      <c r="D26" s="93">
        <v>0.309</v>
      </c>
      <c r="E26" s="93">
        <v>0.35799999999999998</v>
      </c>
      <c r="F26" s="93">
        <v>0.25</v>
      </c>
      <c r="G26" s="93">
        <v>0.246</v>
      </c>
      <c r="H26" s="93">
        <v>0.27700000000000002</v>
      </c>
      <c r="I26" s="93">
        <v>0.35299999999999998</v>
      </c>
      <c r="J26" s="93">
        <v>0.313</v>
      </c>
      <c r="K26" s="93">
        <v>0.32300000000000001</v>
      </c>
      <c r="L26" s="93">
        <v>0.373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6.0000000000000001E-3</v>
      </c>
      <c r="C30" s="93">
        <v>8.0000000000000002E-3</v>
      </c>
      <c r="D30" s="93">
        <v>4.0000000000000001E-3</v>
      </c>
      <c r="E30" s="93">
        <v>2E-3</v>
      </c>
      <c r="F30" s="93">
        <v>0</v>
      </c>
      <c r="G30" s="93">
        <v>0</v>
      </c>
      <c r="H30" s="93">
        <v>5.0000000000000001E-3</v>
      </c>
      <c r="I30" s="93">
        <v>1.0999999999999999E-2</v>
      </c>
      <c r="J30" s="93">
        <v>2E-3</v>
      </c>
      <c r="K30" s="93">
        <v>2.1000000000000001E-2</v>
      </c>
      <c r="L30" s="93">
        <v>6.0000000000000001E-3</v>
      </c>
    </row>
    <row r="31" spans="1:12" s="86" customFormat="1">
      <c r="A31" s="25" t="s">
        <v>367</v>
      </c>
      <c r="B31" s="92">
        <v>2.4E-2</v>
      </c>
      <c r="C31" s="93">
        <v>4.1000000000000002E-2</v>
      </c>
      <c r="D31" s="93">
        <v>1.2999999999999999E-2</v>
      </c>
      <c r="E31" s="93">
        <v>1.0999999999999999E-2</v>
      </c>
      <c r="F31" s="93">
        <v>0.02</v>
      </c>
      <c r="G31" s="93">
        <v>3.2000000000000001E-2</v>
      </c>
      <c r="H31" s="93">
        <v>2.4E-2</v>
      </c>
      <c r="I31" s="93">
        <v>1.6E-2</v>
      </c>
      <c r="J31" s="93">
        <v>1.4E-2</v>
      </c>
      <c r="K31" s="93">
        <v>5.2999999999999999E-2</v>
      </c>
      <c r="L31" s="93">
        <v>1.2E-2</v>
      </c>
    </row>
    <row r="32" spans="1:12" s="86" customFormat="1">
      <c r="A32" s="25" t="s">
        <v>368</v>
      </c>
      <c r="B32" s="92">
        <v>7.4999999999999997E-2</v>
      </c>
      <c r="C32" s="93">
        <v>8.6999999999999994E-2</v>
      </c>
      <c r="D32" s="93">
        <v>0.06</v>
      </c>
      <c r="E32" s="93">
        <v>0.10299999999999999</v>
      </c>
      <c r="F32" s="93">
        <v>7.3999999999999996E-2</v>
      </c>
      <c r="G32" s="93">
        <v>0.05</v>
      </c>
      <c r="H32" s="93">
        <v>6.7000000000000004E-2</v>
      </c>
      <c r="I32" s="93">
        <v>0.08</v>
      </c>
      <c r="J32" s="93">
        <v>6.5000000000000002E-2</v>
      </c>
      <c r="K32" s="93">
        <v>8.5000000000000006E-2</v>
      </c>
      <c r="L32" s="93">
        <v>8.1000000000000003E-2</v>
      </c>
    </row>
    <row r="33" spans="1:35" s="86" customFormat="1">
      <c r="A33" s="25" t="s">
        <v>369</v>
      </c>
      <c r="B33" s="92">
        <v>0.14699999999999999</v>
      </c>
      <c r="C33" s="93">
        <v>0.156</v>
      </c>
      <c r="D33" s="93">
        <v>0.16900000000000001</v>
      </c>
      <c r="E33" s="93">
        <v>0.14299999999999999</v>
      </c>
      <c r="F33" s="93">
        <v>0.152</v>
      </c>
      <c r="G33" s="93">
        <v>0.106</v>
      </c>
      <c r="H33" s="93">
        <v>0.17899999999999999</v>
      </c>
      <c r="I33" s="93">
        <v>0.14699999999999999</v>
      </c>
      <c r="J33" s="93">
        <v>0.15</v>
      </c>
      <c r="K33" s="93">
        <v>0.154</v>
      </c>
      <c r="L33" s="93">
        <v>0.153</v>
      </c>
    </row>
    <row r="34" spans="1:35" s="86" customFormat="1">
      <c r="A34" s="25" t="s">
        <v>370</v>
      </c>
      <c r="B34" s="92">
        <v>0.32100000000000001</v>
      </c>
      <c r="C34" s="93">
        <v>0.312</v>
      </c>
      <c r="D34" s="93">
        <v>0.34200000000000003</v>
      </c>
      <c r="E34" s="93">
        <v>0.27900000000000003</v>
      </c>
      <c r="F34" s="93">
        <v>0.28100000000000003</v>
      </c>
      <c r="G34" s="93">
        <v>0.37</v>
      </c>
      <c r="H34" s="93">
        <v>0.30399999999999999</v>
      </c>
      <c r="I34" s="93">
        <v>0.313</v>
      </c>
      <c r="J34" s="93">
        <v>0.27400000000000002</v>
      </c>
      <c r="K34" s="93">
        <v>0.33900000000000002</v>
      </c>
      <c r="L34" s="93">
        <v>0.35099999999999998</v>
      </c>
    </row>
    <row r="35" spans="1:35" s="86" customFormat="1">
      <c r="A35" s="25" t="s">
        <v>371</v>
      </c>
      <c r="B35" s="92">
        <v>0.32600000000000001</v>
      </c>
      <c r="C35" s="93">
        <v>0.30499999999999999</v>
      </c>
      <c r="D35" s="93">
        <v>0.31900000000000001</v>
      </c>
      <c r="E35" s="93">
        <v>0.33700000000000002</v>
      </c>
      <c r="F35" s="93">
        <v>0.34699999999999998</v>
      </c>
      <c r="G35" s="93">
        <v>0.34599999999999997</v>
      </c>
      <c r="H35" s="93">
        <v>0.32600000000000001</v>
      </c>
      <c r="I35" s="93">
        <v>0.311</v>
      </c>
      <c r="J35" s="93">
        <v>0.39600000000000002</v>
      </c>
      <c r="K35" s="93">
        <v>0.33300000000000002</v>
      </c>
      <c r="L35" s="93">
        <v>0.28199999999999997</v>
      </c>
    </row>
    <row r="36" spans="1:35" s="86" customFormat="1">
      <c r="A36" s="25" t="s">
        <v>372</v>
      </c>
      <c r="B36" s="92">
        <v>0.10100000000000001</v>
      </c>
      <c r="C36" s="93">
        <v>9.1999999999999998E-2</v>
      </c>
      <c r="D36" s="93">
        <v>9.1999999999999998E-2</v>
      </c>
      <c r="E36" s="93">
        <v>0.126</v>
      </c>
      <c r="F36" s="93">
        <v>0.125</v>
      </c>
      <c r="G36" s="93">
        <v>9.6000000000000002E-2</v>
      </c>
      <c r="H36" s="93">
        <v>9.6000000000000002E-2</v>
      </c>
      <c r="I36" s="93">
        <v>0.122</v>
      </c>
      <c r="J36" s="93">
        <v>0.1</v>
      </c>
      <c r="K36" s="93">
        <v>1.6E-2</v>
      </c>
      <c r="L36" s="93">
        <v>0.11600000000000001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21" t="s">
        <v>374</v>
      </c>
      <c r="B40" s="92">
        <v>0.748</v>
      </c>
      <c r="C40" s="93">
        <v>0.70799999999999996</v>
      </c>
      <c r="D40" s="93">
        <v>0.754</v>
      </c>
      <c r="E40" s="93">
        <v>0.74199999999999999</v>
      </c>
      <c r="F40" s="93">
        <v>0.754</v>
      </c>
      <c r="G40" s="93">
        <v>0.81100000000000005</v>
      </c>
      <c r="H40" s="93">
        <v>0.72599999999999998</v>
      </c>
      <c r="I40" s="93">
        <v>0.745</v>
      </c>
      <c r="J40" s="93">
        <v>0.77</v>
      </c>
      <c r="K40" s="93">
        <v>0.68799999999999994</v>
      </c>
      <c r="L40" s="93">
        <v>0.748</v>
      </c>
    </row>
    <row r="41" spans="1:35" s="86" customFormat="1">
      <c r="A41" s="122" t="s">
        <v>375</v>
      </c>
      <c r="B41" s="109">
        <v>5.0999999999999996</v>
      </c>
      <c r="C41" s="112">
        <v>5</v>
      </c>
      <c r="D41" s="112">
        <v>5.2</v>
      </c>
      <c r="E41" s="112">
        <v>5.2</v>
      </c>
      <c r="F41" s="112">
        <v>5.2</v>
      </c>
      <c r="G41" s="112">
        <v>5.2</v>
      </c>
      <c r="H41" s="112">
        <v>5.0999999999999996</v>
      </c>
      <c r="I41" s="112">
        <v>5.2</v>
      </c>
      <c r="J41" s="112">
        <v>5.3</v>
      </c>
      <c r="K41" s="112">
        <v>4.8</v>
      </c>
      <c r="L41" s="112">
        <v>5.0999999999999996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22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5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5</v>
      </c>
      <c r="H43" s="113" t="str">
        <f t="shared" si="0"/>
        <v>Voto 6</v>
      </c>
      <c r="I43" s="113" t="str">
        <f t="shared" si="0"/>
        <v>Voto 5</v>
      </c>
      <c r="J43" s="113" t="str">
        <f t="shared" si="0"/>
        <v>Voto 6</v>
      </c>
      <c r="K43" s="113" t="str">
        <f t="shared" si="0"/>
        <v>Voto 5</v>
      </c>
      <c r="L43" s="113" t="str">
        <f t="shared" si="0"/>
        <v>Voto 5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75.551782682512737</v>
      </c>
      <c r="C44" s="112">
        <f t="shared" si="1"/>
        <v>67.741935483870961</v>
      </c>
      <c r="D44" s="112">
        <f t="shared" si="1"/>
        <v>81.533101045296135</v>
      </c>
      <c r="E44" s="112">
        <f t="shared" si="1"/>
        <v>73.090909090909108</v>
      </c>
      <c r="F44" s="112">
        <f t="shared" si="1"/>
        <v>77.952755905511793</v>
      </c>
      <c r="G44" s="112">
        <f t="shared" si="1"/>
        <v>81.602373887240361</v>
      </c>
      <c r="H44" s="112">
        <f t="shared" si="1"/>
        <v>77.104377104377107</v>
      </c>
      <c r="I44" s="112">
        <f t="shared" si="1"/>
        <v>74.637681159420282</v>
      </c>
      <c r="J44" s="112">
        <f t="shared" si="1"/>
        <v>81.13207547169813</v>
      </c>
      <c r="K44" s="112">
        <f t="shared" si="1"/>
        <v>62.652705061082024</v>
      </c>
      <c r="L44" s="112">
        <f t="shared" si="1"/>
        <v>76.315789473684205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16677</v>
      </c>
      <c r="C46" s="117">
        <f t="shared" ref="C46:L46" si="2">MAX(C8:C14)</f>
        <v>2525</v>
      </c>
      <c r="D46" s="117">
        <f t="shared" si="2"/>
        <v>1593</v>
      </c>
      <c r="E46" s="117">
        <f t="shared" si="2"/>
        <v>1324</v>
      </c>
      <c r="F46" s="117">
        <f t="shared" si="2"/>
        <v>1389</v>
      </c>
      <c r="G46" s="117">
        <f t="shared" si="2"/>
        <v>2634</v>
      </c>
      <c r="H46" s="117">
        <f t="shared" si="2"/>
        <v>520</v>
      </c>
      <c r="I46" s="117">
        <f t="shared" si="2"/>
        <v>2131</v>
      </c>
      <c r="J46" s="117">
        <f t="shared" si="2"/>
        <v>1804</v>
      </c>
      <c r="K46" s="117">
        <f t="shared" si="2"/>
        <v>1108</v>
      </c>
      <c r="L46" s="117">
        <f t="shared" si="2"/>
        <v>2515</v>
      </c>
    </row>
    <row r="47" spans="1:35" s="67" customForma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1"/>
  <sheetViews>
    <sheetView zoomScaleNormal="85" zoomScaleSheetLayoutView="40" workbookViewId="0">
      <selection activeCell="A2" sqref="A2"/>
    </sheetView>
  </sheetViews>
  <sheetFormatPr defaultColWidth="11.5703125" defaultRowHeight="12.75"/>
  <cols>
    <col min="1" max="1" width="19.42578125" customWidth="1"/>
    <col min="2" max="4" width="7.28515625" customWidth="1"/>
    <col min="5" max="5" width="8.5703125" customWidth="1"/>
    <col min="6" max="12" width="7.28515625" customWidth="1"/>
    <col min="13" max="13" width="2.28515625" customWidth="1"/>
    <col min="14" max="16" width="7.28515625" customWidth="1"/>
    <col min="17" max="17" width="9.28515625" customWidth="1"/>
    <col min="18" max="24" width="7.28515625" customWidth="1"/>
  </cols>
  <sheetData>
    <row r="1" spans="1:24" s="70" customFormat="1">
      <c r="A1" s="83" t="s">
        <v>24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4" s="9" customFormat="1" ht="12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24" s="9" customFormat="1" ht="15">
      <c r="A3" s="84"/>
      <c r="B3" s="254" t="s">
        <v>280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7"/>
      <c r="N3" s="254" t="s">
        <v>281</v>
      </c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s="9" customFormat="1" ht="14.65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  <c r="N4" s="250" t="s">
        <v>254</v>
      </c>
      <c r="O4" s="251" t="s">
        <v>255</v>
      </c>
      <c r="P4" s="251"/>
      <c r="Q4" s="251"/>
      <c r="R4" s="251"/>
      <c r="S4" s="251"/>
      <c r="T4" s="251"/>
      <c r="U4" s="251"/>
      <c r="V4" s="251"/>
      <c r="W4" s="251"/>
      <c r="X4" s="251"/>
    </row>
    <row r="5" spans="1:24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50"/>
      <c r="O5" s="17" t="s">
        <v>261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 ht="12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9" customFormat="1" ht="34.35" customHeight="1">
      <c r="A7" s="20"/>
      <c r="B7" s="248" t="s">
        <v>329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N7" s="248" t="s">
        <v>329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 s="9" customFormat="1" ht="12">
      <c r="A8" s="24"/>
      <c r="B8" s="24"/>
      <c r="C8" s="24"/>
      <c r="D8" s="23"/>
      <c r="E8" s="24"/>
      <c r="F8" s="24"/>
      <c r="G8" s="24"/>
      <c r="H8" s="24"/>
      <c r="I8" s="24"/>
      <c r="J8" s="24"/>
      <c r="K8" s="24"/>
      <c r="L8" s="24"/>
      <c r="N8" s="24"/>
      <c r="O8" s="24"/>
      <c r="P8" s="23"/>
      <c r="Q8" s="24"/>
      <c r="R8" s="24"/>
      <c r="S8" s="24"/>
      <c r="T8" s="24"/>
      <c r="U8" s="24"/>
      <c r="V8" s="24"/>
      <c r="W8" s="24"/>
      <c r="X8" s="24"/>
    </row>
    <row r="9" spans="1:24" s="9" customFormat="1" ht="36">
      <c r="A9" s="87" t="s">
        <v>330</v>
      </c>
      <c r="B9" s="88">
        <v>32604</v>
      </c>
      <c r="C9" s="89">
        <v>4320</v>
      </c>
      <c r="D9" s="89">
        <v>2737</v>
      </c>
      <c r="E9" s="89">
        <v>2242</v>
      </c>
      <c r="F9" s="89">
        <v>2622</v>
      </c>
      <c r="G9" s="89">
        <v>4519</v>
      </c>
      <c r="H9" s="89">
        <v>993</v>
      </c>
      <c r="I9" s="89">
        <v>5289</v>
      </c>
      <c r="J9" s="89">
        <v>2920</v>
      </c>
      <c r="K9" s="89">
        <v>1686</v>
      </c>
      <c r="L9" s="89">
        <v>5277</v>
      </c>
      <c r="N9" s="88">
        <v>8109</v>
      </c>
      <c r="O9" s="89">
        <v>865</v>
      </c>
      <c r="P9" s="89">
        <v>533</v>
      </c>
      <c r="Q9" s="89">
        <v>1080</v>
      </c>
      <c r="R9" s="89">
        <v>626</v>
      </c>
      <c r="S9" s="89">
        <v>1010</v>
      </c>
      <c r="T9" s="89">
        <v>302</v>
      </c>
      <c r="U9" s="89">
        <v>1051</v>
      </c>
      <c r="V9" s="89">
        <v>835</v>
      </c>
      <c r="W9" s="89">
        <v>562</v>
      </c>
      <c r="X9" s="89">
        <v>1244</v>
      </c>
    </row>
    <row r="10" spans="1:24" s="9" customFormat="1" ht="39.75" customHeight="1">
      <c r="A10" s="87" t="s">
        <v>331</v>
      </c>
      <c r="B10" s="88">
        <v>5712</v>
      </c>
      <c r="C10" s="89">
        <v>462</v>
      </c>
      <c r="D10" s="89">
        <v>829</v>
      </c>
      <c r="E10" s="89">
        <v>590</v>
      </c>
      <c r="F10" s="89">
        <v>355</v>
      </c>
      <c r="G10" s="89">
        <v>588</v>
      </c>
      <c r="H10" s="89">
        <v>122</v>
      </c>
      <c r="I10" s="89">
        <v>1039</v>
      </c>
      <c r="J10" s="89">
        <v>490</v>
      </c>
      <c r="K10" s="89">
        <v>407</v>
      </c>
      <c r="L10" s="89">
        <v>830</v>
      </c>
      <c r="N10" s="88">
        <v>1649</v>
      </c>
      <c r="O10" s="89">
        <v>296</v>
      </c>
      <c r="P10" s="89">
        <v>95</v>
      </c>
      <c r="Q10" s="89">
        <v>141</v>
      </c>
      <c r="R10" s="89">
        <v>117</v>
      </c>
      <c r="S10" s="89">
        <v>214</v>
      </c>
      <c r="T10" s="89">
        <v>58</v>
      </c>
      <c r="U10" s="89">
        <v>228</v>
      </c>
      <c r="V10" s="89">
        <v>94</v>
      </c>
      <c r="W10" s="89">
        <v>119</v>
      </c>
      <c r="X10" s="89">
        <v>288</v>
      </c>
    </row>
    <row r="11" spans="1:24" s="9" customFormat="1" ht="27" customHeight="1">
      <c r="A11" s="87" t="s">
        <v>332</v>
      </c>
      <c r="B11" s="88">
        <v>19492</v>
      </c>
      <c r="C11" s="89">
        <v>3967</v>
      </c>
      <c r="D11" s="89">
        <v>2156</v>
      </c>
      <c r="E11" s="89">
        <v>1399</v>
      </c>
      <c r="F11" s="89">
        <v>1126</v>
      </c>
      <c r="G11" s="89">
        <v>2219</v>
      </c>
      <c r="H11" s="89">
        <v>525</v>
      </c>
      <c r="I11" s="89">
        <v>2204</v>
      </c>
      <c r="J11" s="89">
        <v>1596</v>
      </c>
      <c r="K11" s="89">
        <v>1511</v>
      </c>
      <c r="L11" s="89">
        <v>2788</v>
      </c>
      <c r="N11" s="88">
        <v>6714</v>
      </c>
      <c r="O11" s="89">
        <v>1108</v>
      </c>
      <c r="P11" s="89">
        <v>384</v>
      </c>
      <c r="Q11" s="89">
        <v>673</v>
      </c>
      <c r="R11" s="89">
        <v>488</v>
      </c>
      <c r="S11" s="89">
        <v>898</v>
      </c>
      <c r="T11" s="89">
        <v>206</v>
      </c>
      <c r="U11" s="89">
        <v>718</v>
      </c>
      <c r="V11" s="89">
        <v>690</v>
      </c>
      <c r="W11" s="89">
        <v>541</v>
      </c>
      <c r="X11" s="89">
        <v>1008</v>
      </c>
    </row>
    <row r="12" spans="1:24" s="67" customFormat="1" ht="12">
      <c r="A12" s="90" t="s">
        <v>254</v>
      </c>
      <c r="B12" s="88">
        <v>57808</v>
      </c>
      <c r="C12" s="88">
        <v>8749</v>
      </c>
      <c r="D12" s="88">
        <v>5722</v>
      </c>
      <c r="E12" s="88">
        <v>4232</v>
      </c>
      <c r="F12" s="88">
        <v>4103</v>
      </c>
      <c r="G12" s="88">
        <v>7326</v>
      </c>
      <c r="H12" s="88">
        <v>1641</v>
      </c>
      <c r="I12" s="88">
        <v>8531</v>
      </c>
      <c r="J12" s="88">
        <v>5006</v>
      </c>
      <c r="K12" s="88">
        <v>3604</v>
      </c>
      <c r="L12" s="88">
        <v>8894</v>
      </c>
      <c r="N12" s="88">
        <v>16472</v>
      </c>
      <c r="O12" s="88">
        <v>2269</v>
      </c>
      <c r="P12" s="88">
        <v>1012</v>
      </c>
      <c r="Q12" s="88">
        <v>1895</v>
      </c>
      <c r="R12" s="88">
        <v>1230</v>
      </c>
      <c r="S12" s="88">
        <v>2122</v>
      </c>
      <c r="T12" s="88">
        <v>566</v>
      </c>
      <c r="U12" s="88">
        <v>1996</v>
      </c>
      <c r="V12" s="88">
        <v>1620</v>
      </c>
      <c r="W12" s="88">
        <v>1222</v>
      </c>
      <c r="X12" s="88">
        <v>2540</v>
      </c>
    </row>
    <row r="13" spans="1:24" s="9" customFormat="1" ht="12">
      <c r="A13" s="91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1:24" s="9" customFormat="1" ht="12" customHeight="1">
      <c r="A14" s="20"/>
      <c r="B14" s="248" t="s">
        <v>274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N14" s="248" t="s">
        <v>274</v>
      </c>
      <c r="O14" s="248"/>
      <c r="P14" s="248"/>
      <c r="Q14" s="248"/>
      <c r="R14" s="248"/>
      <c r="S14" s="248"/>
      <c r="T14" s="248"/>
      <c r="U14" s="248"/>
      <c r="V14" s="248"/>
      <c r="W14" s="248"/>
      <c r="X14" s="248"/>
    </row>
    <row r="15" spans="1:24" s="9" customFormat="1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9" customFormat="1" ht="36">
      <c r="A16" s="87" t="s">
        <v>330</v>
      </c>
      <c r="B16" s="92">
        <v>0.56399999999999995</v>
      </c>
      <c r="C16" s="93">
        <v>0.49399999999999999</v>
      </c>
      <c r="D16" s="93">
        <v>0.47799999999999998</v>
      </c>
      <c r="E16" s="93">
        <v>0.53</v>
      </c>
      <c r="F16" s="93">
        <v>0.63900000000000001</v>
      </c>
      <c r="G16" s="93">
        <v>0.61699999999999999</v>
      </c>
      <c r="H16" s="93">
        <v>0.60499999999999998</v>
      </c>
      <c r="I16" s="93">
        <v>0.62</v>
      </c>
      <c r="J16" s="93">
        <v>0.58299999999999996</v>
      </c>
      <c r="K16" s="93">
        <v>0.46800000000000003</v>
      </c>
      <c r="L16" s="93">
        <v>0.59299999999999997</v>
      </c>
      <c r="N16" s="92">
        <v>0.49199999999999999</v>
      </c>
      <c r="O16" s="93">
        <v>0.38100000000000001</v>
      </c>
      <c r="P16" s="93">
        <v>0.52700000000000002</v>
      </c>
      <c r="Q16" s="93">
        <v>0.56999999999999995</v>
      </c>
      <c r="R16" s="93">
        <v>0.50900000000000001</v>
      </c>
      <c r="S16" s="93">
        <v>0.47599999999999998</v>
      </c>
      <c r="T16" s="93">
        <v>0.53400000000000003</v>
      </c>
      <c r="U16" s="93">
        <v>0.52600000000000002</v>
      </c>
      <c r="V16" s="93">
        <v>0.51600000000000001</v>
      </c>
      <c r="W16" s="93">
        <v>0.46</v>
      </c>
      <c r="X16" s="93">
        <v>0.49</v>
      </c>
    </row>
    <row r="17" spans="1:35" s="9" customFormat="1" ht="36">
      <c r="A17" s="87" t="s">
        <v>331</v>
      </c>
      <c r="B17" s="92">
        <v>9.9000000000000005E-2</v>
      </c>
      <c r="C17" s="93">
        <v>5.2999999999999999E-2</v>
      </c>
      <c r="D17" s="93">
        <v>0.14499999999999999</v>
      </c>
      <c r="E17" s="93">
        <v>0.13900000000000001</v>
      </c>
      <c r="F17" s="93">
        <v>8.6999999999999994E-2</v>
      </c>
      <c r="G17" s="93">
        <v>0.08</v>
      </c>
      <c r="H17" s="93">
        <v>7.4999999999999997E-2</v>
      </c>
      <c r="I17" s="93">
        <v>0.122</v>
      </c>
      <c r="J17" s="93">
        <v>9.8000000000000004E-2</v>
      </c>
      <c r="K17" s="93">
        <v>0.113</v>
      </c>
      <c r="L17" s="93">
        <v>9.2999999999999999E-2</v>
      </c>
      <c r="N17" s="92">
        <v>0.1</v>
      </c>
      <c r="O17" s="93">
        <v>0.13</v>
      </c>
      <c r="P17" s="93">
        <v>9.4E-2</v>
      </c>
      <c r="Q17" s="93">
        <v>7.4999999999999997E-2</v>
      </c>
      <c r="R17" s="93">
        <v>9.5000000000000001E-2</v>
      </c>
      <c r="S17" s="93">
        <v>0.10100000000000001</v>
      </c>
      <c r="T17" s="93">
        <v>0.10199999999999999</v>
      </c>
      <c r="U17" s="93">
        <v>0.114</v>
      </c>
      <c r="V17" s="93">
        <v>5.8000000000000003E-2</v>
      </c>
      <c r="W17" s="93">
        <v>9.7000000000000003E-2</v>
      </c>
      <c r="X17" s="93">
        <v>0.113</v>
      </c>
    </row>
    <row r="18" spans="1:35" s="9" customFormat="1" ht="36">
      <c r="A18" s="87" t="s">
        <v>332</v>
      </c>
      <c r="B18" s="92">
        <v>0.33700000000000002</v>
      </c>
      <c r="C18" s="93">
        <v>0.45300000000000001</v>
      </c>
      <c r="D18" s="93">
        <v>0.377</v>
      </c>
      <c r="E18" s="93">
        <v>0.33100000000000002</v>
      </c>
      <c r="F18" s="93">
        <v>0.27400000000000002</v>
      </c>
      <c r="G18" s="93">
        <v>0.30299999999999999</v>
      </c>
      <c r="H18" s="93">
        <v>0.32</v>
      </c>
      <c r="I18" s="93">
        <v>0.25800000000000001</v>
      </c>
      <c r="J18" s="93">
        <v>0.31900000000000001</v>
      </c>
      <c r="K18" s="93">
        <v>0.41899999999999998</v>
      </c>
      <c r="L18" s="93">
        <v>0.313</v>
      </c>
      <c r="N18" s="92">
        <v>0.40799999999999997</v>
      </c>
      <c r="O18" s="93">
        <v>0.48799999999999999</v>
      </c>
      <c r="P18" s="93">
        <v>0.379</v>
      </c>
      <c r="Q18" s="93">
        <v>0.35499999999999998</v>
      </c>
      <c r="R18" s="93">
        <v>0.39700000000000002</v>
      </c>
      <c r="S18" s="93">
        <v>0.42299999999999999</v>
      </c>
      <c r="T18" s="93">
        <v>0.36399999999999999</v>
      </c>
      <c r="U18" s="93">
        <v>0.36</v>
      </c>
      <c r="V18" s="93">
        <v>0.42599999999999999</v>
      </c>
      <c r="W18" s="93">
        <v>0.442</v>
      </c>
      <c r="X18" s="93">
        <v>0.39700000000000002</v>
      </c>
    </row>
    <row r="19" spans="1:35" s="67" customFormat="1" ht="12">
      <c r="A19" s="90" t="s">
        <v>254</v>
      </c>
      <c r="B19" s="94">
        <v>1</v>
      </c>
      <c r="C19" s="94">
        <v>1</v>
      </c>
      <c r="D19" s="94">
        <v>1</v>
      </c>
      <c r="E19" s="94">
        <v>1</v>
      </c>
      <c r="F19" s="94">
        <v>1</v>
      </c>
      <c r="G19" s="94">
        <v>1</v>
      </c>
      <c r="H19" s="94">
        <v>1</v>
      </c>
      <c r="I19" s="94">
        <v>1</v>
      </c>
      <c r="J19" s="94">
        <v>1</v>
      </c>
      <c r="K19" s="94">
        <v>1</v>
      </c>
      <c r="L19" s="94">
        <v>1</v>
      </c>
      <c r="N19" s="94">
        <v>1</v>
      </c>
      <c r="O19" s="94">
        <v>1</v>
      </c>
      <c r="P19" s="94">
        <v>1</v>
      </c>
      <c r="Q19" s="94">
        <v>1</v>
      </c>
      <c r="R19" s="94">
        <v>1</v>
      </c>
      <c r="S19" s="94">
        <v>1</v>
      </c>
      <c r="T19" s="94">
        <v>1</v>
      </c>
      <c r="U19" s="94">
        <v>1</v>
      </c>
      <c r="V19" s="94">
        <v>1</v>
      </c>
      <c r="W19" s="94">
        <v>1</v>
      </c>
      <c r="X19" s="94">
        <v>1</v>
      </c>
    </row>
    <row r="20" spans="1:35" s="9" customFormat="1" ht="3.75" customHeight="1">
      <c r="A20" s="80"/>
      <c r="B20" s="80"/>
      <c r="C20" s="80"/>
      <c r="D20" s="80"/>
      <c r="E20" s="81"/>
      <c r="F20" s="81"/>
      <c r="G20" s="81"/>
      <c r="H20" s="81"/>
      <c r="I20" s="81"/>
      <c r="J20" s="81"/>
      <c r="K20" s="81"/>
      <c r="L20" s="81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35" s="9" customFormat="1" ht="13.5" customHeight="1">
      <c r="A21" s="39" t="s">
        <v>279</v>
      </c>
      <c r="B21" s="40"/>
      <c r="C21" s="40"/>
      <c r="D21" s="40"/>
      <c r="E21" s="40"/>
      <c r="F21" s="40"/>
      <c r="G21" s="40"/>
      <c r="H21" s="40"/>
      <c r="I21" s="40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  <c r="AA21" s="7"/>
      <c r="AB21" s="7"/>
      <c r="AC21" s="7"/>
      <c r="AD21" s="7"/>
      <c r="AE21" s="7"/>
      <c r="AF21" s="7"/>
      <c r="AG21" s="7"/>
      <c r="AH21" s="7"/>
      <c r="AI21" s="7"/>
    </row>
  </sheetData>
  <sheetProtection selectLockedCells="1" selectUnlockedCells="1"/>
  <mergeCells count="11">
    <mergeCell ref="B3:L3"/>
    <mergeCell ref="N3:X3"/>
    <mergeCell ref="O4:X4"/>
    <mergeCell ref="B7:L7"/>
    <mergeCell ref="N7:X7"/>
    <mergeCell ref="A4:A5"/>
    <mergeCell ref="B4:B5"/>
    <mergeCell ref="C4:L4"/>
    <mergeCell ref="N4:N5"/>
    <mergeCell ref="B14:L14"/>
    <mergeCell ref="N14:X14"/>
  </mergeCells>
  <phoneticPr fontId="45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B22" sqref="AB22"/>
    </sheetView>
  </sheetViews>
  <sheetFormatPr defaultColWidth="8.7109375" defaultRowHeight="12"/>
  <cols>
    <col min="1" max="1" width="23.425781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101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415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415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237</v>
      </c>
      <c r="C9" s="23">
        <v>54</v>
      </c>
      <c r="D9" s="23">
        <v>21</v>
      </c>
      <c r="E9" s="23">
        <v>0</v>
      </c>
      <c r="F9" s="23">
        <v>0</v>
      </c>
      <c r="G9" s="23">
        <v>0</v>
      </c>
      <c r="H9" s="23">
        <v>7</v>
      </c>
      <c r="I9" s="23">
        <v>63</v>
      </c>
      <c r="J9" s="23">
        <v>0</v>
      </c>
      <c r="K9" s="23">
        <v>58</v>
      </c>
      <c r="L9" s="23">
        <v>33</v>
      </c>
      <c r="N9" s="73">
        <v>53</v>
      </c>
      <c r="O9" s="23">
        <v>8</v>
      </c>
      <c r="P9" s="23">
        <v>0</v>
      </c>
      <c r="Q9" s="23">
        <v>8</v>
      </c>
      <c r="R9" s="23">
        <v>0</v>
      </c>
      <c r="S9" s="23">
        <v>0</v>
      </c>
      <c r="T9" s="23">
        <v>0</v>
      </c>
      <c r="U9" s="23">
        <v>9</v>
      </c>
      <c r="V9" s="23">
        <v>7</v>
      </c>
      <c r="W9" s="23">
        <v>11</v>
      </c>
      <c r="X9" s="23">
        <v>10</v>
      </c>
    </row>
    <row r="10" spans="1:24" s="86" customFormat="1">
      <c r="A10" s="121" t="s">
        <v>367</v>
      </c>
      <c r="B10" s="73">
        <v>970</v>
      </c>
      <c r="C10" s="23">
        <v>245</v>
      </c>
      <c r="D10" s="23">
        <v>41</v>
      </c>
      <c r="E10" s="23">
        <v>34</v>
      </c>
      <c r="F10" s="23">
        <v>74</v>
      </c>
      <c r="G10" s="23">
        <v>187</v>
      </c>
      <c r="H10" s="23">
        <v>29</v>
      </c>
      <c r="I10" s="23">
        <v>94</v>
      </c>
      <c r="J10" s="23">
        <v>54</v>
      </c>
      <c r="K10" s="23">
        <v>145</v>
      </c>
      <c r="L10" s="23">
        <v>66</v>
      </c>
      <c r="N10" s="73">
        <v>249</v>
      </c>
      <c r="O10" s="23">
        <v>91</v>
      </c>
      <c r="P10" s="23">
        <v>20</v>
      </c>
      <c r="Q10" s="23">
        <v>8</v>
      </c>
      <c r="R10" s="23">
        <v>5</v>
      </c>
      <c r="S10" s="23">
        <v>43</v>
      </c>
      <c r="T10" s="23">
        <v>10</v>
      </c>
      <c r="U10" s="23">
        <v>18</v>
      </c>
      <c r="V10" s="23">
        <v>7</v>
      </c>
      <c r="W10" s="23">
        <v>27</v>
      </c>
      <c r="X10" s="23">
        <v>21</v>
      </c>
    </row>
    <row r="11" spans="1:24" s="86" customFormat="1">
      <c r="A11" s="121" t="s">
        <v>368</v>
      </c>
      <c r="B11" s="73">
        <v>3248</v>
      </c>
      <c r="C11" s="23">
        <v>598</v>
      </c>
      <c r="D11" s="23">
        <v>249</v>
      </c>
      <c r="E11" s="23">
        <v>320</v>
      </c>
      <c r="F11" s="23">
        <v>237</v>
      </c>
      <c r="G11" s="23">
        <v>321</v>
      </c>
      <c r="H11" s="23">
        <v>94</v>
      </c>
      <c r="I11" s="23">
        <v>504</v>
      </c>
      <c r="J11" s="23">
        <v>254</v>
      </c>
      <c r="K11" s="23">
        <v>174</v>
      </c>
      <c r="L11" s="23">
        <v>498</v>
      </c>
      <c r="N11" s="73">
        <v>597</v>
      </c>
      <c r="O11" s="23">
        <v>106</v>
      </c>
      <c r="P11" s="23">
        <v>30</v>
      </c>
      <c r="Q11" s="23">
        <v>83</v>
      </c>
      <c r="R11" s="23">
        <v>58</v>
      </c>
      <c r="S11" s="23">
        <v>34</v>
      </c>
      <c r="T11" s="23">
        <v>13</v>
      </c>
      <c r="U11" s="23">
        <v>44</v>
      </c>
      <c r="V11" s="23">
        <v>44</v>
      </c>
      <c r="W11" s="23">
        <v>103</v>
      </c>
      <c r="X11" s="23">
        <v>82</v>
      </c>
    </row>
    <row r="12" spans="1:24" s="86" customFormat="1">
      <c r="A12" s="121" t="s">
        <v>369</v>
      </c>
      <c r="B12" s="73">
        <v>5927</v>
      </c>
      <c r="C12" s="23">
        <v>978</v>
      </c>
      <c r="D12" s="23">
        <v>684</v>
      </c>
      <c r="E12" s="23">
        <v>455</v>
      </c>
      <c r="F12" s="23">
        <v>444</v>
      </c>
      <c r="G12" s="23">
        <v>561</v>
      </c>
      <c r="H12" s="23">
        <v>230</v>
      </c>
      <c r="I12" s="23">
        <v>818</v>
      </c>
      <c r="J12" s="23">
        <v>580</v>
      </c>
      <c r="K12" s="23">
        <v>378</v>
      </c>
      <c r="L12" s="23">
        <v>796</v>
      </c>
      <c r="N12" s="73">
        <v>1620</v>
      </c>
      <c r="O12" s="23">
        <v>288</v>
      </c>
      <c r="P12" s="23">
        <v>100</v>
      </c>
      <c r="Q12" s="23">
        <v>108</v>
      </c>
      <c r="R12" s="23">
        <v>164</v>
      </c>
      <c r="S12" s="23">
        <v>197</v>
      </c>
      <c r="T12" s="23">
        <v>55</v>
      </c>
      <c r="U12" s="23">
        <v>184</v>
      </c>
      <c r="V12" s="23">
        <v>102</v>
      </c>
      <c r="W12" s="23">
        <v>124</v>
      </c>
      <c r="X12" s="23">
        <v>298</v>
      </c>
    </row>
    <row r="13" spans="1:24" s="86" customFormat="1">
      <c r="A13" s="121" t="s">
        <v>370</v>
      </c>
      <c r="B13" s="73">
        <v>12998</v>
      </c>
      <c r="C13" s="23">
        <v>1956</v>
      </c>
      <c r="D13" s="23">
        <v>1368</v>
      </c>
      <c r="E13" s="23">
        <v>691</v>
      </c>
      <c r="F13" s="23">
        <v>844</v>
      </c>
      <c r="G13" s="23">
        <v>2112</v>
      </c>
      <c r="H13" s="23">
        <v>389</v>
      </c>
      <c r="I13" s="23">
        <v>1763</v>
      </c>
      <c r="J13" s="23">
        <v>907</v>
      </c>
      <c r="K13" s="23">
        <v>843</v>
      </c>
      <c r="L13" s="23">
        <v>2124</v>
      </c>
      <c r="N13" s="73">
        <v>3465</v>
      </c>
      <c r="O13" s="23">
        <v>569</v>
      </c>
      <c r="P13" s="23">
        <v>224</v>
      </c>
      <c r="Q13" s="23">
        <v>407</v>
      </c>
      <c r="R13" s="23">
        <v>281</v>
      </c>
      <c r="S13" s="23">
        <v>522</v>
      </c>
      <c r="T13" s="23">
        <v>96</v>
      </c>
      <c r="U13" s="23">
        <v>368</v>
      </c>
      <c r="V13" s="23">
        <v>341</v>
      </c>
      <c r="W13" s="23">
        <v>265</v>
      </c>
      <c r="X13" s="23">
        <v>391</v>
      </c>
    </row>
    <row r="14" spans="1:24" s="86" customFormat="1">
      <c r="A14" s="121" t="s">
        <v>371</v>
      </c>
      <c r="B14" s="73">
        <v>12848</v>
      </c>
      <c r="C14" s="23">
        <v>1983</v>
      </c>
      <c r="D14" s="23">
        <v>1285</v>
      </c>
      <c r="E14" s="23">
        <v>792</v>
      </c>
      <c r="F14" s="23">
        <v>1007</v>
      </c>
      <c r="G14" s="23">
        <v>1925</v>
      </c>
      <c r="H14" s="23">
        <v>417</v>
      </c>
      <c r="I14" s="23">
        <v>1668</v>
      </c>
      <c r="J14" s="23">
        <v>1324</v>
      </c>
      <c r="K14" s="23">
        <v>785</v>
      </c>
      <c r="L14" s="23">
        <v>1659</v>
      </c>
      <c r="N14" s="73">
        <v>3829</v>
      </c>
      <c r="O14" s="23">
        <v>486</v>
      </c>
      <c r="P14" s="23">
        <v>199</v>
      </c>
      <c r="Q14" s="23">
        <v>532</v>
      </c>
      <c r="R14" s="23">
        <v>382</v>
      </c>
      <c r="S14" s="23">
        <v>539</v>
      </c>
      <c r="T14" s="23">
        <v>103</v>
      </c>
      <c r="U14" s="23">
        <v>446</v>
      </c>
      <c r="V14" s="23">
        <v>479</v>
      </c>
      <c r="W14" s="23">
        <v>303</v>
      </c>
      <c r="X14" s="23">
        <v>360</v>
      </c>
    </row>
    <row r="15" spans="1:24" s="86" customFormat="1">
      <c r="A15" s="121" t="s">
        <v>372</v>
      </c>
      <c r="B15" s="73">
        <v>4174</v>
      </c>
      <c r="C15" s="23">
        <v>652</v>
      </c>
      <c r="D15" s="23">
        <v>373</v>
      </c>
      <c r="E15" s="23">
        <v>303</v>
      </c>
      <c r="F15" s="23">
        <v>385</v>
      </c>
      <c r="G15" s="23">
        <v>561</v>
      </c>
      <c r="H15" s="23">
        <v>115</v>
      </c>
      <c r="I15" s="23">
        <v>724</v>
      </c>
      <c r="J15" s="23">
        <v>381</v>
      </c>
      <c r="K15" s="23">
        <v>15</v>
      </c>
      <c r="L15" s="23">
        <v>664</v>
      </c>
      <c r="N15" s="73">
        <v>992</v>
      </c>
      <c r="O15" s="23">
        <v>91</v>
      </c>
      <c r="P15" s="23">
        <v>55</v>
      </c>
      <c r="Q15" s="23">
        <v>191</v>
      </c>
      <c r="R15" s="23">
        <v>117</v>
      </c>
      <c r="S15" s="23">
        <v>120</v>
      </c>
      <c r="T15" s="23">
        <v>39</v>
      </c>
      <c r="U15" s="23">
        <v>105</v>
      </c>
      <c r="V15" s="23">
        <v>73</v>
      </c>
      <c r="W15" s="23">
        <v>38</v>
      </c>
      <c r="X15" s="23">
        <v>165</v>
      </c>
    </row>
    <row r="16" spans="1:24" s="86" customFormat="1">
      <c r="A16" s="121" t="s">
        <v>373</v>
      </c>
      <c r="B16" s="73">
        <v>17407</v>
      </c>
      <c r="C16" s="23">
        <v>2282</v>
      </c>
      <c r="D16" s="23">
        <v>1700</v>
      </c>
      <c r="E16" s="23">
        <v>1635</v>
      </c>
      <c r="F16" s="23">
        <v>1111</v>
      </c>
      <c r="G16" s="23">
        <v>1658</v>
      </c>
      <c r="H16" s="23">
        <v>360</v>
      </c>
      <c r="I16" s="23">
        <v>2896</v>
      </c>
      <c r="J16" s="23">
        <v>1505</v>
      </c>
      <c r="K16" s="23">
        <v>1206</v>
      </c>
      <c r="L16" s="23">
        <v>3053</v>
      </c>
      <c r="N16" s="73">
        <v>5666</v>
      </c>
      <c r="O16" s="23">
        <v>630</v>
      </c>
      <c r="P16" s="23">
        <v>384</v>
      </c>
      <c r="Q16" s="23">
        <v>557</v>
      </c>
      <c r="R16" s="23">
        <v>223</v>
      </c>
      <c r="S16" s="23">
        <v>667</v>
      </c>
      <c r="T16" s="23">
        <v>251</v>
      </c>
      <c r="U16" s="23">
        <v>823</v>
      </c>
      <c r="V16" s="23">
        <v>567</v>
      </c>
      <c r="W16" s="23">
        <v>351</v>
      </c>
      <c r="X16" s="23">
        <v>1213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4.0000000000000001E-3</v>
      </c>
      <c r="C20" s="93">
        <v>6.0000000000000001E-3</v>
      </c>
      <c r="D20" s="93">
        <v>4.0000000000000001E-3</v>
      </c>
      <c r="E20" s="93">
        <v>0</v>
      </c>
      <c r="F20" s="93">
        <v>0</v>
      </c>
      <c r="G20" s="93">
        <v>0</v>
      </c>
      <c r="H20" s="93">
        <v>4.0000000000000001E-3</v>
      </c>
      <c r="I20" s="93">
        <v>7.0000000000000001E-3</v>
      </c>
      <c r="J20" s="93">
        <v>0</v>
      </c>
      <c r="K20" s="93">
        <v>1.6E-2</v>
      </c>
      <c r="L20" s="93">
        <v>4.0000000000000001E-3</v>
      </c>
      <c r="N20" s="92">
        <v>3.0000000000000001E-3</v>
      </c>
      <c r="O20" s="93">
        <v>3.0000000000000001E-3</v>
      </c>
      <c r="P20" s="93">
        <v>0</v>
      </c>
      <c r="Q20" s="93">
        <v>4.0000000000000001E-3</v>
      </c>
      <c r="R20" s="93">
        <v>0</v>
      </c>
      <c r="S20" s="93">
        <v>0</v>
      </c>
      <c r="T20" s="93">
        <v>0</v>
      </c>
      <c r="U20" s="93">
        <v>4.0000000000000001E-3</v>
      </c>
      <c r="V20" s="93">
        <v>4.0000000000000001E-3</v>
      </c>
      <c r="W20" s="93">
        <v>8.9999999999999993E-3</v>
      </c>
      <c r="X20" s="93">
        <v>4.0000000000000001E-3</v>
      </c>
    </row>
    <row r="21" spans="1:24" s="86" customFormat="1">
      <c r="A21" s="121" t="s">
        <v>367</v>
      </c>
      <c r="B21" s="92">
        <v>1.7000000000000001E-2</v>
      </c>
      <c r="C21" s="93">
        <v>2.8000000000000001E-2</v>
      </c>
      <c r="D21" s="93">
        <v>7.0000000000000001E-3</v>
      </c>
      <c r="E21" s="93">
        <v>8.0000000000000002E-3</v>
      </c>
      <c r="F21" s="93">
        <v>1.7999999999999999E-2</v>
      </c>
      <c r="G21" s="93">
        <v>2.5999999999999999E-2</v>
      </c>
      <c r="H21" s="93">
        <v>1.7999999999999999E-2</v>
      </c>
      <c r="I21" s="93">
        <v>1.0999999999999999E-2</v>
      </c>
      <c r="J21" s="93">
        <v>1.0999999999999999E-2</v>
      </c>
      <c r="K21" s="93">
        <v>0.04</v>
      </c>
      <c r="L21" s="93">
        <v>7.0000000000000001E-3</v>
      </c>
      <c r="N21" s="92">
        <v>1.4999999999999999E-2</v>
      </c>
      <c r="O21" s="93">
        <v>0.04</v>
      </c>
      <c r="P21" s="93">
        <v>0.02</v>
      </c>
      <c r="Q21" s="93">
        <v>4.0000000000000001E-3</v>
      </c>
      <c r="R21" s="93">
        <v>4.0000000000000001E-3</v>
      </c>
      <c r="S21" s="93">
        <v>0.02</v>
      </c>
      <c r="T21" s="93">
        <v>1.7000000000000001E-2</v>
      </c>
      <c r="U21" s="93">
        <v>8.9999999999999993E-3</v>
      </c>
      <c r="V21" s="93">
        <v>4.0000000000000001E-3</v>
      </c>
      <c r="W21" s="93">
        <v>2.1999999999999999E-2</v>
      </c>
      <c r="X21" s="93">
        <v>8.0000000000000002E-3</v>
      </c>
    </row>
    <row r="22" spans="1:24" s="86" customFormat="1">
      <c r="A22" s="121" t="s">
        <v>368</v>
      </c>
      <c r="B22" s="92">
        <v>5.6000000000000001E-2</v>
      </c>
      <c r="C22" s="93">
        <v>6.8000000000000005E-2</v>
      </c>
      <c r="D22" s="93">
        <v>4.2999999999999997E-2</v>
      </c>
      <c r="E22" s="93">
        <v>7.5999999999999998E-2</v>
      </c>
      <c r="F22" s="93">
        <v>5.8000000000000003E-2</v>
      </c>
      <c r="G22" s="93">
        <v>4.3999999999999997E-2</v>
      </c>
      <c r="H22" s="93">
        <v>5.7000000000000002E-2</v>
      </c>
      <c r="I22" s="93">
        <v>5.8999999999999997E-2</v>
      </c>
      <c r="J22" s="93">
        <v>5.0999999999999997E-2</v>
      </c>
      <c r="K22" s="93">
        <v>4.8000000000000001E-2</v>
      </c>
      <c r="L22" s="93">
        <v>5.6000000000000001E-2</v>
      </c>
      <c r="N22" s="92">
        <v>3.5999999999999997E-2</v>
      </c>
      <c r="O22" s="93">
        <v>4.7E-2</v>
      </c>
      <c r="P22" s="93">
        <v>0.03</v>
      </c>
      <c r="Q22" s="93">
        <v>4.3999999999999997E-2</v>
      </c>
      <c r="R22" s="93">
        <v>4.7E-2</v>
      </c>
      <c r="S22" s="93">
        <v>1.6E-2</v>
      </c>
      <c r="T22" s="93">
        <v>2.3E-2</v>
      </c>
      <c r="U22" s="93">
        <v>2.1999999999999999E-2</v>
      </c>
      <c r="V22" s="93">
        <v>2.7E-2</v>
      </c>
      <c r="W22" s="93">
        <v>8.4000000000000005E-2</v>
      </c>
      <c r="X22" s="93">
        <v>3.2000000000000001E-2</v>
      </c>
    </row>
    <row r="23" spans="1:24" s="86" customFormat="1">
      <c r="A23" s="121" t="s">
        <v>369</v>
      </c>
      <c r="B23" s="92">
        <v>0.10299999999999999</v>
      </c>
      <c r="C23" s="93">
        <v>0.112</v>
      </c>
      <c r="D23" s="93">
        <v>0.12</v>
      </c>
      <c r="E23" s="93">
        <v>0.108</v>
      </c>
      <c r="F23" s="93">
        <v>0.108</v>
      </c>
      <c r="G23" s="93">
        <v>7.6999999999999999E-2</v>
      </c>
      <c r="H23" s="93">
        <v>0.14000000000000001</v>
      </c>
      <c r="I23" s="93">
        <v>9.6000000000000002E-2</v>
      </c>
      <c r="J23" s="93">
        <v>0.11600000000000001</v>
      </c>
      <c r="K23" s="93">
        <v>0.105</v>
      </c>
      <c r="L23" s="93">
        <v>0.09</v>
      </c>
      <c r="N23" s="92">
        <v>9.8000000000000004E-2</v>
      </c>
      <c r="O23" s="93">
        <v>0.127</v>
      </c>
      <c r="P23" s="93">
        <v>9.9000000000000005E-2</v>
      </c>
      <c r="Q23" s="93">
        <v>5.7000000000000002E-2</v>
      </c>
      <c r="R23" s="93">
        <v>0.13400000000000001</v>
      </c>
      <c r="S23" s="93">
        <v>9.2999999999999999E-2</v>
      </c>
      <c r="T23" s="93">
        <v>9.7000000000000003E-2</v>
      </c>
      <c r="U23" s="93">
        <v>9.1999999999999998E-2</v>
      </c>
      <c r="V23" s="93">
        <v>6.3E-2</v>
      </c>
      <c r="W23" s="93">
        <v>0.10199999999999999</v>
      </c>
      <c r="X23" s="93">
        <v>0.11700000000000001</v>
      </c>
    </row>
    <row r="24" spans="1:24" s="86" customFormat="1">
      <c r="A24" s="121" t="s">
        <v>370</v>
      </c>
      <c r="B24" s="92">
        <v>0.22500000000000001</v>
      </c>
      <c r="C24" s="93">
        <v>0.224</v>
      </c>
      <c r="D24" s="93">
        <v>0.23899999999999999</v>
      </c>
      <c r="E24" s="93">
        <v>0.16300000000000001</v>
      </c>
      <c r="F24" s="93">
        <v>0.20599999999999999</v>
      </c>
      <c r="G24" s="93">
        <v>0.28799999999999998</v>
      </c>
      <c r="H24" s="93">
        <v>0.23699999999999999</v>
      </c>
      <c r="I24" s="93">
        <v>0.20699999999999999</v>
      </c>
      <c r="J24" s="93">
        <v>0.18099999999999999</v>
      </c>
      <c r="K24" s="93">
        <v>0.23400000000000001</v>
      </c>
      <c r="L24" s="93">
        <v>0.23899999999999999</v>
      </c>
      <c r="N24" s="92">
        <v>0.21</v>
      </c>
      <c r="O24" s="93">
        <v>0.251</v>
      </c>
      <c r="P24" s="93">
        <v>0.222</v>
      </c>
      <c r="Q24" s="93">
        <v>0.215</v>
      </c>
      <c r="R24" s="93">
        <v>0.22800000000000001</v>
      </c>
      <c r="S24" s="93">
        <v>0.246</v>
      </c>
      <c r="T24" s="93">
        <v>0.17</v>
      </c>
      <c r="U24" s="93">
        <v>0.184</v>
      </c>
      <c r="V24" s="93">
        <v>0.21099999999999999</v>
      </c>
      <c r="W24" s="93">
        <v>0.217</v>
      </c>
      <c r="X24" s="93">
        <v>0.154</v>
      </c>
    </row>
    <row r="25" spans="1:24" s="86" customFormat="1">
      <c r="A25" s="121" t="s">
        <v>371</v>
      </c>
      <c r="B25" s="92">
        <v>0.222</v>
      </c>
      <c r="C25" s="93">
        <v>0.22700000000000001</v>
      </c>
      <c r="D25" s="93">
        <v>0.22500000000000001</v>
      </c>
      <c r="E25" s="93">
        <v>0.187</v>
      </c>
      <c r="F25" s="93">
        <v>0.245</v>
      </c>
      <c r="G25" s="93">
        <v>0.26300000000000001</v>
      </c>
      <c r="H25" s="93">
        <v>0.254</v>
      </c>
      <c r="I25" s="93">
        <v>0.19600000000000001</v>
      </c>
      <c r="J25" s="93">
        <v>0.26400000000000001</v>
      </c>
      <c r="K25" s="93">
        <v>0.218</v>
      </c>
      <c r="L25" s="93">
        <v>0.187</v>
      </c>
      <c r="N25" s="92">
        <v>0.23200000000000001</v>
      </c>
      <c r="O25" s="93">
        <v>0.214</v>
      </c>
      <c r="P25" s="93">
        <v>0.19700000000000001</v>
      </c>
      <c r="Q25" s="93">
        <v>0.28100000000000003</v>
      </c>
      <c r="R25" s="93">
        <v>0.31</v>
      </c>
      <c r="S25" s="93">
        <v>0.254</v>
      </c>
      <c r="T25" s="93">
        <v>0.182</v>
      </c>
      <c r="U25" s="93">
        <v>0.224</v>
      </c>
      <c r="V25" s="93">
        <v>0.29599999999999999</v>
      </c>
      <c r="W25" s="93">
        <v>0.248</v>
      </c>
      <c r="X25" s="93">
        <v>0.14199999999999999</v>
      </c>
    </row>
    <row r="26" spans="1:24" s="86" customFormat="1">
      <c r="A26" s="121" t="s">
        <v>372</v>
      </c>
      <c r="B26" s="92">
        <v>7.1999999999999995E-2</v>
      </c>
      <c r="C26" s="93">
        <v>7.4999999999999997E-2</v>
      </c>
      <c r="D26" s="93">
        <v>6.5000000000000002E-2</v>
      </c>
      <c r="E26" s="93">
        <v>7.1999999999999995E-2</v>
      </c>
      <c r="F26" s="93">
        <v>9.4E-2</v>
      </c>
      <c r="G26" s="93">
        <v>7.6999999999999999E-2</v>
      </c>
      <c r="H26" s="93">
        <v>7.0000000000000007E-2</v>
      </c>
      <c r="I26" s="93">
        <v>8.5000000000000006E-2</v>
      </c>
      <c r="J26" s="93">
        <v>7.5999999999999998E-2</v>
      </c>
      <c r="K26" s="93">
        <v>4.0000000000000001E-3</v>
      </c>
      <c r="L26" s="93">
        <v>7.4999999999999997E-2</v>
      </c>
      <c r="N26" s="92">
        <v>0.06</v>
      </c>
      <c r="O26" s="93">
        <v>0.04</v>
      </c>
      <c r="P26" s="93">
        <v>5.3999999999999999E-2</v>
      </c>
      <c r="Q26" s="93">
        <v>0.10100000000000001</v>
      </c>
      <c r="R26" s="93">
        <v>9.5000000000000001E-2</v>
      </c>
      <c r="S26" s="93">
        <v>5.6000000000000001E-2</v>
      </c>
      <c r="T26" s="93">
        <v>6.8000000000000005E-2</v>
      </c>
      <c r="U26" s="93">
        <v>5.2999999999999999E-2</v>
      </c>
      <c r="V26" s="93">
        <v>4.4999999999999998E-2</v>
      </c>
      <c r="W26" s="93">
        <v>3.1E-2</v>
      </c>
      <c r="X26" s="93">
        <v>6.5000000000000002E-2</v>
      </c>
    </row>
    <row r="27" spans="1:24" s="86" customFormat="1">
      <c r="A27" s="121" t="s">
        <v>373</v>
      </c>
      <c r="B27" s="92">
        <v>0.30099999999999999</v>
      </c>
      <c r="C27" s="93">
        <v>0.26100000000000001</v>
      </c>
      <c r="D27" s="93">
        <v>0.29699999999999999</v>
      </c>
      <c r="E27" s="93">
        <v>0.38600000000000001</v>
      </c>
      <c r="F27" s="93">
        <v>0.27100000000000002</v>
      </c>
      <c r="G27" s="93">
        <v>0.22600000000000001</v>
      </c>
      <c r="H27" s="93">
        <v>0.219</v>
      </c>
      <c r="I27" s="93">
        <v>0.33900000000000002</v>
      </c>
      <c r="J27" s="93">
        <v>0.30099999999999999</v>
      </c>
      <c r="K27" s="93">
        <v>0.33500000000000002</v>
      </c>
      <c r="L27" s="93">
        <v>0.34300000000000003</v>
      </c>
      <c r="N27" s="92">
        <v>0.34399999999999997</v>
      </c>
      <c r="O27" s="93">
        <v>0.27800000000000002</v>
      </c>
      <c r="P27" s="93">
        <v>0.379</v>
      </c>
      <c r="Q27" s="93">
        <v>0.29399999999999998</v>
      </c>
      <c r="R27" s="93">
        <v>0.18099999999999999</v>
      </c>
      <c r="S27" s="93">
        <v>0.315</v>
      </c>
      <c r="T27" s="93">
        <v>0.443</v>
      </c>
      <c r="U27" s="93">
        <v>0.41199999999999998</v>
      </c>
      <c r="V27" s="93">
        <v>0.35</v>
      </c>
      <c r="W27" s="93">
        <v>0.28799999999999998</v>
      </c>
      <c r="X27" s="93">
        <v>0.47799999999999998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6.0000000000000001E-3</v>
      </c>
      <c r="C31" s="93">
        <v>8.0000000000000002E-3</v>
      </c>
      <c r="D31" s="93">
        <v>5.0000000000000001E-3</v>
      </c>
      <c r="E31" s="93">
        <v>0</v>
      </c>
      <c r="F31" s="93">
        <v>0</v>
      </c>
      <c r="G31" s="93">
        <v>0</v>
      </c>
      <c r="H31" s="93">
        <v>6.0000000000000001E-3</v>
      </c>
      <c r="I31" s="93">
        <v>1.0999999999999999E-2</v>
      </c>
      <c r="J31" s="93">
        <v>0</v>
      </c>
      <c r="K31" s="93">
        <v>2.4E-2</v>
      </c>
      <c r="L31" s="93">
        <v>6.0000000000000001E-3</v>
      </c>
      <c r="N31" s="92">
        <v>5.0000000000000001E-3</v>
      </c>
      <c r="O31" s="93">
        <v>5.0000000000000001E-3</v>
      </c>
      <c r="P31" s="93">
        <v>0</v>
      </c>
      <c r="Q31" s="93">
        <v>6.0000000000000001E-3</v>
      </c>
      <c r="R31" s="93">
        <v>0</v>
      </c>
      <c r="S31" s="93">
        <v>0</v>
      </c>
      <c r="T31" s="93">
        <v>0</v>
      </c>
      <c r="U31" s="93">
        <v>7.0000000000000001E-3</v>
      </c>
      <c r="V31" s="93">
        <v>7.0000000000000001E-3</v>
      </c>
      <c r="W31" s="93">
        <v>1.2E-2</v>
      </c>
      <c r="X31" s="93">
        <v>8.0000000000000002E-3</v>
      </c>
    </row>
    <row r="32" spans="1:24" s="90" customFormat="1">
      <c r="A32" s="25" t="s">
        <v>367</v>
      </c>
      <c r="B32" s="92">
        <v>2.4E-2</v>
      </c>
      <c r="C32" s="93">
        <v>3.7999999999999999E-2</v>
      </c>
      <c r="D32" s="93">
        <v>0.01</v>
      </c>
      <c r="E32" s="93">
        <v>1.2999999999999999E-2</v>
      </c>
      <c r="F32" s="93">
        <v>2.5000000000000001E-2</v>
      </c>
      <c r="G32" s="93">
        <v>3.3000000000000002E-2</v>
      </c>
      <c r="H32" s="93">
        <v>2.1999999999999999E-2</v>
      </c>
      <c r="I32" s="93">
        <v>1.7000000000000001E-2</v>
      </c>
      <c r="J32" s="93">
        <v>1.6E-2</v>
      </c>
      <c r="K32" s="93">
        <v>6.0999999999999999E-2</v>
      </c>
      <c r="L32" s="93">
        <v>1.0999999999999999E-2</v>
      </c>
      <c r="N32" s="92">
        <v>2.3E-2</v>
      </c>
      <c r="O32" s="93">
        <v>5.6000000000000001E-2</v>
      </c>
      <c r="P32" s="93">
        <v>3.2000000000000001E-2</v>
      </c>
      <c r="Q32" s="93">
        <v>6.0000000000000001E-3</v>
      </c>
      <c r="R32" s="93">
        <v>5.0000000000000001E-3</v>
      </c>
      <c r="S32" s="93">
        <v>2.9000000000000001E-2</v>
      </c>
      <c r="T32" s="93">
        <v>3.1E-2</v>
      </c>
      <c r="U32" s="93">
        <v>1.4999999999999999E-2</v>
      </c>
      <c r="V32" s="93">
        <v>7.0000000000000001E-3</v>
      </c>
      <c r="W32" s="93">
        <v>3.1E-2</v>
      </c>
      <c r="X32" s="93">
        <v>1.6E-2</v>
      </c>
    </row>
    <row r="33" spans="1:25" s="90" customFormat="1">
      <c r="A33" s="25" t="s">
        <v>368</v>
      </c>
      <c r="B33" s="92">
        <v>0.08</v>
      </c>
      <c r="C33" s="93">
        <v>9.1999999999999998E-2</v>
      </c>
      <c r="D33" s="93">
        <v>6.2E-2</v>
      </c>
      <c r="E33" s="93">
        <v>0.123</v>
      </c>
      <c r="F33" s="93">
        <v>7.9000000000000001E-2</v>
      </c>
      <c r="G33" s="93">
        <v>5.7000000000000002E-2</v>
      </c>
      <c r="H33" s="93">
        <v>7.2999999999999995E-2</v>
      </c>
      <c r="I33" s="93">
        <v>8.8999999999999996E-2</v>
      </c>
      <c r="J33" s="93">
        <v>7.2999999999999995E-2</v>
      </c>
      <c r="K33" s="93">
        <v>7.2999999999999995E-2</v>
      </c>
      <c r="L33" s="93">
        <v>8.5000000000000006E-2</v>
      </c>
      <c r="N33" s="92">
        <v>5.5E-2</v>
      </c>
      <c r="O33" s="93">
        <v>6.5000000000000002E-2</v>
      </c>
      <c r="P33" s="93">
        <v>4.8000000000000001E-2</v>
      </c>
      <c r="Q33" s="93">
        <v>6.2E-2</v>
      </c>
      <c r="R33" s="93">
        <v>5.8000000000000003E-2</v>
      </c>
      <c r="S33" s="93">
        <v>2.4E-2</v>
      </c>
      <c r="T33" s="93">
        <v>4.1000000000000002E-2</v>
      </c>
      <c r="U33" s="93">
        <v>3.6999999999999998E-2</v>
      </c>
      <c r="V33" s="93">
        <v>4.1000000000000002E-2</v>
      </c>
      <c r="W33" s="93">
        <v>0.11799999999999999</v>
      </c>
      <c r="X33" s="93">
        <v>6.2E-2</v>
      </c>
    </row>
    <row r="34" spans="1:25" s="90" customFormat="1">
      <c r="A34" s="25" t="s">
        <v>369</v>
      </c>
      <c r="B34" s="92">
        <v>0.14699999999999999</v>
      </c>
      <c r="C34" s="93">
        <v>0.151</v>
      </c>
      <c r="D34" s="93">
        <v>0.17</v>
      </c>
      <c r="E34" s="93">
        <v>0.17499999999999999</v>
      </c>
      <c r="F34" s="93">
        <v>0.14899999999999999</v>
      </c>
      <c r="G34" s="93">
        <v>9.9000000000000005E-2</v>
      </c>
      <c r="H34" s="93">
        <v>0.18</v>
      </c>
      <c r="I34" s="93">
        <v>0.14499999999999999</v>
      </c>
      <c r="J34" s="93">
        <v>0.16600000000000001</v>
      </c>
      <c r="K34" s="93">
        <v>0.158</v>
      </c>
      <c r="L34" s="93">
        <v>0.13600000000000001</v>
      </c>
      <c r="N34" s="92">
        <v>0.15</v>
      </c>
      <c r="O34" s="93">
        <v>0.17599999999999999</v>
      </c>
      <c r="P34" s="93">
        <v>0.159</v>
      </c>
      <c r="Q34" s="93">
        <v>8.1000000000000003E-2</v>
      </c>
      <c r="R34" s="93">
        <v>0.16300000000000001</v>
      </c>
      <c r="S34" s="93">
        <v>0.13500000000000001</v>
      </c>
      <c r="T34" s="93">
        <v>0.17299999999999999</v>
      </c>
      <c r="U34" s="93">
        <v>0.157</v>
      </c>
      <c r="V34" s="93">
        <v>9.7000000000000003E-2</v>
      </c>
      <c r="W34" s="93">
        <v>0.14299999999999999</v>
      </c>
      <c r="X34" s="93">
        <v>0.22500000000000001</v>
      </c>
    </row>
    <row r="35" spans="1:25" s="90" customFormat="1">
      <c r="A35" s="25" t="s">
        <v>370</v>
      </c>
      <c r="B35" s="92">
        <v>0.32200000000000001</v>
      </c>
      <c r="C35" s="93">
        <v>0.30299999999999999</v>
      </c>
      <c r="D35" s="93">
        <v>0.34</v>
      </c>
      <c r="E35" s="93">
        <v>0.26600000000000001</v>
      </c>
      <c r="F35" s="93">
        <v>0.28199999999999997</v>
      </c>
      <c r="G35" s="93">
        <v>0.373</v>
      </c>
      <c r="H35" s="93">
        <v>0.30299999999999999</v>
      </c>
      <c r="I35" s="93">
        <v>0.313</v>
      </c>
      <c r="J35" s="93">
        <v>0.25900000000000001</v>
      </c>
      <c r="K35" s="93">
        <v>0.35199999999999998</v>
      </c>
      <c r="L35" s="93">
        <v>0.36399999999999999</v>
      </c>
      <c r="N35" s="92">
        <v>0.32100000000000001</v>
      </c>
      <c r="O35" s="93">
        <v>0.34699999999999998</v>
      </c>
      <c r="P35" s="93">
        <v>0.35699999999999998</v>
      </c>
      <c r="Q35" s="93">
        <v>0.30399999999999999</v>
      </c>
      <c r="R35" s="93">
        <v>0.27900000000000003</v>
      </c>
      <c r="S35" s="93">
        <v>0.35899999999999999</v>
      </c>
      <c r="T35" s="93">
        <v>0.30599999999999999</v>
      </c>
      <c r="U35" s="93">
        <v>0.313</v>
      </c>
      <c r="V35" s="93">
        <v>0.32400000000000001</v>
      </c>
      <c r="W35" s="93">
        <v>0.30399999999999999</v>
      </c>
      <c r="X35" s="93">
        <v>0.29499999999999998</v>
      </c>
    </row>
    <row r="36" spans="1:25" s="90" customFormat="1">
      <c r="A36" s="25" t="s">
        <v>371</v>
      </c>
      <c r="B36" s="92">
        <v>0.318</v>
      </c>
      <c r="C36" s="93">
        <v>0.307</v>
      </c>
      <c r="D36" s="93">
        <v>0.32</v>
      </c>
      <c r="E36" s="93">
        <v>0.30499999999999999</v>
      </c>
      <c r="F36" s="93">
        <v>0.33700000000000002</v>
      </c>
      <c r="G36" s="93">
        <v>0.34</v>
      </c>
      <c r="H36" s="93">
        <v>0.32600000000000001</v>
      </c>
      <c r="I36" s="93">
        <v>0.29599999999999999</v>
      </c>
      <c r="J36" s="93">
        <v>0.378</v>
      </c>
      <c r="K36" s="93">
        <v>0.32700000000000001</v>
      </c>
      <c r="L36" s="93">
        <v>0.28399999999999997</v>
      </c>
      <c r="N36" s="92">
        <v>0.35399999999999998</v>
      </c>
      <c r="O36" s="93">
        <v>0.29599999999999999</v>
      </c>
      <c r="P36" s="93">
        <v>0.317</v>
      </c>
      <c r="Q36" s="93">
        <v>0.39800000000000002</v>
      </c>
      <c r="R36" s="93">
        <v>0.379</v>
      </c>
      <c r="S36" s="93">
        <v>0.371</v>
      </c>
      <c r="T36" s="93">
        <v>0.32700000000000001</v>
      </c>
      <c r="U36" s="93">
        <v>0.38100000000000001</v>
      </c>
      <c r="V36" s="93">
        <v>0.45500000000000002</v>
      </c>
      <c r="W36" s="93">
        <v>0.34799999999999998</v>
      </c>
      <c r="X36" s="93">
        <v>0.27100000000000002</v>
      </c>
    </row>
    <row r="37" spans="1:25" s="90" customFormat="1">
      <c r="A37" s="25" t="s">
        <v>372</v>
      </c>
      <c r="B37" s="92">
        <v>0.10299999999999999</v>
      </c>
      <c r="C37" s="93">
        <v>0.10100000000000001</v>
      </c>
      <c r="D37" s="93">
        <v>9.2999999999999999E-2</v>
      </c>
      <c r="E37" s="93">
        <v>0.11700000000000001</v>
      </c>
      <c r="F37" s="93">
        <v>0.129</v>
      </c>
      <c r="G37" s="93">
        <v>9.9000000000000005E-2</v>
      </c>
      <c r="H37" s="93">
        <v>0.09</v>
      </c>
      <c r="I37" s="93">
        <v>0.128</v>
      </c>
      <c r="J37" s="93">
        <v>0.109</v>
      </c>
      <c r="K37" s="93">
        <v>6.0000000000000001E-3</v>
      </c>
      <c r="L37" s="93">
        <v>0.114</v>
      </c>
      <c r="N37" s="92">
        <v>9.1999999999999998E-2</v>
      </c>
      <c r="O37" s="93">
        <v>5.6000000000000001E-2</v>
      </c>
      <c r="P37" s="93">
        <v>8.6999999999999994E-2</v>
      </c>
      <c r="Q37" s="93">
        <v>0.14299999999999999</v>
      </c>
      <c r="R37" s="93">
        <v>0.11600000000000001</v>
      </c>
      <c r="S37" s="93">
        <v>8.2000000000000003E-2</v>
      </c>
      <c r="T37" s="93">
        <v>0.122</v>
      </c>
      <c r="U37" s="93">
        <v>0.09</v>
      </c>
      <c r="V37" s="93">
        <v>6.9000000000000006E-2</v>
      </c>
      <c r="W37" s="93">
        <v>4.2999999999999997E-2</v>
      </c>
      <c r="X37" s="93">
        <v>0.124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 ht="24">
      <c r="A41" s="121" t="s">
        <v>374</v>
      </c>
      <c r="B41" s="92">
        <v>0.74299999999999999</v>
      </c>
      <c r="C41" s="93">
        <v>0.71</v>
      </c>
      <c r="D41" s="93">
        <v>0.753</v>
      </c>
      <c r="E41" s="93">
        <v>0.68799999999999994</v>
      </c>
      <c r="F41" s="93">
        <v>0.748</v>
      </c>
      <c r="G41" s="93">
        <v>0.81100000000000005</v>
      </c>
      <c r="H41" s="93">
        <v>0.71899999999999997</v>
      </c>
      <c r="I41" s="93">
        <v>0.73699999999999999</v>
      </c>
      <c r="J41" s="93">
        <v>0.746</v>
      </c>
      <c r="K41" s="93">
        <v>0.68500000000000005</v>
      </c>
      <c r="L41" s="93">
        <v>0.76100000000000001</v>
      </c>
      <c r="N41" s="92">
        <v>0.76700000000000002</v>
      </c>
      <c r="O41" s="93">
        <v>0.69899999999999995</v>
      </c>
      <c r="P41" s="93">
        <v>0.76200000000000001</v>
      </c>
      <c r="Q41" s="93">
        <v>0.84499999999999997</v>
      </c>
      <c r="R41" s="93">
        <v>0.77400000000000002</v>
      </c>
      <c r="S41" s="93">
        <v>0.81200000000000006</v>
      </c>
      <c r="T41" s="93">
        <v>0.755</v>
      </c>
      <c r="U41" s="93">
        <v>0.78400000000000003</v>
      </c>
      <c r="V41" s="93">
        <v>0.84799999999999998</v>
      </c>
      <c r="W41" s="93">
        <v>0.69599999999999995</v>
      </c>
      <c r="X41" s="93">
        <v>0.69</v>
      </c>
    </row>
    <row r="42" spans="1:25" s="86" customFormat="1">
      <c r="A42" s="122" t="s">
        <v>375</v>
      </c>
      <c r="B42" s="109">
        <v>5.0999999999999996</v>
      </c>
      <c r="C42" s="112">
        <v>5</v>
      </c>
      <c r="D42" s="112">
        <v>5.2</v>
      </c>
      <c r="E42" s="112">
        <v>5.0999999999999996</v>
      </c>
      <c r="F42" s="112">
        <v>5.2</v>
      </c>
      <c r="G42" s="112">
        <v>5.2</v>
      </c>
      <c r="H42" s="112">
        <v>5.0999999999999996</v>
      </c>
      <c r="I42" s="112">
        <v>5.0999999999999996</v>
      </c>
      <c r="J42" s="112">
        <v>5.2</v>
      </c>
      <c r="K42" s="112">
        <v>4.8</v>
      </c>
      <c r="L42" s="112">
        <v>5.0999999999999996</v>
      </c>
      <c r="N42" s="109">
        <v>5.2</v>
      </c>
      <c r="O42" s="112">
        <v>4.9000000000000004</v>
      </c>
      <c r="P42" s="112">
        <v>5.0999999999999996</v>
      </c>
      <c r="Q42" s="112">
        <v>5.4</v>
      </c>
      <c r="R42" s="112">
        <v>5.3</v>
      </c>
      <c r="S42" s="112">
        <v>5.3</v>
      </c>
      <c r="T42" s="112">
        <v>5.2</v>
      </c>
      <c r="U42" s="112">
        <v>5.3</v>
      </c>
      <c r="V42" s="112">
        <v>5.4</v>
      </c>
      <c r="W42" s="112">
        <v>4.9000000000000004</v>
      </c>
      <c r="X42" s="112">
        <v>5.0999999999999996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6</v>
      </c>
      <c r="R43" s="112">
        <v>5</v>
      </c>
      <c r="S43" s="112">
        <v>5</v>
      </c>
      <c r="T43" s="112">
        <v>5</v>
      </c>
      <c r="U43" s="112">
        <v>5</v>
      </c>
      <c r="V43" s="112">
        <v>6</v>
      </c>
      <c r="W43" s="112">
        <v>5</v>
      </c>
      <c r="X43" s="112">
        <v>5</v>
      </c>
    </row>
    <row r="44" spans="1:25" s="86" customFormat="1">
      <c r="A44" s="122" t="s">
        <v>377</v>
      </c>
      <c r="B44" s="73" t="str">
        <f>INDEX($A9:$A15,MATCH(B47,B9:B15,0))</f>
        <v>Voto 5</v>
      </c>
      <c r="C44" s="113" t="str">
        <f t="shared" ref="C44:X44" si="0">INDEX($A9:$A15,MATCH(C47,C9:C15,0))</f>
        <v>Voto 6</v>
      </c>
      <c r="D44" s="113" t="str">
        <f t="shared" si="0"/>
        <v>Voto 5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5</v>
      </c>
      <c r="H44" s="113" t="str">
        <f t="shared" si="0"/>
        <v>Voto 6</v>
      </c>
      <c r="I44" s="113" t="str">
        <f t="shared" si="0"/>
        <v>Voto 5</v>
      </c>
      <c r="J44" s="113" t="str">
        <f t="shared" si="0"/>
        <v>Voto 6</v>
      </c>
      <c r="K44" s="113" t="str">
        <f t="shared" si="0"/>
        <v>Voto 5</v>
      </c>
      <c r="L44" s="113" t="str">
        <f t="shared" si="0"/>
        <v>Voto 5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5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74.161073825503365</v>
      </c>
      <c r="C45" s="112">
        <f t="shared" si="1"/>
        <v>67.515923566878996</v>
      </c>
      <c r="D45" s="112">
        <f t="shared" si="1"/>
        <v>81.475128644939957</v>
      </c>
      <c r="E45" s="112">
        <f t="shared" si="1"/>
        <v>66.798418972332016</v>
      </c>
      <c r="F45" s="112">
        <f t="shared" si="1"/>
        <v>75.52334943639292</v>
      </c>
      <c r="G45" s="112">
        <f t="shared" si="1"/>
        <v>79.94269340974212</v>
      </c>
      <c r="H45" s="112">
        <f t="shared" si="1"/>
        <v>75.312499999999986</v>
      </c>
      <c r="I45" s="112">
        <f t="shared" si="1"/>
        <v>72.74336283185842</v>
      </c>
      <c r="J45" s="112">
        <f t="shared" si="1"/>
        <v>78.730703259005153</v>
      </c>
      <c r="K45" s="112">
        <f t="shared" si="1"/>
        <v>62.857142857142847</v>
      </c>
      <c r="L45" s="112">
        <f t="shared" si="1"/>
        <v>76.408450704225359</v>
      </c>
      <c r="N45" s="109">
        <f t="shared" ref="N45:X45" si="2">100*((N24+N25+N26)-(N20+N21+N22))/(N20+N21+N22+N24+N25+N26)</f>
        <v>80.57553956834532</v>
      </c>
      <c r="O45" s="112">
        <f t="shared" si="2"/>
        <v>69.747899159663874</v>
      </c>
      <c r="P45" s="112">
        <f t="shared" si="2"/>
        <v>80.879541108986615</v>
      </c>
      <c r="Q45" s="112">
        <f t="shared" si="2"/>
        <v>83.975346687211086</v>
      </c>
      <c r="R45" s="112">
        <f t="shared" si="2"/>
        <v>85.087719298245617</v>
      </c>
      <c r="S45" s="112">
        <f t="shared" si="2"/>
        <v>87.837837837837824</v>
      </c>
      <c r="T45" s="112">
        <f t="shared" si="2"/>
        <v>82.608695652173907</v>
      </c>
      <c r="U45" s="112">
        <f t="shared" si="2"/>
        <v>85.887096774193552</v>
      </c>
      <c r="V45" s="112">
        <f t="shared" si="2"/>
        <v>88.074957410562178</v>
      </c>
      <c r="W45" s="112">
        <f t="shared" si="2"/>
        <v>62.35679214402618</v>
      </c>
      <c r="X45" s="112">
        <f t="shared" si="2"/>
        <v>78.271604938271608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12998</v>
      </c>
      <c r="C47" s="117">
        <f t="shared" ref="C47:X47" si="3">MAX(C9:C15)</f>
        <v>1983</v>
      </c>
      <c r="D47" s="117">
        <f t="shared" si="3"/>
        <v>1368</v>
      </c>
      <c r="E47" s="117">
        <f t="shared" si="3"/>
        <v>792</v>
      </c>
      <c r="F47" s="117">
        <f t="shared" si="3"/>
        <v>1007</v>
      </c>
      <c r="G47" s="117">
        <f t="shared" si="3"/>
        <v>2112</v>
      </c>
      <c r="H47" s="117">
        <f t="shared" si="3"/>
        <v>417</v>
      </c>
      <c r="I47" s="117">
        <f t="shared" si="3"/>
        <v>1763</v>
      </c>
      <c r="J47" s="117">
        <f t="shared" si="3"/>
        <v>1324</v>
      </c>
      <c r="K47" s="117">
        <f t="shared" si="3"/>
        <v>843</v>
      </c>
      <c r="L47" s="117">
        <f t="shared" si="3"/>
        <v>2124</v>
      </c>
      <c r="N47" s="117">
        <f t="shared" si="3"/>
        <v>3829</v>
      </c>
      <c r="O47" s="117">
        <f t="shared" si="3"/>
        <v>569</v>
      </c>
      <c r="P47" s="117">
        <f t="shared" si="3"/>
        <v>224</v>
      </c>
      <c r="Q47" s="117">
        <f t="shared" si="3"/>
        <v>532</v>
      </c>
      <c r="R47" s="117">
        <f t="shared" si="3"/>
        <v>382</v>
      </c>
      <c r="S47" s="117">
        <f t="shared" si="3"/>
        <v>539</v>
      </c>
      <c r="T47" s="117">
        <f t="shared" si="3"/>
        <v>103</v>
      </c>
      <c r="U47" s="117">
        <f t="shared" si="3"/>
        <v>446</v>
      </c>
      <c r="V47" s="117">
        <f t="shared" si="3"/>
        <v>479</v>
      </c>
      <c r="W47" s="117">
        <f t="shared" si="3"/>
        <v>303</v>
      </c>
      <c r="X47" s="117">
        <f t="shared" si="3"/>
        <v>391</v>
      </c>
    </row>
    <row r="48" spans="1:25" s="67" customFormat="1" ht="3.7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Normal="85" zoomScaleSheetLayoutView="70" workbookViewId="0"/>
  </sheetViews>
  <sheetFormatPr defaultColWidth="8.7109375" defaultRowHeight="12"/>
  <cols>
    <col min="1" max="1" width="24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102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s="70" customFormat="1" ht="12.75">
      <c r="A2" s="83"/>
      <c r="B2" s="59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>
      <c r="A3" s="84"/>
      <c r="B3" s="85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14.65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</row>
    <row r="5" spans="1:13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</row>
    <row r="6" spans="1:13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 s="86" customFormat="1" ht="23.85" customHeight="1">
      <c r="A7" s="21"/>
      <c r="B7" s="261" t="s">
        <v>412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29"/>
    </row>
    <row r="8" spans="1:13" s="86" customFormat="1">
      <c r="A8" s="219" t="s">
        <v>374</v>
      </c>
      <c r="B8" s="92">
        <v>0.78800000000000003</v>
      </c>
      <c r="C8" s="93">
        <v>0.73</v>
      </c>
      <c r="D8" s="93">
        <v>0.78400000000000003</v>
      </c>
      <c r="E8" s="93">
        <v>0.79300000000000004</v>
      </c>
      <c r="F8" s="93">
        <v>0.79100000000000004</v>
      </c>
      <c r="G8" s="93">
        <v>0.86</v>
      </c>
      <c r="H8" s="93">
        <v>0.80500000000000005</v>
      </c>
      <c r="I8" s="93">
        <v>0.77500000000000002</v>
      </c>
      <c r="J8" s="93">
        <v>0.81499999999999995</v>
      </c>
      <c r="K8" s="93">
        <v>0.74</v>
      </c>
      <c r="L8" s="93">
        <v>0.79800000000000004</v>
      </c>
    </row>
    <row r="9" spans="1:13" s="90" customFormat="1">
      <c r="A9" s="227" t="s">
        <v>375</v>
      </c>
      <c r="B9" s="109">
        <v>5.4</v>
      </c>
      <c r="C9" s="112">
        <v>5.2</v>
      </c>
      <c r="D9" s="112">
        <v>5.4</v>
      </c>
      <c r="E9" s="112">
        <v>5.6</v>
      </c>
      <c r="F9" s="112">
        <v>5.4</v>
      </c>
      <c r="G9" s="112">
        <v>5.5</v>
      </c>
      <c r="H9" s="112">
        <v>5.4</v>
      </c>
      <c r="I9" s="112">
        <v>5.4</v>
      </c>
      <c r="J9" s="112">
        <v>5.5</v>
      </c>
      <c r="K9" s="112">
        <v>5.2</v>
      </c>
      <c r="L9" s="112">
        <v>5.5</v>
      </c>
    </row>
    <row r="10" spans="1:13" s="86" customFormat="1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s="86" customFormat="1" ht="23.85" customHeight="1">
      <c r="A11" s="21"/>
      <c r="B11" s="261" t="s">
        <v>413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29"/>
    </row>
    <row r="12" spans="1:13" s="86" customFormat="1">
      <c r="A12" s="219" t="s">
        <v>374</v>
      </c>
      <c r="B12" s="92">
        <v>0.79600000000000004</v>
      </c>
      <c r="C12" s="93">
        <v>0.75700000000000001</v>
      </c>
      <c r="D12" s="93">
        <v>0.82299999999999995</v>
      </c>
      <c r="E12" s="93">
        <v>0.80700000000000005</v>
      </c>
      <c r="F12" s="93">
        <v>0.78900000000000003</v>
      </c>
      <c r="G12" s="93">
        <v>0.84299999999999997</v>
      </c>
      <c r="H12" s="93">
        <v>0.79200000000000004</v>
      </c>
      <c r="I12" s="93">
        <v>0.79400000000000004</v>
      </c>
      <c r="J12" s="93">
        <v>0.81299999999999994</v>
      </c>
      <c r="K12" s="93">
        <v>0.73499999999999999</v>
      </c>
      <c r="L12" s="93">
        <v>0.79300000000000004</v>
      </c>
    </row>
    <row r="13" spans="1:13" s="90" customFormat="1">
      <c r="A13" s="227" t="s">
        <v>375</v>
      </c>
      <c r="B13" s="109">
        <v>5.4</v>
      </c>
      <c r="C13" s="112">
        <v>5.3</v>
      </c>
      <c r="D13" s="112">
        <v>5.4</v>
      </c>
      <c r="E13" s="112">
        <v>5.5</v>
      </c>
      <c r="F13" s="112">
        <v>5.4</v>
      </c>
      <c r="G13" s="112">
        <v>5.5</v>
      </c>
      <c r="H13" s="112">
        <v>5.4</v>
      </c>
      <c r="I13" s="112">
        <v>5.4</v>
      </c>
      <c r="J13" s="112">
        <v>5.5</v>
      </c>
      <c r="K13" s="112">
        <v>5.2</v>
      </c>
      <c r="L13" s="112">
        <v>5.5</v>
      </c>
    </row>
    <row r="14" spans="1:13" s="86" customFormat="1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3" s="86" customFormat="1" ht="23.85" customHeight="1">
      <c r="A15" s="21"/>
      <c r="B15" s="261" t="s">
        <v>414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29"/>
    </row>
    <row r="16" spans="1:13" s="86" customFormat="1">
      <c r="A16" s="219" t="s">
        <v>374</v>
      </c>
      <c r="B16" s="92">
        <v>0.76700000000000002</v>
      </c>
      <c r="C16" s="93">
        <v>0.745</v>
      </c>
      <c r="D16" s="93">
        <v>0.77300000000000002</v>
      </c>
      <c r="E16" s="93">
        <v>0.77</v>
      </c>
      <c r="F16" s="93">
        <v>0.753</v>
      </c>
      <c r="G16" s="93">
        <v>0.77500000000000002</v>
      </c>
      <c r="H16" s="93">
        <v>0.79200000000000004</v>
      </c>
      <c r="I16" s="93">
        <v>0.78300000000000003</v>
      </c>
      <c r="J16" s="93">
        <v>0.79300000000000004</v>
      </c>
      <c r="K16" s="93">
        <v>0.72399999999999998</v>
      </c>
      <c r="L16" s="93">
        <v>0.76800000000000002</v>
      </c>
    </row>
    <row r="17" spans="1:35" s="90" customFormat="1">
      <c r="A17" s="227" t="s">
        <v>375</v>
      </c>
      <c r="B17" s="109">
        <v>5.3</v>
      </c>
      <c r="C17" s="112">
        <v>5.2</v>
      </c>
      <c r="D17" s="112">
        <v>5.4</v>
      </c>
      <c r="E17" s="112">
        <v>5.4</v>
      </c>
      <c r="F17" s="112">
        <v>5.4</v>
      </c>
      <c r="G17" s="112">
        <v>5.3</v>
      </c>
      <c r="H17" s="112">
        <v>5.3</v>
      </c>
      <c r="I17" s="112">
        <v>5.4</v>
      </c>
      <c r="J17" s="112">
        <v>5.4</v>
      </c>
      <c r="K17" s="112">
        <v>5.0999999999999996</v>
      </c>
      <c r="L17" s="112">
        <v>5.4</v>
      </c>
    </row>
    <row r="18" spans="1:35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35" s="86" customFormat="1" ht="23.85" customHeight="1">
      <c r="A19" s="21"/>
      <c r="B19" s="261" t="s">
        <v>415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29"/>
    </row>
    <row r="20" spans="1:35" s="86" customFormat="1">
      <c r="A20" s="219" t="s">
        <v>374</v>
      </c>
      <c r="B20" s="92">
        <v>0.748</v>
      </c>
      <c r="C20" s="93">
        <v>0.70799999999999996</v>
      </c>
      <c r="D20" s="93">
        <v>0.754</v>
      </c>
      <c r="E20" s="93">
        <v>0.74199999999999999</v>
      </c>
      <c r="F20" s="93">
        <v>0.754</v>
      </c>
      <c r="G20" s="93">
        <v>0.81100000000000005</v>
      </c>
      <c r="H20" s="93">
        <v>0.72599999999999998</v>
      </c>
      <c r="I20" s="93">
        <v>0.745</v>
      </c>
      <c r="J20" s="93">
        <v>0.77</v>
      </c>
      <c r="K20" s="93">
        <v>0.68799999999999994</v>
      </c>
      <c r="L20" s="93">
        <v>0.748</v>
      </c>
    </row>
    <row r="21" spans="1:35" s="90" customFormat="1">
      <c r="A21" s="227" t="s">
        <v>375</v>
      </c>
      <c r="B21" s="109">
        <v>5.0999999999999996</v>
      </c>
      <c r="C21" s="112">
        <v>5</v>
      </c>
      <c r="D21" s="112">
        <v>5.2</v>
      </c>
      <c r="E21" s="112">
        <v>5.2</v>
      </c>
      <c r="F21" s="112">
        <v>5.2</v>
      </c>
      <c r="G21" s="112">
        <v>5.2</v>
      </c>
      <c r="H21" s="112">
        <v>5.0999999999999996</v>
      </c>
      <c r="I21" s="112">
        <v>5.2</v>
      </c>
      <c r="J21" s="112">
        <v>5.3</v>
      </c>
      <c r="K21" s="112">
        <v>4.8</v>
      </c>
      <c r="L21" s="112">
        <v>5.0999999999999996</v>
      </c>
    </row>
    <row r="22" spans="1:35" s="86" customFormat="1">
      <c r="A22" s="12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35" s="86" customFormat="1">
      <c r="A23" s="21"/>
      <c r="B23" s="261" t="s">
        <v>14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</row>
    <row r="24" spans="1:35" s="86" customFormat="1">
      <c r="A24" s="219" t="s">
        <v>374</v>
      </c>
      <c r="B24" s="92">
        <f>AVERAGE(B8,B12,B16,B20)</f>
        <v>0.77475000000000005</v>
      </c>
      <c r="C24" s="93">
        <f t="shared" ref="C24:L25" si="0">AVERAGE(C8,C12,C16,C20)</f>
        <v>0.7350000000000001</v>
      </c>
      <c r="D24" s="93">
        <f t="shared" si="0"/>
        <v>0.78349999999999997</v>
      </c>
      <c r="E24" s="93">
        <f t="shared" si="0"/>
        <v>0.77800000000000002</v>
      </c>
      <c r="F24" s="93">
        <f t="shared" si="0"/>
        <v>0.77175000000000005</v>
      </c>
      <c r="G24" s="93">
        <f t="shared" si="0"/>
        <v>0.82224999999999993</v>
      </c>
      <c r="H24" s="93">
        <f t="shared" si="0"/>
        <v>0.77875000000000005</v>
      </c>
      <c r="I24" s="93">
        <f t="shared" si="0"/>
        <v>0.77424999999999999</v>
      </c>
      <c r="J24" s="93">
        <f t="shared" si="0"/>
        <v>0.79774999999999996</v>
      </c>
      <c r="K24" s="93">
        <f t="shared" si="0"/>
        <v>0.72174999999999989</v>
      </c>
      <c r="L24" s="93">
        <f t="shared" si="0"/>
        <v>0.77675000000000005</v>
      </c>
    </row>
    <row r="25" spans="1:35" s="86" customFormat="1">
      <c r="A25" s="227" t="s">
        <v>375</v>
      </c>
      <c r="B25" s="109">
        <f>AVERAGE(B9,B13,B17,B21)</f>
        <v>5.3000000000000007</v>
      </c>
      <c r="C25" s="109">
        <f t="shared" si="0"/>
        <v>5.1749999999999998</v>
      </c>
      <c r="D25" s="109">
        <f t="shared" si="0"/>
        <v>5.3500000000000005</v>
      </c>
      <c r="E25" s="109">
        <f t="shared" si="0"/>
        <v>5.4249999999999998</v>
      </c>
      <c r="F25" s="109">
        <f t="shared" si="0"/>
        <v>5.3500000000000005</v>
      </c>
      <c r="G25" s="109">
        <f t="shared" si="0"/>
        <v>5.375</v>
      </c>
      <c r="H25" s="109">
        <f t="shared" si="0"/>
        <v>5.3000000000000007</v>
      </c>
      <c r="I25" s="109">
        <f t="shared" si="0"/>
        <v>5.3500000000000005</v>
      </c>
      <c r="J25" s="109">
        <f t="shared" si="0"/>
        <v>5.4249999999999998</v>
      </c>
      <c r="K25" s="109">
        <f t="shared" si="0"/>
        <v>5.0750000000000002</v>
      </c>
      <c r="L25" s="109">
        <f t="shared" si="0"/>
        <v>5.375</v>
      </c>
    </row>
    <row r="26" spans="1:35" s="86" customFormat="1">
      <c r="A26" s="121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35" s="86" customFormat="1" hidden="1">
      <c r="A27" s="21"/>
      <c r="B27" s="7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35" s="86" customFormat="1" hidden="1">
      <c r="A28" s="21"/>
      <c r="B28" s="117">
        <f>MAX(B9:B15)</f>
        <v>5.4</v>
      </c>
      <c r="C28" s="117">
        <f t="shared" ref="C28:L28" si="1">MAX(C9:C15)</f>
        <v>5.3</v>
      </c>
      <c r="D28" s="117">
        <f t="shared" si="1"/>
        <v>5.4</v>
      </c>
      <c r="E28" s="117">
        <f t="shared" si="1"/>
        <v>5.6</v>
      </c>
      <c r="F28" s="117">
        <f t="shared" si="1"/>
        <v>5.4</v>
      </c>
      <c r="G28" s="117">
        <f t="shared" si="1"/>
        <v>5.5</v>
      </c>
      <c r="H28" s="117">
        <f t="shared" si="1"/>
        <v>5.4</v>
      </c>
      <c r="I28" s="117">
        <f t="shared" si="1"/>
        <v>5.4</v>
      </c>
      <c r="J28" s="117">
        <f t="shared" si="1"/>
        <v>5.5</v>
      </c>
      <c r="K28" s="117">
        <f t="shared" si="1"/>
        <v>5.2</v>
      </c>
      <c r="L28" s="117">
        <f t="shared" si="1"/>
        <v>5.5</v>
      </c>
    </row>
    <row r="29" spans="1:35" s="67" customFormat="1" ht="6.6" customHeight="1">
      <c r="A29" s="182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35" ht="13.5" customHeight="1">
      <c r="A30" s="39" t="s">
        <v>279</v>
      </c>
      <c r="B30" s="40"/>
      <c r="C30" s="40"/>
      <c r="D30" s="40"/>
      <c r="E30" s="40"/>
      <c r="F30" s="40"/>
      <c r="G30" s="40"/>
      <c r="H30" s="40"/>
      <c r="I30" s="4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>
      <c r="A31" s="226" t="s">
        <v>382</v>
      </c>
      <c r="B31" s="9"/>
      <c r="H31" s="9"/>
    </row>
    <row r="32" spans="1:35">
      <c r="A32" s="226" t="s">
        <v>9</v>
      </c>
      <c r="B32" s="9"/>
      <c r="H32" s="9"/>
    </row>
    <row r="33" spans="1:1">
      <c r="A33" s="226"/>
    </row>
    <row r="34" spans="1:1">
      <c r="A34" s="226"/>
    </row>
  </sheetData>
  <sheetProtection selectLockedCells="1" selectUnlockedCells="1"/>
  <mergeCells count="8">
    <mergeCell ref="B23:L23"/>
    <mergeCell ref="B19:L19"/>
    <mergeCell ref="A4:A5"/>
    <mergeCell ref="B4:B5"/>
    <mergeCell ref="C4:L4"/>
    <mergeCell ref="B7:L7"/>
    <mergeCell ref="B11:L11"/>
    <mergeCell ref="B15:L1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Normal="85" zoomScaleSheetLayoutView="70" workbookViewId="0">
      <selection activeCell="A9" sqref="A9:IV9"/>
    </sheetView>
  </sheetViews>
  <sheetFormatPr defaultColWidth="8.7109375" defaultRowHeight="12"/>
  <cols>
    <col min="1" max="1" width="24.57031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103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61" t="s">
        <v>412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29"/>
      <c r="N7" s="261" t="s">
        <v>412</v>
      </c>
      <c r="O7" s="261"/>
      <c r="P7" s="261"/>
      <c r="Q7" s="261"/>
      <c r="R7" s="261"/>
      <c r="S7" s="261"/>
      <c r="T7" s="261"/>
      <c r="U7" s="261"/>
      <c r="V7" s="261"/>
      <c r="W7" s="261"/>
      <c r="X7" s="261"/>
    </row>
    <row r="8" spans="1:24" s="86" customFormat="1">
      <c r="A8" s="219" t="s">
        <v>374</v>
      </c>
      <c r="B8" s="92">
        <v>0.78500000000000003</v>
      </c>
      <c r="C8" s="93">
        <v>0.73299999999999998</v>
      </c>
      <c r="D8" s="93">
        <v>0.78500000000000003</v>
      </c>
      <c r="E8" s="93">
        <v>0.76900000000000002</v>
      </c>
      <c r="F8" s="93">
        <v>0.78700000000000003</v>
      </c>
      <c r="G8" s="93">
        <v>0.86799999999999999</v>
      </c>
      <c r="H8" s="93">
        <v>0.80300000000000005</v>
      </c>
      <c r="I8" s="93">
        <v>0.76700000000000002</v>
      </c>
      <c r="J8" s="93">
        <v>0.79700000000000004</v>
      </c>
      <c r="K8" s="93">
        <v>0.73</v>
      </c>
      <c r="L8" s="93">
        <v>0.80700000000000005</v>
      </c>
      <c r="N8" s="92">
        <v>0.79900000000000004</v>
      </c>
      <c r="O8" s="93">
        <v>0.71899999999999997</v>
      </c>
      <c r="P8" s="93">
        <v>0.77700000000000002</v>
      </c>
      <c r="Q8" s="93">
        <v>0.84799999999999998</v>
      </c>
      <c r="R8" s="93">
        <v>0.80500000000000005</v>
      </c>
      <c r="S8" s="93">
        <v>0.83199999999999996</v>
      </c>
      <c r="T8" s="93">
        <v>0.81299999999999994</v>
      </c>
      <c r="U8" s="93">
        <v>0.80900000000000005</v>
      </c>
      <c r="V8" s="93">
        <v>0.86899999999999999</v>
      </c>
      <c r="W8" s="93">
        <v>0.77</v>
      </c>
      <c r="X8" s="93">
        <v>0.76900000000000002</v>
      </c>
    </row>
    <row r="9" spans="1:24" s="90" customFormat="1">
      <c r="A9" s="227" t="s">
        <v>375</v>
      </c>
      <c r="B9" s="109">
        <v>5.4</v>
      </c>
      <c r="C9" s="110">
        <v>5.2</v>
      </c>
      <c r="D9" s="110">
        <v>5.4</v>
      </c>
      <c r="E9" s="110">
        <v>5.5</v>
      </c>
      <c r="F9" s="110">
        <v>5.4</v>
      </c>
      <c r="G9" s="110">
        <v>5.5</v>
      </c>
      <c r="H9" s="110">
        <v>5.4</v>
      </c>
      <c r="I9" s="110">
        <v>5.4</v>
      </c>
      <c r="J9" s="110">
        <v>5.5</v>
      </c>
      <c r="K9" s="110">
        <v>5.2</v>
      </c>
      <c r="L9" s="110">
        <v>5.5</v>
      </c>
      <c r="N9" s="109">
        <v>5.5</v>
      </c>
      <c r="O9" s="110">
        <v>5.0999999999999996</v>
      </c>
      <c r="P9" s="110">
        <v>5.4</v>
      </c>
      <c r="Q9" s="110">
        <v>5.7</v>
      </c>
      <c r="R9" s="110">
        <v>5.5</v>
      </c>
      <c r="S9" s="110">
        <v>5.6</v>
      </c>
      <c r="T9" s="110">
        <v>5.6</v>
      </c>
      <c r="U9" s="110">
        <v>5.6</v>
      </c>
      <c r="V9" s="110">
        <v>5.6</v>
      </c>
      <c r="W9" s="110">
        <v>5.3</v>
      </c>
      <c r="X9" s="110">
        <v>5.4</v>
      </c>
    </row>
    <row r="10" spans="1:24" s="86" customFormat="1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  <c r="N10" s="7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s="86" customFormat="1" ht="23.85" customHeight="1">
      <c r="A11" s="21"/>
      <c r="B11" s="261" t="s">
        <v>413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29"/>
      <c r="N11" s="261" t="s">
        <v>413</v>
      </c>
      <c r="O11" s="261"/>
      <c r="P11" s="261"/>
      <c r="Q11" s="261"/>
      <c r="R11" s="261"/>
      <c r="S11" s="261"/>
      <c r="T11" s="261"/>
      <c r="U11" s="261"/>
      <c r="V11" s="261"/>
      <c r="W11" s="261"/>
      <c r="X11" s="261"/>
    </row>
    <row r="12" spans="1:24" s="86" customFormat="1">
      <c r="A12" s="219" t="s">
        <v>374</v>
      </c>
      <c r="B12" s="92">
        <v>0.78800000000000003</v>
      </c>
      <c r="C12" s="93">
        <v>0.75900000000000001</v>
      </c>
      <c r="D12" s="93">
        <v>0.82199999999999995</v>
      </c>
      <c r="E12" s="93">
        <v>0.78200000000000003</v>
      </c>
      <c r="F12" s="93">
        <v>0.77800000000000002</v>
      </c>
      <c r="G12" s="93">
        <v>0.84399999999999997</v>
      </c>
      <c r="H12" s="93">
        <v>0.77900000000000003</v>
      </c>
      <c r="I12" s="93">
        <v>0.78300000000000003</v>
      </c>
      <c r="J12" s="93">
        <v>0.78700000000000003</v>
      </c>
      <c r="K12" s="93">
        <v>0.72499999999999998</v>
      </c>
      <c r="L12" s="93">
        <v>0.79100000000000004</v>
      </c>
      <c r="N12" s="92">
        <v>0.82199999999999995</v>
      </c>
      <c r="O12" s="93">
        <v>0.751</v>
      </c>
      <c r="P12" s="93">
        <v>0.82499999999999996</v>
      </c>
      <c r="Q12" s="93">
        <v>0.86</v>
      </c>
      <c r="R12" s="93">
        <v>0.82799999999999996</v>
      </c>
      <c r="S12" s="93">
        <v>0.83899999999999997</v>
      </c>
      <c r="T12" s="93">
        <v>0.83399999999999996</v>
      </c>
      <c r="U12" s="93">
        <v>0.84199999999999997</v>
      </c>
      <c r="V12" s="93">
        <v>0.89500000000000002</v>
      </c>
      <c r="W12" s="93">
        <v>0.76700000000000002</v>
      </c>
      <c r="X12" s="93">
        <v>0.80300000000000005</v>
      </c>
    </row>
    <row r="13" spans="1:24" s="90" customFormat="1">
      <c r="A13" s="227" t="s">
        <v>375</v>
      </c>
      <c r="B13" s="109">
        <v>5.4</v>
      </c>
      <c r="C13" s="110">
        <v>5.3</v>
      </c>
      <c r="D13" s="110">
        <v>5.4</v>
      </c>
      <c r="E13" s="110">
        <v>5.4</v>
      </c>
      <c r="F13" s="110">
        <v>5.3</v>
      </c>
      <c r="G13" s="110">
        <v>5.4</v>
      </c>
      <c r="H13" s="110">
        <v>5.3</v>
      </c>
      <c r="I13" s="110">
        <v>5.4</v>
      </c>
      <c r="J13" s="110">
        <v>5.5</v>
      </c>
      <c r="K13" s="110">
        <v>5.0999999999999996</v>
      </c>
      <c r="L13" s="110">
        <v>5.4</v>
      </c>
      <c r="N13" s="109">
        <v>5.5</v>
      </c>
      <c r="O13" s="110">
        <v>5.2</v>
      </c>
      <c r="P13" s="110">
        <v>5.5</v>
      </c>
      <c r="Q13" s="110">
        <v>5.6</v>
      </c>
      <c r="R13" s="110">
        <v>5.5</v>
      </c>
      <c r="S13" s="110">
        <v>5.6</v>
      </c>
      <c r="T13" s="110">
        <v>5.6</v>
      </c>
      <c r="U13" s="110">
        <v>5.5</v>
      </c>
      <c r="V13" s="110">
        <v>5.6</v>
      </c>
      <c r="W13" s="110">
        <v>5.2</v>
      </c>
      <c r="X13" s="110">
        <v>5.6</v>
      </c>
    </row>
    <row r="14" spans="1:24" s="86" customFormat="1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7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s="86" customFormat="1" ht="23.85" customHeight="1">
      <c r="A15" s="21"/>
      <c r="B15" s="261" t="s">
        <v>414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29"/>
      <c r="N15" s="261" t="s">
        <v>414</v>
      </c>
      <c r="O15" s="261"/>
      <c r="P15" s="261"/>
      <c r="Q15" s="261"/>
      <c r="R15" s="261"/>
      <c r="S15" s="261"/>
      <c r="T15" s="261"/>
      <c r="U15" s="261"/>
      <c r="V15" s="261"/>
      <c r="W15" s="261"/>
      <c r="X15" s="261"/>
    </row>
    <row r="16" spans="1:24" s="86" customFormat="1">
      <c r="A16" s="219" t="s">
        <v>374</v>
      </c>
      <c r="B16" s="92">
        <v>0.76200000000000001</v>
      </c>
      <c r="C16" s="93">
        <v>0.748</v>
      </c>
      <c r="D16" s="93">
        <v>0.76700000000000002</v>
      </c>
      <c r="E16" s="93">
        <v>0.755</v>
      </c>
      <c r="F16" s="93">
        <v>0.755</v>
      </c>
      <c r="G16" s="93">
        <v>0.76600000000000001</v>
      </c>
      <c r="H16" s="93">
        <v>0.78200000000000003</v>
      </c>
      <c r="I16" s="93">
        <v>0.77100000000000002</v>
      </c>
      <c r="J16" s="93">
        <v>0.78</v>
      </c>
      <c r="K16" s="93">
        <v>0.72399999999999998</v>
      </c>
      <c r="L16" s="93">
        <v>0.77</v>
      </c>
      <c r="N16" s="92">
        <v>0.78500000000000003</v>
      </c>
      <c r="O16" s="93">
        <v>0.73199999999999998</v>
      </c>
      <c r="P16" s="93">
        <v>0.81</v>
      </c>
      <c r="Q16" s="93">
        <v>0.80400000000000005</v>
      </c>
      <c r="R16" s="93">
        <v>0.747</v>
      </c>
      <c r="S16" s="93">
        <v>0.81</v>
      </c>
      <c r="T16" s="93">
        <v>0.82099999999999995</v>
      </c>
      <c r="U16" s="93">
        <v>0.83299999999999996</v>
      </c>
      <c r="V16" s="93">
        <v>0.83299999999999996</v>
      </c>
      <c r="W16" s="93">
        <v>0.72599999999999998</v>
      </c>
      <c r="X16" s="93">
        <v>0.76400000000000001</v>
      </c>
    </row>
    <row r="17" spans="1:35" s="90" customFormat="1">
      <c r="A17" s="227" t="s">
        <v>375</v>
      </c>
      <c r="B17" s="109">
        <v>5.3</v>
      </c>
      <c r="C17" s="110">
        <v>5.2</v>
      </c>
      <c r="D17" s="110">
        <v>5.3</v>
      </c>
      <c r="E17" s="110">
        <v>5.4</v>
      </c>
      <c r="F17" s="110">
        <v>5.4</v>
      </c>
      <c r="G17" s="110">
        <v>5.3</v>
      </c>
      <c r="H17" s="110">
        <v>5.2</v>
      </c>
      <c r="I17" s="110">
        <v>5.3</v>
      </c>
      <c r="J17" s="110">
        <v>5.4</v>
      </c>
      <c r="K17" s="110">
        <v>5.0999999999999996</v>
      </c>
      <c r="L17" s="110">
        <v>5.4</v>
      </c>
      <c r="N17" s="109">
        <v>5.4</v>
      </c>
      <c r="O17" s="110">
        <v>5.0999999999999996</v>
      </c>
      <c r="P17" s="110">
        <v>5.4</v>
      </c>
      <c r="Q17" s="110">
        <v>5.4</v>
      </c>
      <c r="R17" s="110">
        <v>5.4</v>
      </c>
      <c r="S17" s="110">
        <v>5.6</v>
      </c>
      <c r="T17" s="110">
        <v>5.5</v>
      </c>
      <c r="U17" s="110">
        <v>5.5</v>
      </c>
      <c r="V17" s="110">
        <v>5.5</v>
      </c>
      <c r="W17" s="110">
        <v>5.2</v>
      </c>
      <c r="X17" s="110">
        <v>5.4</v>
      </c>
    </row>
    <row r="18" spans="1:35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35" s="86" customFormat="1" ht="23.85" customHeight="1">
      <c r="A19" s="21"/>
      <c r="B19" s="261" t="s">
        <v>415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29"/>
      <c r="N19" s="261" t="s">
        <v>415</v>
      </c>
      <c r="O19" s="261"/>
      <c r="P19" s="261"/>
      <c r="Q19" s="261"/>
      <c r="R19" s="261"/>
      <c r="S19" s="261"/>
      <c r="T19" s="261"/>
      <c r="U19" s="261"/>
      <c r="V19" s="261"/>
      <c r="W19" s="261"/>
      <c r="X19" s="261"/>
    </row>
    <row r="20" spans="1:35" s="86" customFormat="1">
      <c r="A20" s="219" t="s">
        <v>374</v>
      </c>
      <c r="B20" s="92">
        <v>0.74299999999999999</v>
      </c>
      <c r="C20" s="93">
        <v>0.71</v>
      </c>
      <c r="D20" s="93">
        <v>0.753</v>
      </c>
      <c r="E20" s="93">
        <v>0.68799999999999994</v>
      </c>
      <c r="F20" s="93">
        <v>0.748</v>
      </c>
      <c r="G20" s="93">
        <v>0.81100000000000005</v>
      </c>
      <c r="H20" s="93">
        <v>0.71899999999999997</v>
      </c>
      <c r="I20" s="93">
        <v>0.73699999999999999</v>
      </c>
      <c r="J20" s="93">
        <v>0.746</v>
      </c>
      <c r="K20" s="93">
        <v>0.68500000000000005</v>
      </c>
      <c r="L20" s="93">
        <v>0.76100000000000001</v>
      </c>
      <c r="N20" s="92">
        <v>0.76700000000000002</v>
      </c>
      <c r="O20" s="93">
        <v>0.69899999999999995</v>
      </c>
      <c r="P20" s="93">
        <v>0.76200000000000001</v>
      </c>
      <c r="Q20" s="93">
        <v>0.84499999999999997</v>
      </c>
      <c r="R20" s="93">
        <v>0.77400000000000002</v>
      </c>
      <c r="S20" s="93">
        <v>0.81200000000000006</v>
      </c>
      <c r="T20" s="93">
        <v>0.755</v>
      </c>
      <c r="U20" s="93">
        <v>0.78400000000000003</v>
      </c>
      <c r="V20" s="93">
        <v>0.84799999999999998</v>
      </c>
      <c r="W20" s="93">
        <v>0.69599999999999995</v>
      </c>
      <c r="X20" s="93">
        <v>0.69</v>
      </c>
    </row>
    <row r="21" spans="1:35" s="90" customFormat="1">
      <c r="A21" s="227" t="s">
        <v>375</v>
      </c>
      <c r="B21" s="109">
        <v>5.0999999999999996</v>
      </c>
      <c r="C21" s="110">
        <v>5</v>
      </c>
      <c r="D21" s="110">
        <v>5.2</v>
      </c>
      <c r="E21" s="110">
        <v>5.0999999999999996</v>
      </c>
      <c r="F21" s="110">
        <v>5.2</v>
      </c>
      <c r="G21" s="110">
        <v>5.2</v>
      </c>
      <c r="H21" s="110">
        <v>5.0999999999999996</v>
      </c>
      <c r="I21" s="110">
        <v>5.0999999999999996</v>
      </c>
      <c r="J21" s="110">
        <v>5.2</v>
      </c>
      <c r="K21" s="110">
        <v>4.8</v>
      </c>
      <c r="L21" s="110">
        <v>5.0999999999999996</v>
      </c>
      <c r="N21" s="109">
        <v>5.2</v>
      </c>
      <c r="O21" s="110">
        <v>4.9000000000000004</v>
      </c>
      <c r="P21" s="110">
        <v>5.0999999999999996</v>
      </c>
      <c r="Q21" s="110">
        <v>5.4</v>
      </c>
      <c r="R21" s="110">
        <v>5.3</v>
      </c>
      <c r="S21" s="110">
        <v>5.3</v>
      </c>
      <c r="T21" s="110">
        <v>5.2</v>
      </c>
      <c r="U21" s="110">
        <v>5.3</v>
      </c>
      <c r="V21" s="110">
        <v>5.4</v>
      </c>
      <c r="W21" s="110">
        <v>4.9000000000000004</v>
      </c>
      <c r="X21" s="110">
        <v>5.0999999999999996</v>
      </c>
    </row>
    <row r="22" spans="1:35" s="86" customFormat="1">
      <c r="A22" s="12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35" s="86" customFormat="1" ht="23.85" customHeight="1">
      <c r="A23" s="21"/>
      <c r="B23" s="261" t="s">
        <v>14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N23" s="21"/>
      <c r="O23" s="261" t="s">
        <v>14</v>
      </c>
      <c r="P23" s="261"/>
      <c r="Q23" s="261"/>
      <c r="R23" s="261"/>
      <c r="S23" s="261"/>
      <c r="T23" s="261"/>
      <c r="U23" s="261"/>
      <c r="V23" s="261"/>
      <c r="W23" s="261"/>
      <c r="X23" s="261"/>
      <c r="Y23" s="261"/>
    </row>
    <row r="24" spans="1:35" s="86" customFormat="1">
      <c r="A24" s="219" t="s">
        <v>374</v>
      </c>
      <c r="B24" s="92">
        <f>AVERAGE(B8,B12,B16,B20)</f>
        <v>0.76949999999999996</v>
      </c>
      <c r="C24" s="93">
        <f t="shared" ref="C24:L25" si="0">AVERAGE(C8,C12,C16,C20)</f>
        <v>0.73750000000000004</v>
      </c>
      <c r="D24" s="93">
        <f t="shared" si="0"/>
        <v>0.78175000000000006</v>
      </c>
      <c r="E24" s="93">
        <f t="shared" si="0"/>
        <v>0.74849999999999994</v>
      </c>
      <c r="F24" s="93">
        <f t="shared" si="0"/>
        <v>0.7669999999999999</v>
      </c>
      <c r="G24" s="93">
        <f t="shared" si="0"/>
        <v>0.82224999999999993</v>
      </c>
      <c r="H24" s="93">
        <f t="shared" si="0"/>
        <v>0.77074999999999994</v>
      </c>
      <c r="I24" s="93">
        <f t="shared" si="0"/>
        <v>0.76450000000000007</v>
      </c>
      <c r="J24" s="93">
        <f t="shared" si="0"/>
        <v>0.77749999999999997</v>
      </c>
      <c r="K24" s="93">
        <f t="shared" si="0"/>
        <v>0.71600000000000008</v>
      </c>
      <c r="L24" s="93">
        <f t="shared" si="0"/>
        <v>0.78225000000000011</v>
      </c>
      <c r="N24" s="92">
        <f>AVERAGE(N8,N12,N16,N20)</f>
        <v>0.79325000000000001</v>
      </c>
      <c r="O24" s="93">
        <f t="shared" ref="O24:X25" si="1">AVERAGE(O8,O12,O16,O20)</f>
        <v>0.72524999999999995</v>
      </c>
      <c r="P24" s="93">
        <f t="shared" si="1"/>
        <v>0.79349999999999998</v>
      </c>
      <c r="Q24" s="93">
        <f t="shared" si="1"/>
        <v>0.83925000000000005</v>
      </c>
      <c r="R24" s="93">
        <f t="shared" si="1"/>
        <v>0.78849999999999998</v>
      </c>
      <c r="S24" s="93">
        <f t="shared" si="1"/>
        <v>0.82325000000000004</v>
      </c>
      <c r="T24" s="93">
        <f t="shared" si="1"/>
        <v>0.80574999999999997</v>
      </c>
      <c r="U24" s="93">
        <f t="shared" si="1"/>
        <v>0.81699999999999995</v>
      </c>
      <c r="V24" s="93">
        <f t="shared" si="1"/>
        <v>0.86124999999999996</v>
      </c>
      <c r="W24" s="93">
        <f t="shared" si="1"/>
        <v>0.73974999999999991</v>
      </c>
      <c r="X24" s="93">
        <f t="shared" si="1"/>
        <v>0.75650000000000006</v>
      </c>
    </row>
    <row r="25" spans="1:35" s="86" customFormat="1">
      <c r="A25" s="227" t="s">
        <v>375</v>
      </c>
      <c r="B25" s="109">
        <f>AVERAGE(B9,B13,B17,B21)</f>
        <v>5.3000000000000007</v>
      </c>
      <c r="C25" s="109">
        <f t="shared" si="0"/>
        <v>5.1749999999999998</v>
      </c>
      <c r="D25" s="109">
        <f t="shared" si="0"/>
        <v>5.3250000000000002</v>
      </c>
      <c r="E25" s="109">
        <f t="shared" si="0"/>
        <v>5.35</v>
      </c>
      <c r="F25" s="109">
        <f t="shared" si="0"/>
        <v>5.3250000000000002</v>
      </c>
      <c r="G25" s="109">
        <f t="shared" si="0"/>
        <v>5.35</v>
      </c>
      <c r="H25" s="109">
        <f t="shared" si="0"/>
        <v>5.25</v>
      </c>
      <c r="I25" s="109">
        <f t="shared" si="0"/>
        <v>5.3000000000000007</v>
      </c>
      <c r="J25" s="109">
        <f t="shared" si="0"/>
        <v>5.3999999999999995</v>
      </c>
      <c r="K25" s="109">
        <f t="shared" si="0"/>
        <v>5.05</v>
      </c>
      <c r="L25" s="109">
        <f t="shared" si="0"/>
        <v>5.35</v>
      </c>
      <c r="N25" s="109">
        <f>AVERAGE(N9,N13,N17,N21)</f>
        <v>5.3999999999999995</v>
      </c>
      <c r="O25" s="109">
        <f t="shared" si="1"/>
        <v>5.0750000000000002</v>
      </c>
      <c r="P25" s="109">
        <f t="shared" si="1"/>
        <v>5.35</v>
      </c>
      <c r="Q25" s="109">
        <f t="shared" si="1"/>
        <v>5.5250000000000004</v>
      </c>
      <c r="R25" s="109">
        <f t="shared" si="1"/>
        <v>5.4249999999999998</v>
      </c>
      <c r="S25" s="109">
        <f t="shared" si="1"/>
        <v>5.5249999999999995</v>
      </c>
      <c r="T25" s="109">
        <f t="shared" si="1"/>
        <v>5.4749999999999996</v>
      </c>
      <c r="U25" s="109">
        <f t="shared" si="1"/>
        <v>5.4750000000000005</v>
      </c>
      <c r="V25" s="109">
        <f t="shared" si="1"/>
        <v>5.5250000000000004</v>
      </c>
      <c r="W25" s="109">
        <f t="shared" si="1"/>
        <v>5.15</v>
      </c>
      <c r="X25" s="109">
        <f t="shared" si="1"/>
        <v>5.375</v>
      </c>
    </row>
    <row r="26" spans="1:35" s="86" customFormat="1">
      <c r="A26" s="121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N26" s="92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5" s="86" customFormat="1" hidden="1">
      <c r="A27" s="21"/>
      <c r="B27" s="7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7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35" s="86" customFormat="1" hidden="1">
      <c r="A28" s="21"/>
      <c r="B28" s="117">
        <f>MAX(B9:B15)</f>
        <v>5.4</v>
      </c>
      <c r="C28" s="117">
        <f t="shared" ref="C28:X28" si="2">MAX(C9:C15)</f>
        <v>5.3</v>
      </c>
      <c r="D28" s="117">
        <f t="shared" si="2"/>
        <v>5.4</v>
      </c>
      <c r="E28" s="117">
        <f t="shared" si="2"/>
        <v>5.5</v>
      </c>
      <c r="F28" s="117">
        <f t="shared" si="2"/>
        <v>5.4</v>
      </c>
      <c r="G28" s="117">
        <f t="shared" si="2"/>
        <v>5.5</v>
      </c>
      <c r="H28" s="117">
        <f t="shared" si="2"/>
        <v>5.4</v>
      </c>
      <c r="I28" s="117">
        <f t="shared" si="2"/>
        <v>5.4</v>
      </c>
      <c r="J28" s="117">
        <f t="shared" si="2"/>
        <v>5.5</v>
      </c>
      <c r="K28" s="117">
        <f t="shared" si="2"/>
        <v>5.2</v>
      </c>
      <c r="L28" s="117">
        <f t="shared" si="2"/>
        <v>5.5</v>
      </c>
      <c r="M28" s="117">
        <f t="shared" si="2"/>
        <v>0</v>
      </c>
      <c r="N28" s="117">
        <f t="shared" si="2"/>
        <v>5.5</v>
      </c>
      <c r="O28" s="117">
        <f t="shared" si="2"/>
        <v>5.2</v>
      </c>
      <c r="P28" s="117">
        <f t="shared" si="2"/>
        <v>5.5</v>
      </c>
      <c r="Q28" s="117">
        <f t="shared" si="2"/>
        <v>5.7</v>
      </c>
      <c r="R28" s="117">
        <f t="shared" si="2"/>
        <v>5.5</v>
      </c>
      <c r="S28" s="117">
        <f t="shared" si="2"/>
        <v>5.6</v>
      </c>
      <c r="T28" s="117">
        <f t="shared" si="2"/>
        <v>5.6</v>
      </c>
      <c r="U28" s="117">
        <f t="shared" si="2"/>
        <v>5.6</v>
      </c>
      <c r="V28" s="117">
        <f t="shared" si="2"/>
        <v>5.6</v>
      </c>
      <c r="W28" s="117">
        <f t="shared" si="2"/>
        <v>5.3</v>
      </c>
      <c r="X28" s="117">
        <f t="shared" si="2"/>
        <v>5.6</v>
      </c>
    </row>
    <row r="29" spans="1:35" s="67" customFormat="1" ht="6.6" customHeight="1">
      <c r="A29" s="182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98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35" ht="13.5" customHeight="1">
      <c r="A30" s="39" t="s">
        <v>279</v>
      </c>
      <c r="B30" s="40"/>
      <c r="C30" s="40"/>
      <c r="D30" s="40"/>
      <c r="E30" s="40"/>
      <c r="F30" s="40"/>
      <c r="G30" s="40"/>
      <c r="H30" s="40"/>
      <c r="I30" s="40"/>
      <c r="J30" s="6"/>
      <c r="K30" s="6"/>
      <c r="L30" s="6"/>
      <c r="M30" s="6"/>
      <c r="N30" s="40"/>
      <c r="O30" s="40"/>
      <c r="P30" s="40"/>
      <c r="Q30" s="40"/>
      <c r="R30" s="40"/>
      <c r="S30" s="40"/>
      <c r="T30" s="40"/>
      <c r="U30" s="40"/>
      <c r="V30" s="6"/>
      <c r="W30" s="6"/>
      <c r="X30" s="6"/>
      <c r="Y30" s="6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>
      <c r="A31" s="226" t="s">
        <v>382</v>
      </c>
      <c r="B31" s="9"/>
      <c r="H31" s="9"/>
      <c r="N31" s="9"/>
      <c r="T31" s="9"/>
    </row>
    <row r="32" spans="1:35">
      <c r="A32" s="226" t="s">
        <v>9</v>
      </c>
      <c r="B32" s="9"/>
      <c r="H32" s="9"/>
      <c r="N32" s="9"/>
      <c r="T32" s="9"/>
    </row>
    <row r="33" spans="1:1">
      <c r="A33" s="226"/>
    </row>
    <row r="34" spans="1:1">
      <c r="A34" s="226"/>
    </row>
  </sheetData>
  <sheetProtection selectLockedCells="1" selectUnlockedCells="1"/>
  <mergeCells count="17">
    <mergeCell ref="O23:Y23"/>
    <mergeCell ref="N7:X7"/>
    <mergeCell ref="B19:L19"/>
    <mergeCell ref="N19:X19"/>
    <mergeCell ref="B7:L7"/>
    <mergeCell ref="B11:L11"/>
    <mergeCell ref="N11:X11"/>
    <mergeCell ref="B15:L15"/>
    <mergeCell ref="N15:X15"/>
    <mergeCell ref="B23:L23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R15" sqref="R15:R21"/>
    </sheetView>
  </sheetViews>
  <sheetFormatPr defaultColWidth="8.7109375" defaultRowHeight="12"/>
  <cols>
    <col min="1" max="1" width="24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104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416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448</v>
      </c>
      <c r="C8" s="23">
        <v>0</v>
      </c>
      <c r="D8" s="23">
        <v>62</v>
      </c>
      <c r="E8" s="23">
        <v>59</v>
      </c>
      <c r="F8" s="23">
        <v>50</v>
      </c>
      <c r="G8" s="23">
        <v>9</v>
      </c>
      <c r="H8" s="23">
        <v>28</v>
      </c>
      <c r="I8" s="23">
        <v>49</v>
      </c>
      <c r="J8" s="23">
        <v>62</v>
      </c>
      <c r="K8" s="23">
        <v>20</v>
      </c>
      <c r="L8" s="23">
        <v>110</v>
      </c>
    </row>
    <row r="9" spans="1:13" s="86" customFormat="1">
      <c r="A9" s="121" t="s">
        <v>367</v>
      </c>
      <c r="B9" s="73">
        <v>2017</v>
      </c>
      <c r="C9" s="23">
        <v>189</v>
      </c>
      <c r="D9" s="23">
        <v>320</v>
      </c>
      <c r="E9" s="23">
        <v>118</v>
      </c>
      <c r="F9" s="23">
        <v>149</v>
      </c>
      <c r="G9" s="23">
        <v>417</v>
      </c>
      <c r="H9" s="23">
        <v>32</v>
      </c>
      <c r="I9" s="23">
        <v>238</v>
      </c>
      <c r="J9" s="23">
        <v>87</v>
      </c>
      <c r="K9" s="23">
        <v>109</v>
      </c>
      <c r="L9" s="23">
        <v>358</v>
      </c>
    </row>
    <row r="10" spans="1:13" s="86" customFormat="1">
      <c r="A10" s="121" t="s">
        <v>368</v>
      </c>
      <c r="B10" s="73">
        <v>5998</v>
      </c>
      <c r="C10" s="23">
        <v>923</v>
      </c>
      <c r="D10" s="23">
        <v>439</v>
      </c>
      <c r="E10" s="23">
        <v>470</v>
      </c>
      <c r="F10" s="23">
        <v>493</v>
      </c>
      <c r="G10" s="23">
        <v>549</v>
      </c>
      <c r="H10" s="23">
        <v>189</v>
      </c>
      <c r="I10" s="23">
        <v>932</v>
      </c>
      <c r="J10" s="23">
        <v>530</v>
      </c>
      <c r="K10" s="23">
        <v>522</v>
      </c>
      <c r="L10" s="23">
        <v>951</v>
      </c>
    </row>
    <row r="11" spans="1:13" s="86" customFormat="1">
      <c r="A11" s="121" t="s">
        <v>369</v>
      </c>
      <c r="B11" s="73">
        <v>10607</v>
      </c>
      <c r="C11" s="23">
        <v>1942</v>
      </c>
      <c r="D11" s="23">
        <v>969</v>
      </c>
      <c r="E11" s="23">
        <v>933</v>
      </c>
      <c r="F11" s="23">
        <v>648</v>
      </c>
      <c r="G11" s="23">
        <v>1103</v>
      </c>
      <c r="H11" s="23">
        <v>302</v>
      </c>
      <c r="I11" s="23">
        <v>1587</v>
      </c>
      <c r="J11" s="23">
        <v>722</v>
      </c>
      <c r="K11" s="23">
        <v>783</v>
      </c>
      <c r="L11" s="23">
        <v>1619</v>
      </c>
    </row>
    <row r="12" spans="1:13" s="86" customFormat="1">
      <c r="A12" s="121" t="s">
        <v>370</v>
      </c>
      <c r="B12" s="73">
        <v>16204</v>
      </c>
      <c r="C12" s="23">
        <v>2579</v>
      </c>
      <c r="D12" s="23">
        <v>1467</v>
      </c>
      <c r="E12" s="23">
        <v>1124</v>
      </c>
      <c r="F12" s="23">
        <v>881</v>
      </c>
      <c r="G12" s="23">
        <v>2507</v>
      </c>
      <c r="H12" s="23">
        <v>620</v>
      </c>
      <c r="I12" s="23">
        <v>1987</v>
      </c>
      <c r="J12" s="23">
        <v>1510</v>
      </c>
      <c r="K12" s="23">
        <v>1144</v>
      </c>
      <c r="L12" s="23">
        <v>2386</v>
      </c>
    </row>
    <row r="13" spans="1:13" s="86" customFormat="1">
      <c r="A13" s="121" t="s">
        <v>371</v>
      </c>
      <c r="B13" s="73">
        <v>27197</v>
      </c>
      <c r="C13" s="23">
        <v>4016</v>
      </c>
      <c r="D13" s="23">
        <v>2146</v>
      </c>
      <c r="E13" s="23">
        <v>2173</v>
      </c>
      <c r="F13" s="23">
        <v>2360</v>
      </c>
      <c r="G13" s="23">
        <v>3525</v>
      </c>
      <c r="H13" s="23">
        <v>778</v>
      </c>
      <c r="I13" s="23">
        <v>3855</v>
      </c>
      <c r="J13" s="23">
        <v>2602</v>
      </c>
      <c r="K13" s="23">
        <v>1701</v>
      </c>
      <c r="L13" s="23">
        <v>4042</v>
      </c>
    </row>
    <row r="14" spans="1:13" s="86" customFormat="1">
      <c r="A14" s="121" t="s">
        <v>372</v>
      </c>
      <c r="B14" s="73">
        <v>11603</v>
      </c>
      <c r="C14" s="23">
        <v>1326</v>
      </c>
      <c r="D14" s="23">
        <v>1289</v>
      </c>
      <c r="E14" s="23">
        <v>1218</v>
      </c>
      <c r="F14" s="23">
        <v>747</v>
      </c>
      <c r="G14" s="23">
        <v>1268</v>
      </c>
      <c r="H14" s="23">
        <v>255</v>
      </c>
      <c r="I14" s="23">
        <v>1879</v>
      </c>
      <c r="J14" s="23">
        <v>1114</v>
      </c>
      <c r="K14" s="23">
        <v>547</v>
      </c>
      <c r="L14" s="23">
        <v>1958</v>
      </c>
    </row>
    <row r="15" spans="1:13" s="86" customFormat="1">
      <c r="A15" s="121" t="s">
        <v>373</v>
      </c>
      <c r="B15" s="73">
        <v>207</v>
      </c>
      <c r="C15" s="23">
        <v>42</v>
      </c>
      <c r="D15" s="23">
        <v>41</v>
      </c>
      <c r="E15" s="23">
        <v>33</v>
      </c>
      <c r="F15" s="23">
        <v>5</v>
      </c>
      <c r="G15" s="23">
        <v>71</v>
      </c>
      <c r="H15" s="23">
        <v>3</v>
      </c>
      <c r="I15" s="23">
        <v>0</v>
      </c>
      <c r="J15" s="23">
        <v>0</v>
      </c>
      <c r="K15" s="23">
        <v>0</v>
      </c>
      <c r="L15" s="23">
        <v>10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6.0000000000000001E-3</v>
      </c>
      <c r="C19" s="93">
        <v>0</v>
      </c>
      <c r="D19" s="93">
        <v>8.9999999999999993E-3</v>
      </c>
      <c r="E19" s="93">
        <v>0.01</v>
      </c>
      <c r="F19" s="93">
        <v>8.9999999999999993E-3</v>
      </c>
      <c r="G19" s="93">
        <v>1E-3</v>
      </c>
      <c r="H19" s="93">
        <v>1.2999999999999999E-2</v>
      </c>
      <c r="I19" s="93">
        <v>5.0000000000000001E-3</v>
      </c>
      <c r="J19" s="93">
        <v>8.9999999999999993E-3</v>
      </c>
      <c r="K19" s="93">
        <v>4.0000000000000001E-3</v>
      </c>
      <c r="L19" s="93">
        <v>0.01</v>
      </c>
    </row>
    <row r="20" spans="1:12" s="86" customFormat="1">
      <c r="A20" s="121" t="s">
        <v>367</v>
      </c>
      <c r="B20" s="92">
        <v>2.7E-2</v>
      </c>
      <c r="C20" s="93">
        <v>1.7000000000000001E-2</v>
      </c>
      <c r="D20" s="93">
        <v>4.8000000000000001E-2</v>
      </c>
      <c r="E20" s="93">
        <v>1.9E-2</v>
      </c>
      <c r="F20" s="93">
        <v>2.8000000000000001E-2</v>
      </c>
      <c r="G20" s="93">
        <v>4.3999999999999997E-2</v>
      </c>
      <c r="H20" s="93">
        <v>1.4999999999999999E-2</v>
      </c>
      <c r="I20" s="93">
        <v>2.3E-2</v>
      </c>
      <c r="J20" s="93">
        <v>1.2999999999999999E-2</v>
      </c>
      <c r="K20" s="93">
        <v>2.3E-2</v>
      </c>
      <c r="L20" s="93">
        <v>3.1E-2</v>
      </c>
    </row>
    <row r="21" spans="1:12" s="86" customFormat="1">
      <c r="A21" s="121" t="s">
        <v>368</v>
      </c>
      <c r="B21" s="92">
        <v>8.1000000000000003E-2</v>
      </c>
      <c r="C21" s="93">
        <v>8.4000000000000005E-2</v>
      </c>
      <c r="D21" s="93">
        <v>6.5000000000000002E-2</v>
      </c>
      <c r="E21" s="93">
        <v>7.6999999999999999E-2</v>
      </c>
      <c r="F21" s="93">
        <v>9.1999999999999998E-2</v>
      </c>
      <c r="G21" s="93">
        <v>5.8000000000000003E-2</v>
      </c>
      <c r="H21" s="93">
        <v>8.5999999999999993E-2</v>
      </c>
      <c r="I21" s="93">
        <v>8.8999999999999996E-2</v>
      </c>
      <c r="J21" s="93">
        <v>0.08</v>
      </c>
      <c r="K21" s="93">
        <v>0.108</v>
      </c>
      <c r="L21" s="93">
        <v>8.3000000000000004E-2</v>
      </c>
    </row>
    <row r="22" spans="1:12" s="86" customFormat="1">
      <c r="A22" s="121" t="s">
        <v>369</v>
      </c>
      <c r="B22" s="92">
        <v>0.14299999999999999</v>
      </c>
      <c r="C22" s="93">
        <v>0.17599999999999999</v>
      </c>
      <c r="D22" s="93">
        <v>0.14399999999999999</v>
      </c>
      <c r="E22" s="93">
        <v>0.152</v>
      </c>
      <c r="F22" s="93">
        <v>0.121</v>
      </c>
      <c r="G22" s="93">
        <v>0.11700000000000001</v>
      </c>
      <c r="H22" s="93">
        <v>0.13700000000000001</v>
      </c>
      <c r="I22" s="93">
        <v>0.151</v>
      </c>
      <c r="J22" s="93">
        <v>0.109</v>
      </c>
      <c r="K22" s="93">
        <v>0.16200000000000001</v>
      </c>
      <c r="L22" s="93">
        <v>0.14199999999999999</v>
      </c>
    </row>
    <row r="23" spans="1:12" s="86" customFormat="1">
      <c r="A23" s="121" t="s">
        <v>370</v>
      </c>
      <c r="B23" s="92">
        <v>0.218</v>
      </c>
      <c r="C23" s="93">
        <v>0.23400000000000001</v>
      </c>
      <c r="D23" s="93">
        <v>0.218</v>
      </c>
      <c r="E23" s="93">
        <v>0.183</v>
      </c>
      <c r="F23" s="93">
        <v>0.16500000000000001</v>
      </c>
      <c r="G23" s="93">
        <v>0.26500000000000001</v>
      </c>
      <c r="H23" s="93">
        <v>0.28100000000000003</v>
      </c>
      <c r="I23" s="93">
        <v>0.189</v>
      </c>
      <c r="J23" s="93">
        <v>0.22800000000000001</v>
      </c>
      <c r="K23" s="93">
        <v>0.23699999999999999</v>
      </c>
      <c r="L23" s="93">
        <v>0.20899999999999999</v>
      </c>
    </row>
    <row r="24" spans="1:12" s="86" customFormat="1">
      <c r="A24" s="121" t="s">
        <v>371</v>
      </c>
      <c r="B24" s="92">
        <v>0.36599999999999999</v>
      </c>
      <c r="C24" s="93">
        <v>0.36499999999999999</v>
      </c>
      <c r="D24" s="93">
        <v>0.31900000000000001</v>
      </c>
      <c r="E24" s="93">
        <v>0.35499999999999998</v>
      </c>
      <c r="F24" s="93">
        <v>0.442</v>
      </c>
      <c r="G24" s="93">
        <v>0.373</v>
      </c>
      <c r="H24" s="93">
        <v>0.35199999999999998</v>
      </c>
      <c r="I24" s="93">
        <v>0.36599999999999999</v>
      </c>
      <c r="J24" s="93">
        <v>0.39300000000000002</v>
      </c>
      <c r="K24" s="93">
        <v>0.35199999999999998</v>
      </c>
      <c r="L24" s="93">
        <v>0.35299999999999998</v>
      </c>
    </row>
    <row r="25" spans="1:12" s="86" customFormat="1">
      <c r="A25" s="121" t="s">
        <v>372</v>
      </c>
      <c r="B25" s="92">
        <v>0.156</v>
      </c>
      <c r="C25" s="93">
        <v>0.12</v>
      </c>
      <c r="D25" s="93">
        <v>0.191</v>
      </c>
      <c r="E25" s="93">
        <v>0.19900000000000001</v>
      </c>
      <c r="F25" s="93">
        <v>0.14000000000000001</v>
      </c>
      <c r="G25" s="93">
        <v>0.13400000000000001</v>
      </c>
      <c r="H25" s="93">
        <v>0.11600000000000001</v>
      </c>
      <c r="I25" s="93">
        <v>0.17799999999999999</v>
      </c>
      <c r="J25" s="93">
        <v>0.16800000000000001</v>
      </c>
      <c r="K25" s="93">
        <v>0.113</v>
      </c>
      <c r="L25" s="93">
        <v>0.17100000000000001</v>
      </c>
    </row>
    <row r="26" spans="1:12" s="86" customFormat="1">
      <c r="A26" s="121" t="s">
        <v>373</v>
      </c>
      <c r="B26" s="92">
        <v>3.0000000000000001E-3</v>
      </c>
      <c r="C26" s="93">
        <v>4.0000000000000001E-3</v>
      </c>
      <c r="D26" s="93">
        <v>6.0000000000000001E-3</v>
      </c>
      <c r="E26" s="93">
        <v>5.0000000000000001E-3</v>
      </c>
      <c r="F26" s="93">
        <v>1E-3</v>
      </c>
      <c r="G26" s="93">
        <v>7.0000000000000001E-3</v>
      </c>
      <c r="H26" s="93">
        <v>1E-3</v>
      </c>
      <c r="I26" s="93">
        <v>0</v>
      </c>
      <c r="J26" s="93">
        <v>0</v>
      </c>
      <c r="K26" s="93">
        <v>0</v>
      </c>
      <c r="L26" s="93">
        <v>1E-3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6.0000000000000001E-3</v>
      </c>
      <c r="C30" s="93">
        <v>0</v>
      </c>
      <c r="D30" s="93">
        <v>8.9999999999999993E-3</v>
      </c>
      <c r="E30" s="93">
        <v>0.01</v>
      </c>
      <c r="F30" s="93">
        <v>8.9999999999999993E-3</v>
      </c>
      <c r="G30" s="93">
        <v>1E-3</v>
      </c>
      <c r="H30" s="93">
        <v>1.2999999999999999E-2</v>
      </c>
      <c r="I30" s="93">
        <v>5.0000000000000001E-3</v>
      </c>
      <c r="J30" s="93">
        <v>8.9999999999999993E-3</v>
      </c>
      <c r="K30" s="93">
        <v>4.0000000000000001E-3</v>
      </c>
      <c r="L30" s="93">
        <v>0.01</v>
      </c>
    </row>
    <row r="31" spans="1:12" s="86" customFormat="1">
      <c r="A31" s="25" t="s">
        <v>367</v>
      </c>
      <c r="B31" s="92">
        <v>2.7E-2</v>
      </c>
      <c r="C31" s="93">
        <v>1.7000000000000001E-2</v>
      </c>
      <c r="D31" s="93">
        <v>4.8000000000000001E-2</v>
      </c>
      <c r="E31" s="93">
        <v>1.9E-2</v>
      </c>
      <c r="F31" s="93">
        <v>2.8000000000000001E-2</v>
      </c>
      <c r="G31" s="93">
        <v>4.3999999999999997E-2</v>
      </c>
      <c r="H31" s="93">
        <v>1.4999999999999999E-2</v>
      </c>
      <c r="I31" s="93">
        <v>2.3E-2</v>
      </c>
      <c r="J31" s="93">
        <v>1.2999999999999999E-2</v>
      </c>
      <c r="K31" s="93">
        <v>2.3E-2</v>
      </c>
      <c r="L31" s="93">
        <v>3.1E-2</v>
      </c>
    </row>
    <row r="32" spans="1:12" s="86" customFormat="1">
      <c r="A32" s="25" t="s">
        <v>368</v>
      </c>
      <c r="B32" s="92">
        <v>8.1000000000000003E-2</v>
      </c>
      <c r="C32" s="93">
        <v>8.4000000000000005E-2</v>
      </c>
      <c r="D32" s="93">
        <v>6.6000000000000003E-2</v>
      </c>
      <c r="E32" s="93">
        <v>7.6999999999999999E-2</v>
      </c>
      <c r="F32" s="93">
        <v>9.2999999999999999E-2</v>
      </c>
      <c r="G32" s="93">
        <v>5.8999999999999997E-2</v>
      </c>
      <c r="H32" s="93">
        <v>8.5999999999999993E-2</v>
      </c>
      <c r="I32" s="93">
        <v>8.8999999999999996E-2</v>
      </c>
      <c r="J32" s="93">
        <v>0.08</v>
      </c>
      <c r="K32" s="93">
        <v>0.108</v>
      </c>
      <c r="L32" s="93">
        <v>8.3000000000000004E-2</v>
      </c>
    </row>
    <row r="33" spans="1:35" s="86" customFormat="1">
      <c r="A33" s="25" t="s">
        <v>369</v>
      </c>
      <c r="B33" s="92">
        <v>0.14299999999999999</v>
      </c>
      <c r="C33" s="93">
        <v>0.17699999999999999</v>
      </c>
      <c r="D33" s="93">
        <v>0.14499999999999999</v>
      </c>
      <c r="E33" s="93">
        <v>0.153</v>
      </c>
      <c r="F33" s="93">
        <v>0.122</v>
      </c>
      <c r="G33" s="93">
        <v>0.11799999999999999</v>
      </c>
      <c r="H33" s="93">
        <v>0.13700000000000001</v>
      </c>
      <c r="I33" s="93">
        <v>0.151</v>
      </c>
      <c r="J33" s="93">
        <v>0.109</v>
      </c>
      <c r="K33" s="93">
        <v>0.16200000000000001</v>
      </c>
      <c r="L33" s="93">
        <v>0.14199999999999999</v>
      </c>
    </row>
    <row r="34" spans="1:35" s="86" customFormat="1">
      <c r="A34" s="25" t="s">
        <v>370</v>
      </c>
      <c r="B34" s="92">
        <v>0.219</v>
      </c>
      <c r="C34" s="93">
        <v>0.23499999999999999</v>
      </c>
      <c r="D34" s="93">
        <v>0.219</v>
      </c>
      <c r="E34" s="93">
        <v>0.184</v>
      </c>
      <c r="F34" s="93">
        <v>0.16500000000000001</v>
      </c>
      <c r="G34" s="93">
        <v>0.26700000000000002</v>
      </c>
      <c r="H34" s="93">
        <v>0.28100000000000003</v>
      </c>
      <c r="I34" s="93">
        <v>0.189</v>
      </c>
      <c r="J34" s="93">
        <v>0.22800000000000001</v>
      </c>
      <c r="K34" s="93">
        <v>0.23699999999999999</v>
      </c>
      <c r="L34" s="93">
        <v>0.20899999999999999</v>
      </c>
    </row>
    <row r="35" spans="1:35" s="86" customFormat="1">
      <c r="A35" s="25" t="s">
        <v>371</v>
      </c>
      <c r="B35" s="92">
        <v>0.36699999999999999</v>
      </c>
      <c r="C35" s="93">
        <v>0.36599999999999999</v>
      </c>
      <c r="D35" s="93">
        <v>0.32100000000000001</v>
      </c>
      <c r="E35" s="93">
        <v>0.35699999999999998</v>
      </c>
      <c r="F35" s="93">
        <v>0.443</v>
      </c>
      <c r="G35" s="93">
        <v>0.376</v>
      </c>
      <c r="H35" s="93">
        <v>0.35299999999999998</v>
      </c>
      <c r="I35" s="93">
        <v>0.36599999999999999</v>
      </c>
      <c r="J35" s="93">
        <v>0.39300000000000002</v>
      </c>
      <c r="K35" s="93">
        <v>0.35199999999999998</v>
      </c>
      <c r="L35" s="93">
        <v>0.35399999999999998</v>
      </c>
    </row>
    <row r="36" spans="1:35" s="86" customFormat="1">
      <c r="A36" s="25" t="s">
        <v>372</v>
      </c>
      <c r="B36" s="92">
        <v>0.157</v>
      </c>
      <c r="C36" s="93">
        <v>0.121</v>
      </c>
      <c r="D36" s="93">
        <v>0.193</v>
      </c>
      <c r="E36" s="93">
        <v>0.2</v>
      </c>
      <c r="F36" s="93">
        <v>0.14000000000000001</v>
      </c>
      <c r="G36" s="93">
        <v>0.13500000000000001</v>
      </c>
      <c r="H36" s="93">
        <v>0.11600000000000001</v>
      </c>
      <c r="I36" s="93">
        <v>0.17799999999999999</v>
      </c>
      <c r="J36" s="93">
        <v>0.16800000000000001</v>
      </c>
      <c r="K36" s="93">
        <v>0.113</v>
      </c>
      <c r="L36" s="93">
        <v>0.17100000000000001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21" t="s">
        <v>374</v>
      </c>
      <c r="B40" s="92">
        <v>0.74299999999999999</v>
      </c>
      <c r="C40" s="93">
        <v>0.72199999999999998</v>
      </c>
      <c r="D40" s="93">
        <v>0.73299999999999998</v>
      </c>
      <c r="E40" s="93">
        <v>0.74099999999999999</v>
      </c>
      <c r="F40" s="93">
        <v>0.748</v>
      </c>
      <c r="G40" s="93">
        <v>0.77900000000000003</v>
      </c>
      <c r="H40" s="93">
        <v>0.75</v>
      </c>
      <c r="I40" s="93">
        <v>0.73299999999999998</v>
      </c>
      <c r="J40" s="93">
        <v>0.78900000000000003</v>
      </c>
      <c r="K40" s="93">
        <v>0.70299999999999996</v>
      </c>
      <c r="L40" s="93">
        <v>0.73399999999999999</v>
      </c>
    </row>
    <row r="41" spans="1:35" s="86" customFormat="1">
      <c r="A41" s="122" t="s">
        <v>375</v>
      </c>
      <c r="B41" s="109">
        <v>5.3</v>
      </c>
      <c r="C41" s="112">
        <v>5.2</v>
      </c>
      <c r="D41" s="112">
        <v>5.2</v>
      </c>
      <c r="E41" s="112">
        <v>5.4</v>
      </c>
      <c r="F41" s="112">
        <v>5.3</v>
      </c>
      <c r="G41" s="112">
        <v>5.3</v>
      </c>
      <c r="H41" s="112">
        <v>5.2</v>
      </c>
      <c r="I41" s="112">
        <v>5.3</v>
      </c>
      <c r="J41" s="112">
        <v>5.4</v>
      </c>
      <c r="K41" s="112">
        <v>5.0999999999999996</v>
      </c>
      <c r="L41" s="112">
        <v>5.3</v>
      </c>
    </row>
    <row r="42" spans="1:35" s="86" customFormat="1">
      <c r="A42" s="122" t="s">
        <v>376</v>
      </c>
      <c r="B42" s="109">
        <v>6</v>
      </c>
      <c r="C42" s="112">
        <v>5</v>
      </c>
      <c r="D42" s="112">
        <v>6</v>
      </c>
      <c r="E42" s="112">
        <v>6</v>
      </c>
      <c r="F42" s="112">
        <v>6</v>
      </c>
      <c r="G42" s="112">
        <v>6</v>
      </c>
      <c r="H42" s="112">
        <v>5</v>
      </c>
      <c r="I42" s="112">
        <v>6</v>
      </c>
      <c r="J42" s="112">
        <v>6</v>
      </c>
      <c r="K42" s="112">
        <v>5</v>
      </c>
      <c r="L42" s="112">
        <v>6</v>
      </c>
    </row>
    <row r="43" spans="1:35" s="86" customFormat="1">
      <c r="A43" s="122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6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6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73.302107728337234</v>
      </c>
      <c r="C44" s="112">
        <f t="shared" si="1"/>
        <v>75.365853658536579</v>
      </c>
      <c r="D44" s="112">
        <f t="shared" si="1"/>
        <v>71.294117647058812</v>
      </c>
      <c r="E44" s="112">
        <f t="shared" si="1"/>
        <v>74.851720047449604</v>
      </c>
      <c r="F44" s="112">
        <f t="shared" si="1"/>
        <v>70.547945205479451</v>
      </c>
      <c r="G44" s="112">
        <f t="shared" si="1"/>
        <v>76.45714285714287</v>
      </c>
      <c r="H44" s="112">
        <f t="shared" si="1"/>
        <v>73.580533024333718</v>
      </c>
      <c r="I44" s="112">
        <f t="shared" si="1"/>
        <v>72.470588235294116</v>
      </c>
      <c r="J44" s="112">
        <f t="shared" si="1"/>
        <v>77.104377104377093</v>
      </c>
      <c r="K44" s="112">
        <f t="shared" si="1"/>
        <v>67.741935483870961</v>
      </c>
      <c r="L44" s="112">
        <f t="shared" si="1"/>
        <v>71.061843640606767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27197</v>
      </c>
      <c r="C46" s="117">
        <f t="shared" ref="C46:L46" si="2">MAX(C8:C14)</f>
        <v>4016</v>
      </c>
      <c r="D46" s="117">
        <f t="shared" si="2"/>
        <v>2146</v>
      </c>
      <c r="E46" s="117">
        <f t="shared" si="2"/>
        <v>2173</v>
      </c>
      <c r="F46" s="117">
        <f t="shared" si="2"/>
        <v>2360</v>
      </c>
      <c r="G46" s="117">
        <f t="shared" si="2"/>
        <v>3525</v>
      </c>
      <c r="H46" s="117">
        <f t="shared" si="2"/>
        <v>778</v>
      </c>
      <c r="I46" s="117">
        <f t="shared" si="2"/>
        <v>3855</v>
      </c>
      <c r="J46" s="117">
        <f t="shared" si="2"/>
        <v>2602</v>
      </c>
      <c r="K46" s="117">
        <f t="shared" si="2"/>
        <v>1701</v>
      </c>
      <c r="L46" s="117">
        <f t="shared" si="2"/>
        <v>4042</v>
      </c>
    </row>
    <row r="47" spans="1:35" s="67" customFormat="1" ht="5.25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X43" sqref="X43"/>
    </sheetView>
  </sheetViews>
  <sheetFormatPr defaultColWidth="8.7109375" defaultRowHeight="12"/>
  <cols>
    <col min="1" max="1" width="24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105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416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416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379</v>
      </c>
      <c r="C9" s="23">
        <v>0</v>
      </c>
      <c r="D9" s="23">
        <v>62</v>
      </c>
      <c r="E9" s="23">
        <v>51</v>
      </c>
      <c r="F9" s="23">
        <v>44</v>
      </c>
      <c r="G9" s="23">
        <v>0</v>
      </c>
      <c r="H9" s="23">
        <v>22</v>
      </c>
      <c r="I9" s="23">
        <v>31</v>
      </c>
      <c r="J9" s="23">
        <v>54</v>
      </c>
      <c r="K9" s="23">
        <v>15</v>
      </c>
      <c r="L9" s="23">
        <v>100</v>
      </c>
      <c r="N9" s="73">
        <v>69</v>
      </c>
      <c r="O9" s="23">
        <v>0</v>
      </c>
      <c r="P9" s="23">
        <v>0</v>
      </c>
      <c r="Q9" s="23">
        <v>8</v>
      </c>
      <c r="R9" s="23">
        <v>5</v>
      </c>
      <c r="S9" s="23">
        <v>9</v>
      </c>
      <c r="T9" s="23">
        <v>6</v>
      </c>
      <c r="U9" s="23">
        <v>18</v>
      </c>
      <c r="V9" s="23">
        <v>7</v>
      </c>
      <c r="W9" s="23">
        <v>5</v>
      </c>
      <c r="X9" s="23">
        <v>10</v>
      </c>
    </row>
    <row r="10" spans="1:24" s="86" customFormat="1">
      <c r="A10" s="121" t="s">
        <v>367</v>
      </c>
      <c r="B10" s="73">
        <v>1709</v>
      </c>
      <c r="C10" s="23">
        <v>136</v>
      </c>
      <c r="D10" s="23">
        <v>290</v>
      </c>
      <c r="E10" s="23">
        <v>101</v>
      </c>
      <c r="F10" s="23">
        <v>133</v>
      </c>
      <c r="G10" s="23">
        <v>374</v>
      </c>
      <c r="H10" s="23">
        <v>29</v>
      </c>
      <c r="I10" s="23">
        <v>220</v>
      </c>
      <c r="J10" s="23">
        <v>73</v>
      </c>
      <c r="K10" s="23">
        <v>87</v>
      </c>
      <c r="L10" s="23">
        <v>265</v>
      </c>
      <c r="N10" s="73">
        <v>308</v>
      </c>
      <c r="O10" s="23">
        <v>53</v>
      </c>
      <c r="P10" s="23">
        <v>30</v>
      </c>
      <c r="Q10" s="23">
        <v>17</v>
      </c>
      <c r="R10" s="23">
        <v>16</v>
      </c>
      <c r="S10" s="23">
        <v>43</v>
      </c>
      <c r="T10" s="23">
        <v>3</v>
      </c>
      <c r="U10" s="23">
        <v>18</v>
      </c>
      <c r="V10" s="23">
        <v>15</v>
      </c>
      <c r="W10" s="23">
        <v>22</v>
      </c>
      <c r="X10" s="23">
        <v>93</v>
      </c>
    </row>
    <row r="11" spans="1:24" s="86" customFormat="1">
      <c r="A11" s="121" t="s">
        <v>368</v>
      </c>
      <c r="B11" s="73">
        <v>4998</v>
      </c>
      <c r="C11" s="23">
        <v>734</v>
      </c>
      <c r="D11" s="23">
        <v>394</v>
      </c>
      <c r="E11" s="23">
        <v>320</v>
      </c>
      <c r="F11" s="23">
        <v>430</v>
      </c>
      <c r="G11" s="23">
        <v>455</v>
      </c>
      <c r="H11" s="23">
        <v>144</v>
      </c>
      <c r="I11" s="23">
        <v>818</v>
      </c>
      <c r="J11" s="23">
        <v>472</v>
      </c>
      <c r="K11" s="23">
        <v>436</v>
      </c>
      <c r="L11" s="23">
        <v>796</v>
      </c>
      <c r="N11" s="73">
        <v>1000</v>
      </c>
      <c r="O11" s="23">
        <v>190</v>
      </c>
      <c r="P11" s="23">
        <v>45</v>
      </c>
      <c r="Q11" s="23">
        <v>150</v>
      </c>
      <c r="R11" s="23">
        <v>64</v>
      </c>
      <c r="S11" s="23">
        <v>94</v>
      </c>
      <c r="T11" s="23">
        <v>45</v>
      </c>
      <c r="U11" s="23">
        <v>114</v>
      </c>
      <c r="V11" s="23">
        <v>58</v>
      </c>
      <c r="W11" s="23">
        <v>87</v>
      </c>
      <c r="X11" s="23">
        <v>154</v>
      </c>
    </row>
    <row r="12" spans="1:24" s="86" customFormat="1">
      <c r="A12" s="121" t="s">
        <v>369</v>
      </c>
      <c r="B12" s="73">
        <v>8107</v>
      </c>
      <c r="C12" s="23">
        <v>1494</v>
      </c>
      <c r="D12" s="23">
        <v>829</v>
      </c>
      <c r="E12" s="23">
        <v>708</v>
      </c>
      <c r="F12" s="23">
        <v>489</v>
      </c>
      <c r="G12" s="23">
        <v>829</v>
      </c>
      <c r="H12" s="23">
        <v>209</v>
      </c>
      <c r="I12" s="23">
        <v>1228</v>
      </c>
      <c r="J12" s="23">
        <v>526</v>
      </c>
      <c r="K12" s="23">
        <v>567</v>
      </c>
      <c r="L12" s="23">
        <v>1228</v>
      </c>
      <c r="N12" s="73">
        <v>2500</v>
      </c>
      <c r="O12" s="23">
        <v>448</v>
      </c>
      <c r="P12" s="23">
        <v>140</v>
      </c>
      <c r="Q12" s="23">
        <v>224</v>
      </c>
      <c r="R12" s="23">
        <v>159</v>
      </c>
      <c r="S12" s="23">
        <v>274</v>
      </c>
      <c r="T12" s="23">
        <v>93</v>
      </c>
      <c r="U12" s="23">
        <v>359</v>
      </c>
      <c r="V12" s="23">
        <v>196</v>
      </c>
      <c r="W12" s="23">
        <v>216</v>
      </c>
      <c r="X12" s="23">
        <v>391</v>
      </c>
    </row>
    <row r="13" spans="1:24" s="86" customFormat="1">
      <c r="A13" s="121" t="s">
        <v>370</v>
      </c>
      <c r="B13" s="73">
        <v>12072</v>
      </c>
      <c r="C13" s="23">
        <v>1956</v>
      </c>
      <c r="D13" s="23">
        <v>1223</v>
      </c>
      <c r="E13" s="23">
        <v>708</v>
      </c>
      <c r="F13" s="23">
        <v>637</v>
      </c>
      <c r="G13" s="23">
        <v>1925</v>
      </c>
      <c r="H13" s="23">
        <v>475</v>
      </c>
      <c r="I13" s="23">
        <v>1480</v>
      </c>
      <c r="J13" s="23">
        <v>1052</v>
      </c>
      <c r="K13" s="23">
        <v>857</v>
      </c>
      <c r="L13" s="23">
        <v>1759</v>
      </c>
      <c r="N13" s="73">
        <v>4132</v>
      </c>
      <c r="O13" s="23">
        <v>622</v>
      </c>
      <c r="P13" s="23">
        <v>244</v>
      </c>
      <c r="Q13" s="23">
        <v>416</v>
      </c>
      <c r="R13" s="23">
        <v>244</v>
      </c>
      <c r="S13" s="23">
        <v>582</v>
      </c>
      <c r="T13" s="23">
        <v>145</v>
      </c>
      <c r="U13" s="23">
        <v>508</v>
      </c>
      <c r="V13" s="23">
        <v>458</v>
      </c>
      <c r="W13" s="23">
        <v>287</v>
      </c>
      <c r="X13" s="23">
        <v>627</v>
      </c>
    </row>
    <row r="14" spans="1:24" s="86" customFormat="1">
      <c r="A14" s="121" t="s">
        <v>371</v>
      </c>
      <c r="B14" s="73">
        <v>21342</v>
      </c>
      <c r="C14" s="23">
        <v>3288</v>
      </c>
      <c r="D14" s="23">
        <v>1762</v>
      </c>
      <c r="E14" s="23">
        <v>1433</v>
      </c>
      <c r="F14" s="23">
        <v>1792</v>
      </c>
      <c r="G14" s="23">
        <v>2781</v>
      </c>
      <c r="H14" s="23">
        <v>569</v>
      </c>
      <c r="I14" s="23">
        <v>3242</v>
      </c>
      <c r="J14" s="23">
        <v>1977</v>
      </c>
      <c r="K14" s="23">
        <v>1279</v>
      </c>
      <c r="L14" s="23">
        <v>3219</v>
      </c>
      <c r="N14" s="73">
        <v>5855</v>
      </c>
      <c r="O14" s="23">
        <v>729</v>
      </c>
      <c r="P14" s="23">
        <v>384</v>
      </c>
      <c r="Q14" s="23">
        <v>740</v>
      </c>
      <c r="R14" s="23">
        <v>567</v>
      </c>
      <c r="S14" s="23">
        <v>744</v>
      </c>
      <c r="T14" s="23">
        <v>209</v>
      </c>
      <c r="U14" s="23">
        <v>613</v>
      </c>
      <c r="V14" s="23">
        <v>625</v>
      </c>
      <c r="W14" s="23">
        <v>422</v>
      </c>
      <c r="X14" s="23">
        <v>823</v>
      </c>
    </row>
    <row r="15" spans="1:24" s="86" customFormat="1">
      <c r="A15" s="121" t="s">
        <v>372</v>
      </c>
      <c r="B15" s="73">
        <v>9062</v>
      </c>
      <c r="C15" s="23">
        <v>1114</v>
      </c>
      <c r="D15" s="23">
        <v>1120</v>
      </c>
      <c r="E15" s="23">
        <v>894</v>
      </c>
      <c r="F15" s="23">
        <v>578</v>
      </c>
      <c r="G15" s="23">
        <v>909</v>
      </c>
      <c r="H15" s="23">
        <v>194</v>
      </c>
      <c r="I15" s="23">
        <v>1511</v>
      </c>
      <c r="J15" s="23">
        <v>852</v>
      </c>
      <c r="K15" s="23">
        <v>363</v>
      </c>
      <c r="L15" s="23">
        <v>1527</v>
      </c>
      <c r="N15" s="73">
        <v>2541</v>
      </c>
      <c r="O15" s="23">
        <v>212</v>
      </c>
      <c r="P15" s="23">
        <v>169</v>
      </c>
      <c r="Q15" s="23">
        <v>324</v>
      </c>
      <c r="R15" s="23">
        <v>170</v>
      </c>
      <c r="S15" s="23">
        <v>359</v>
      </c>
      <c r="T15" s="23">
        <v>61</v>
      </c>
      <c r="U15" s="23">
        <v>368</v>
      </c>
      <c r="V15" s="23">
        <v>262</v>
      </c>
      <c r="W15" s="23">
        <v>184</v>
      </c>
      <c r="X15" s="23">
        <v>432</v>
      </c>
    </row>
    <row r="16" spans="1:24" s="86" customFormat="1">
      <c r="A16" s="121" t="s">
        <v>373</v>
      </c>
      <c r="B16" s="73">
        <v>139</v>
      </c>
      <c r="C16" s="23">
        <v>27</v>
      </c>
      <c r="D16" s="23">
        <v>41</v>
      </c>
      <c r="E16" s="23">
        <v>17</v>
      </c>
      <c r="F16" s="23">
        <v>0</v>
      </c>
      <c r="G16" s="23">
        <v>53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N16" s="73">
        <v>68</v>
      </c>
      <c r="O16" s="23">
        <v>15</v>
      </c>
      <c r="P16" s="23">
        <v>0</v>
      </c>
      <c r="Q16" s="23">
        <v>17</v>
      </c>
      <c r="R16" s="23">
        <v>5</v>
      </c>
      <c r="S16" s="23">
        <v>17</v>
      </c>
      <c r="T16" s="23">
        <v>3</v>
      </c>
      <c r="U16" s="23">
        <v>0</v>
      </c>
      <c r="V16" s="23">
        <v>0</v>
      </c>
      <c r="W16" s="23">
        <v>0</v>
      </c>
      <c r="X16" s="23">
        <v>10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7.0000000000000001E-3</v>
      </c>
      <c r="C20" s="93">
        <v>0</v>
      </c>
      <c r="D20" s="93">
        <v>1.0999999999999999E-2</v>
      </c>
      <c r="E20" s="93">
        <v>1.2E-2</v>
      </c>
      <c r="F20" s="93">
        <v>1.0999999999999999E-2</v>
      </c>
      <c r="G20" s="93">
        <v>0</v>
      </c>
      <c r="H20" s="93">
        <v>1.2999999999999999E-2</v>
      </c>
      <c r="I20" s="93">
        <v>4.0000000000000001E-3</v>
      </c>
      <c r="J20" s="93">
        <v>1.0999999999999999E-2</v>
      </c>
      <c r="K20" s="93">
        <v>4.0000000000000001E-3</v>
      </c>
      <c r="L20" s="93">
        <v>1.0999999999999999E-2</v>
      </c>
      <c r="N20" s="92">
        <v>4.0000000000000001E-3</v>
      </c>
      <c r="O20" s="93">
        <v>0</v>
      </c>
      <c r="P20" s="93">
        <v>0</v>
      </c>
      <c r="Q20" s="93">
        <v>4.0000000000000001E-3</v>
      </c>
      <c r="R20" s="93">
        <v>4.0000000000000001E-3</v>
      </c>
      <c r="S20" s="93">
        <v>4.0000000000000001E-3</v>
      </c>
      <c r="T20" s="93">
        <v>1.0999999999999999E-2</v>
      </c>
      <c r="U20" s="93">
        <v>8.9999999999999993E-3</v>
      </c>
      <c r="V20" s="93">
        <v>4.0000000000000001E-3</v>
      </c>
      <c r="W20" s="93">
        <v>4.0000000000000001E-3</v>
      </c>
      <c r="X20" s="93">
        <v>4.0000000000000001E-3</v>
      </c>
    </row>
    <row r="21" spans="1:24" s="86" customFormat="1">
      <c r="A21" s="121" t="s">
        <v>367</v>
      </c>
      <c r="B21" s="92">
        <v>0.03</v>
      </c>
      <c r="C21" s="93">
        <v>1.6E-2</v>
      </c>
      <c r="D21" s="93">
        <v>5.0999999999999997E-2</v>
      </c>
      <c r="E21" s="93">
        <v>2.4E-2</v>
      </c>
      <c r="F21" s="93">
        <v>3.2000000000000001E-2</v>
      </c>
      <c r="G21" s="93">
        <v>5.0999999999999997E-2</v>
      </c>
      <c r="H21" s="93">
        <v>1.7999999999999999E-2</v>
      </c>
      <c r="I21" s="93">
        <v>2.5999999999999999E-2</v>
      </c>
      <c r="J21" s="93">
        <v>1.4E-2</v>
      </c>
      <c r="K21" s="93">
        <v>2.4E-2</v>
      </c>
      <c r="L21" s="93">
        <v>0.03</v>
      </c>
      <c r="N21" s="92">
        <v>1.9E-2</v>
      </c>
      <c r="O21" s="93">
        <v>2.3E-2</v>
      </c>
      <c r="P21" s="93">
        <v>0.03</v>
      </c>
      <c r="Q21" s="93">
        <v>8.9999999999999993E-3</v>
      </c>
      <c r="R21" s="93">
        <v>1.2999999999999999E-2</v>
      </c>
      <c r="S21" s="93">
        <v>0.02</v>
      </c>
      <c r="T21" s="93">
        <v>6.0000000000000001E-3</v>
      </c>
      <c r="U21" s="93">
        <v>8.9999999999999993E-3</v>
      </c>
      <c r="V21" s="93">
        <v>8.9999999999999993E-3</v>
      </c>
      <c r="W21" s="93">
        <v>1.7999999999999999E-2</v>
      </c>
      <c r="X21" s="93">
        <v>3.5999999999999997E-2</v>
      </c>
    </row>
    <row r="22" spans="1:24" s="86" customFormat="1">
      <c r="A22" s="121" t="s">
        <v>368</v>
      </c>
      <c r="B22" s="92">
        <v>8.5999999999999993E-2</v>
      </c>
      <c r="C22" s="93">
        <v>8.4000000000000005E-2</v>
      </c>
      <c r="D22" s="93">
        <v>6.9000000000000006E-2</v>
      </c>
      <c r="E22" s="93">
        <v>7.5999999999999998E-2</v>
      </c>
      <c r="F22" s="93">
        <v>0.105</v>
      </c>
      <c r="G22" s="93">
        <v>6.2E-2</v>
      </c>
      <c r="H22" s="93">
        <v>8.7999999999999995E-2</v>
      </c>
      <c r="I22" s="93">
        <v>9.6000000000000002E-2</v>
      </c>
      <c r="J22" s="93">
        <v>9.4E-2</v>
      </c>
      <c r="K22" s="93">
        <v>0.121</v>
      </c>
      <c r="L22" s="93">
        <v>0.09</v>
      </c>
      <c r="N22" s="92">
        <v>6.0999999999999999E-2</v>
      </c>
      <c r="O22" s="93">
        <v>8.4000000000000005E-2</v>
      </c>
      <c r="P22" s="93">
        <v>4.3999999999999997E-2</v>
      </c>
      <c r="Q22" s="93">
        <v>7.9000000000000001E-2</v>
      </c>
      <c r="R22" s="93">
        <v>5.1999999999999998E-2</v>
      </c>
      <c r="S22" s="93">
        <v>4.3999999999999997E-2</v>
      </c>
      <c r="T22" s="93">
        <v>0.08</v>
      </c>
      <c r="U22" s="93">
        <v>5.7000000000000002E-2</v>
      </c>
      <c r="V22" s="93">
        <v>3.5999999999999997E-2</v>
      </c>
      <c r="W22" s="93">
        <v>7.0999999999999994E-2</v>
      </c>
      <c r="X22" s="93">
        <v>6.0999999999999999E-2</v>
      </c>
    </row>
    <row r="23" spans="1:24" s="86" customFormat="1">
      <c r="A23" s="121" t="s">
        <v>369</v>
      </c>
      <c r="B23" s="92">
        <v>0.14000000000000001</v>
      </c>
      <c r="C23" s="93">
        <v>0.17100000000000001</v>
      </c>
      <c r="D23" s="93">
        <v>0.14499999999999999</v>
      </c>
      <c r="E23" s="93">
        <v>0.16700000000000001</v>
      </c>
      <c r="F23" s="93">
        <v>0.11899999999999999</v>
      </c>
      <c r="G23" s="93">
        <v>0.113</v>
      </c>
      <c r="H23" s="93">
        <v>0.127</v>
      </c>
      <c r="I23" s="93">
        <v>0.14399999999999999</v>
      </c>
      <c r="J23" s="93">
        <v>0.105</v>
      </c>
      <c r="K23" s="93">
        <v>0.157</v>
      </c>
      <c r="L23" s="93">
        <v>0.13800000000000001</v>
      </c>
      <c r="N23" s="92">
        <v>0.152</v>
      </c>
      <c r="O23" s="93">
        <v>0.19700000000000001</v>
      </c>
      <c r="P23" s="93">
        <v>0.13800000000000001</v>
      </c>
      <c r="Q23" s="93">
        <v>0.11799999999999999</v>
      </c>
      <c r="R23" s="93">
        <v>0.129</v>
      </c>
      <c r="S23" s="93">
        <v>0.129</v>
      </c>
      <c r="T23" s="93">
        <v>0.16500000000000001</v>
      </c>
      <c r="U23" s="93">
        <v>0.18</v>
      </c>
      <c r="V23" s="93">
        <v>0.121</v>
      </c>
      <c r="W23" s="93">
        <v>0.17699999999999999</v>
      </c>
      <c r="X23" s="93">
        <v>0.154</v>
      </c>
    </row>
    <row r="24" spans="1:24" s="86" customFormat="1">
      <c r="A24" s="121" t="s">
        <v>370</v>
      </c>
      <c r="B24" s="92">
        <v>0.20899999999999999</v>
      </c>
      <c r="C24" s="93">
        <v>0.224</v>
      </c>
      <c r="D24" s="93">
        <v>0.214</v>
      </c>
      <c r="E24" s="93">
        <v>0.16700000000000001</v>
      </c>
      <c r="F24" s="93">
        <v>0.155</v>
      </c>
      <c r="G24" s="93">
        <v>0.26300000000000001</v>
      </c>
      <c r="H24" s="93">
        <v>0.28899999999999998</v>
      </c>
      <c r="I24" s="93">
        <v>0.17299999999999999</v>
      </c>
      <c r="J24" s="93">
        <v>0.21</v>
      </c>
      <c r="K24" s="93">
        <v>0.23799999999999999</v>
      </c>
      <c r="L24" s="93">
        <v>0.19800000000000001</v>
      </c>
      <c r="N24" s="92">
        <v>0.251</v>
      </c>
      <c r="O24" s="93">
        <v>0.27400000000000002</v>
      </c>
      <c r="P24" s="93">
        <v>0.24099999999999999</v>
      </c>
      <c r="Q24" s="93">
        <v>0.219</v>
      </c>
      <c r="R24" s="93">
        <v>0.19800000000000001</v>
      </c>
      <c r="S24" s="93">
        <v>0.27400000000000002</v>
      </c>
      <c r="T24" s="93">
        <v>0.25600000000000001</v>
      </c>
      <c r="U24" s="93">
        <v>0.254</v>
      </c>
      <c r="V24" s="93">
        <v>0.28299999999999997</v>
      </c>
      <c r="W24" s="93">
        <v>0.23499999999999999</v>
      </c>
      <c r="X24" s="93">
        <v>0.247</v>
      </c>
    </row>
    <row r="25" spans="1:24" s="86" customFormat="1">
      <c r="A25" s="121" t="s">
        <v>371</v>
      </c>
      <c r="B25" s="92">
        <v>0.36899999999999999</v>
      </c>
      <c r="C25" s="93">
        <v>0.376</v>
      </c>
      <c r="D25" s="93">
        <v>0.308</v>
      </c>
      <c r="E25" s="93">
        <v>0.33900000000000002</v>
      </c>
      <c r="F25" s="93">
        <v>0.437</v>
      </c>
      <c r="G25" s="93">
        <v>0.38</v>
      </c>
      <c r="H25" s="93">
        <v>0.34599999999999997</v>
      </c>
      <c r="I25" s="93">
        <v>0.38</v>
      </c>
      <c r="J25" s="93">
        <v>0.39500000000000002</v>
      </c>
      <c r="K25" s="93">
        <v>0.35499999999999998</v>
      </c>
      <c r="L25" s="93">
        <v>0.36199999999999999</v>
      </c>
      <c r="N25" s="92">
        <v>0.35499999999999998</v>
      </c>
      <c r="O25" s="93">
        <v>0.32100000000000001</v>
      </c>
      <c r="P25" s="93">
        <v>0.379</v>
      </c>
      <c r="Q25" s="93">
        <v>0.39</v>
      </c>
      <c r="R25" s="93">
        <v>0.46100000000000002</v>
      </c>
      <c r="S25" s="93">
        <v>0.35099999999999998</v>
      </c>
      <c r="T25" s="93">
        <v>0.36899999999999999</v>
      </c>
      <c r="U25" s="93">
        <v>0.307</v>
      </c>
      <c r="V25" s="93">
        <v>0.38600000000000001</v>
      </c>
      <c r="W25" s="93">
        <v>0.34499999999999997</v>
      </c>
      <c r="X25" s="93">
        <v>0.32400000000000001</v>
      </c>
    </row>
    <row r="26" spans="1:24" s="86" customFormat="1">
      <c r="A26" s="121" t="s">
        <v>372</v>
      </c>
      <c r="B26" s="92">
        <v>0.157</v>
      </c>
      <c r="C26" s="93">
        <v>0.127</v>
      </c>
      <c r="D26" s="93">
        <v>0.19600000000000001</v>
      </c>
      <c r="E26" s="93">
        <v>0.21099999999999999</v>
      </c>
      <c r="F26" s="93">
        <v>0.14099999999999999</v>
      </c>
      <c r="G26" s="93">
        <v>0.124</v>
      </c>
      <c r="H26" s="93">
        <v>0.11799999999999999</v>
      </c>
      <c r="I26" s="93">
        <v>0.17699999999999999</v>
      </c>
      <c r="J26" s="93">
        <v>0.17</v>
      </c>
      <c r="K26" s="93">
        <v>0.10100000000000001</v>
      </c>
      <c r="L26" s="93">
        <v>0.17199999999999999</v>
      </c>
      <c r="N26" s="92">
        <v>0.154</v>
      </c>
      <c r="O26" s="93">
        <v>9.4E-2</v>
      </c>
      <c r="P26" s="93">
        <v>0.16700000000000001</v>
      </c>
      <c r="Q26" s="93">
        <v>0.17100000000000001</v>
      </c>
      <c r="R26" s="93">
        <v>0.13800000000000001</v>
      </c>
      <c r="S26" s="93">
        <v>0.16900000000000001</v>
      </c>
      <c r="T26" s="93">
        <v>0.108</v>
      </c>
      <c r="U26" s="93">
        <v>0.184</v>
      </c>
      <c r="V26" s="93">
        <v>0.161</v>
      </c>
      <c r="W26" s="93">
        <v>0.15</v>
      </c>
      <c r="X26" s="93">
        <v>0.17</v>
      </c>
    </row>
    <row r="27" spans="1:24" s="86" customFormat="1">
      <c r="A27" s="121" t="s">
        <v>373</v>
      </c>
      <c r="B27" s="92">
        <v>2E-3</v>
      </c>
      <c r="C27" s="93">
        <v>3.0000000000000001E-3</v>
      </c>
      <c r="D27" s="93">
        <v>7.0000000000000001E-3</v>
      </c>
      <c r="E27" s="93">
        <v>4.0000000000000001E-3</v>
      </c>
      <c r="F27" s="93">
        <v>0</v>
      </c>
      <c r="G27" s="93">
        <v>7.0000000000000001E-3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N27" s="92">
        <v>4.0000000000000001E-3</v>
      </c>
      <c r="O27" s="93">
        <v>7.0000000000000001E-3</v>
      </c>
      <c r="P27" s="93">
        <v>0</v>
      </c>
      <c r="Q27" s="93">
        <v>8.9999999999999993E-3</v>
      </c>
      <c r="R27" s="93">
        <v>4.0000000000000001E-3</v>
      </c>
      <c r="S27" s="93">
        <v>8.0000000000000002E-3</v>
      </c>
      <c r="T27" s="93">
        <v>6.0000000000000001E-3</v>
      </c>
      <c r="U27" s="93">
        <v>0</v>
      </c>
      <c r="V27" s="93">
        <v>0</v>
      </c>
      <c r="W27" s="93">
        <v>0</v>
      </c>
      <c r="X27" s="93">
        <v>4.0000000000000001E-3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7.0000000000000001E-3</v>
      </c>
      <c r="C31" s="93">
        <v>0</v>
      </c>
      <c r="D31" s="93">
        <v>1.0999999999999999E-2</v>
      </c>
      <c r="E31" s="93">
        <v>1.2E-2</v>
      </c>
      <c r="F31" s="93">
        <v>1.0999999999999999E-2</v>
      </c>
      <c r="G31" s="93">
        <v>0</v>
      </c>
      <c r="H31" s="93">
        <v>1.2999999999999999E-2</v>
      </c>
      <c r="I31" s="93">
        <v>4.0000000000000001E-3</v>
      </c>
      <c r="J31" s="93">
        <v>1.0999999999999999E-2</v>
      </c>
      <c r="K31" s="93">
        <v>4.0000000000000001E-3</v>
      </c>
      <c r="L31" s="93">
        <v>1.0999999999999999E-2</v>
      </c>
      <c r="N31" s="92">
        <v>4.0000000000000001E-3</v>
      </c>
      <c r="O31" s="93">
        <v>0</v>
      </c>
      <c r="P31" s="93">
        <v>0</v>
      </c>
      <c r="Q31" s="93">
        <v>4.0000000000000001E-3</v>
      </c>
      <c r="R31" s="93">
        <v>4.0000000000000001E-3</v>
      </c>
      <c r="S31" s="93">
        <v>4.0000000000000001E-3</v>
      </c>
      <c r="T31" s="93">
        <v>1.0999999999999999E-2</v>
      </c>
      <c r="U31" s="93">
        <v>8.9999999999999993E-3</v>
      </c>
      <c r="V31" s="93">
        <v>4.0000000000000001E-3</v>
      </c>
      <c r="W31" s="93">
        <v>4.0000000000000001E-3</v>
      </c>
      <c r="X31" s="93">
        <v>4.0000000000000001E-3</v>
      </c>
    </row>
    <row r="32" spans="1:24" s="90" customFormat="1">
      <c r="A32" s="25" t="s">
        <v>367</v>
      </c>
      <c r="B32" s="92">
        <v>0.03</v>
      </c>
      <c r="C32" s="93">
        <v>1.6E-2</v>
      </c>
      <c r="D32" s="93">
        <v>5.0999999999999997E-2</v>
      </c>
      <c r="E32" s="93">
        <v>2.4E-2</v>
      </c>
      <c r="F32" s="93">
        <v>3.2000000000000001E-2</v>
      </c>
      <c r="G32" s="93">
        <v>5.0999999999999997E-2</v>
      </c>
      <c r="H32" s="93">
        <v>1.7999999999999999E-2</v>
      </c>
      <c r="I32" s="93">
        <v>2.5999999999999999E-2</v>
      </c>
      <c r="J32" s="93">
        <v>1.4E-2</v>
      </c>
      <c r="K32" s="93">
        <v>2.4E-2</v>
      </c>
      <c r="L32" s="93">
        <v>0.03</v>
      </c>
      <c r="N32" s="92">
        <v>1.9E-2</v>
      </c>
      <c r="O32" s="93">
        <v>2.4E-2</v>
      </c>
      <c r="P32" s="93">
        <v>0.03</v>
      </c>
      <c r="Q32" s="93">
        <v>8.9999999999999993E-3</v>
      </c>
      <c r="R32" s="93">
        <v>1.2999999999999999E-2</v>
      </c>
      <c r="S32" s="93">
        <v>0.02</v>
      </c>
      <c r="T32" s="93">
        <v>6.0000000000000001E-3</v>
      </c>
      <c r="U32" s="93">
        <v>8.9999999999999993E-3</v>
      </c>
      <c r="V32" s="93">
        <v>8.9999999999999993E-3</v>
      </c>
      <c r="W32" s="93">
        <v>1.7999999999999999E-2</v>
      </c>
      <c r="X32" s="93">
        <v>3.6999999999999998E-2</v>
      </c>
    </row>
    <row r="33" spans="1:25" s="90" customFormat="1">
      <c r="A33" s="25" t="s">
        <v>368</v>
      </c>
      <c r="B33" s="92">
        <v>8.6999999999999994E-2</v>
      </c>
      <c r="C33" s="93">
        <v>8.4000000000000005E-2</v>
      </c>
      <c r="D33" s="93">
        <v>6.9000000000000006E-2</v>
      </c>
      <c r="E33" s="93">
        <v>7.5999999999999998E-2</v>
      </c>
      <c r="F33" s="93">
        <v>0.105</v>
      </c>
      <c r="G33" s="93">
        <v>6.3E-2</v>
      </c>
      <c r="H33" s="93">
        <v>8.7999999999999995E-2</v>
      </c>
      <c r="I33" s="93">
        <v>9.6000000000000002E-2</v>
      </c>
      <c r="J33" s="93">
        <v>9.4E-2</v>
      </c>
      <c r="K33" s="93">
        <v>0.121</v>
      </c>
      <c r="L33" s="93">
        <v>0.09</v>
      </c>
      <c r="N33" s="92">
        <v>6.0999999999999999E-2</v>
      </c>
      <c r="O33" s="93">
        <v>8.4000000000000005E-2</v>
      </c>
      <c r="P33" s="93">
        <v>4.3999999999999997E-2</v>
      </c>
      <c r="Q33" s="93">
        <v>0.08</v>
      </c>
      <c r="R33" s="93">
        <v>5.1999999999999998E-2</v>
      </c>
      <c r="S33" s="93">
        <v>4.4999999999999998E-2</v>
      </c>
      <c r="T33" s="93">
        <v>0.08</v>
      </c>
      <c r="U33" s="93">
        <v>5.7000000000000002E-2</v>
      </c>
      <c r="V33" s="93">
        <v>3.5999999999999997E-2</v>
      </c>
      <c r="W33" s="93">
        <v>7.0999999999999994E-2</v>
      </c>
      <c r="X33" s="93">
        <v>6.0999999999999999E-2</v>
      </c>
    </row>
    <row r="34" spans="1:25" s="90" customFormat="1">
      <c r="A34" s="25" t="s">
        <v>369</v>
      </c>
      <c r="B34" s="92">
        <v>0.14099999999999999</v>
      </c>
      <c r="C34" s="93">
        <v>0.17100000000000001</v>
      </c>
      <c r="D34" s="93">
        <v>0.14599999999999999</v>
      </c>
      <c r="E34" s="93">
        <v>0.16800000000000001</v>
      </c>
      <c r="F34" s="93">
        <v>0.11899999999999999</v>
      </c>
      <c r="G34" s="93">
        <v>0.114</v>
      </c>
      <c r="H34" s="93">
        <v>0.127</v>
      </c>
      <c r="I34" s="93">
        <v>0.14399999999999999</v>
      </c>
      <c r="J34" s="93">
        <v>0.105</v>
      </c>
      <c r="K34" s="93">
        <v>0.157</v>
      </c>
      <c r="L34" s="93">
        <v>0.13800000000000001</v>
      </c>
      <c r="N34" s="92">
        <v>0.152</v>
      </c>
      <c r="O34" s="93">
        <v>0.19900000000000001</v>
      </c>
      <c r="P34" s="93">
        <v>0.13800000000000001</v>
      </c>
      <c r="Q34" s="93">
        <v>0.11899999999999999</v>
      </c>
      <c r="R34" s="93">
        <v>0.13</v>
      </c>
      <c r="S34" s="93">
        <v>0.13</v>
      </c>
      <c r="T34" s="93">
        <v>0.16600000000000001</v>
      </c>
      <c r="U34" s="93">
        <v>0.18</v>
      </c>
      <c r="V34" s="93">
        <v>0.121</v>
      </c>
      <c r="W34" s="93">
        <v>0.17699999999999999</v>
      </c>
      <c r="X34" s="93">
        <v>0.154</v>
      </c>
    </row>
    <row r="35" spans="1:25" s="90" customFormat="1">
      <c r="A35" s="25" t="s">
        <v>370</v>
      </c>
      <c r="B35" s="92">
        <v>0.20899999999999999</v>
      </c>
      <c r="C35" s="93">
        <v>0.224</v>
      </c>
      <c r="D35" s="93">
        <v>0.215</v>
      </c>
      <c r="E35" s="93">
        <v>0.16800000000000001</v>
      </c>
      <c r="F35" s="93">
        <v>0.155</v>
      </c>
      <c r="G35" s="93">
        <v>0.26500000000000001</v>
      </c>
      <c r="H35" s="93">
        <v>0.28899999999999998</v>
      </c>
      <c r="I35" s="93">
        <v>0.17299999999999999</v>
      </c>
      <c r="J35" s="93">
        <v>0.21</v>
      </c>
      <c r="K35" s="93">
        <v>0.23799999999999999</v>
      </c>
      <c r="L35" s="93">
        <v>0.19800000000000001</v>
      </c>
      <c r="N35" s="92">
        <v>0.252</v>
      </c>
      <c r="O35" s="93">
        <v>0.27600000000000002</v>
      </c>
      <c r="P35" s="93">
        <v>0.24099999999999999</v>
      </c>
      <c r="Q35" s="93">
        <v>0.221</v>
      </c>
      <c r="R35" s="93">
        <v>0.19900000000000001</v>
      </c>
      <c r="S35" s="93">
        <v>0.27600000000000002</v>
      </c>
      <c r="T35" s="93">
        <v>0.25700000000000001</v>
      </c>
      <c r="U35" s="93">
        <v>0.254</v>
      </c>
      <c r="V35" s="93">
        <v>0.28299999999999997</v>
      </c>
      <c r="W35" s="93">
        <v>0.23499999999999999</v>
      </c>
      <c r="X35" s="93">
        <v>0.248</v>
      </c>
    </row>
    <row r="36" spans="1:25" s="90" customFormat="1">
      <c r="A36" s="25" t="s">
        <v>371</v>
      </c>
      <c r="B36" s="92">
        <v>0.37</v>
      </c>
      <c r="C36" s="93">
        <v>0.377</v>
      </c>
      <c r="D36" s="93">
        <v>0.31</v>
      </c>
      <c r="E36" s="93">
        <v>0.34</v>
      </c>
      <c r="F36" s="93">
        <v>0.437</v>
      </c>
      <c r="G36" s="93">
        <v>0.38200000000000001</v>
      </c>
      <c r="H36" s="93">
        <v>0.34599999999999997</v>
      </c>
      <c r="I36" s="93">
        <v>0.38</v>
      </c>
      <c r="J36" s="93">
        <v>0.39500000000000002</v>
      </c>
      <c r="K36" s="93">
        <v>0.35499999999999998</v>
      </c>
      <c r="L36" s="93">
        <v>0.36199999999999999</v>
      </c>
      <c r="N36" s="92">
        <v>0.35699999999999998</v>
      </c>
      <c r="O36" s="93">
        <v>0.32300000000000001</v>
      </c>
      <c r="P36" s="93">
        <v>0.379</v>
      </c>
      <c r="Q36" s="93">
        <v>0.39400000000000002</v>
      </c>
      <c r="R36" s="93">
        <v>0.46300000000000002</v>
      </c>
      <c r="S36" s="93">
        <v>0.35399999999999998</v>
      </c>
      <c r="T36" s="93">
        <v>0.371</v>
      </c>
      <c r="U36" s="93">
        <v>0.307</v>
      </c>
      <c r="V36" s="93">
        <v>0.38600000000000001</v>
      </c>
      <c r="W36" s="93">
        <v>0.34499999999999997</v>
      </c>
      <c r="X36" s="93">
        <v>0.32500000000000001</v>
      </c>
    </row>
    <row r="37" spans="1:25" s="90" customFormat="1">
      <c r="A37" s="25" t="s">
        <v>372</v>
      </c>
      <c r="B37" s="92">
        <v>0.157</v>
      </c>
      <c r="C37" s="93">
        <v>0.128</v>
      </c>
      <c r="D37" s="93">
        <v>0.19700000000000001</v>
      </c>
      <c r="E37" s="93">
        <v>0.21199999999999999</v>
      </c>
      <c r="F37" s="93">
        <v>0.14099999999999999</v>
      </c>
      <c r="G37" s="93">
        <v>0.125</v>
      </c>
      <c r="H37" s="93">
        <v>0.11799999999999999</v>
      </c>
      <c r="I37" s="93">
        <v>0.17699999999999999</v>
      </c>
      <c r="J37" s="93">
        <v>0.17</v>
      </c>
      <c r="K37" s="93">
        <v>0.10100000000000001</v>
      </c>
      <c r="L37" s="93">
        <v>0.17199999999999999</v>
      </c>
      <c r="N37" s="92">
        <v>0.155</v>
      </c>
      <c r="O37" s="93">
        <v>9.4E-2</v>
      </c>
      <c r="P37" s="93">
        <v>0.16700000000000001</v>
      </c>
      <c r="Q37" s="93">
        <v>0.17299999999999999</v>
      </c>
      <c r="R37" s="93">
        <v>0.13900000000000001</v>
      </c>
      <c r="S37" s="93">
        <v>0.17100000000000001</v>
      </c>
      <c r="T37" s="93">
        <v>0.109</v>
      </c>
      <c r="U37" s="93">
        <v>0.184</v>
      </c>
      <c r="V37" s="93">
        <v>0.161</v>
      </c>
      <c r="W37" s="93">
        <v>0.15</v>
      </c>
      <c r="X37" s="93">
        <v>0.17100000000000001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0.73699999999999999</v>
      </c>
      <c r="C41" s="93">
        <v>0.72899999999999998</v>
      </c>
      <c r="D41" s="93">
        <v>0.72299999999999998</v>
      </c>
      <c r="E41" s="93">
        <v>0.72</v>
      </c>
      <c r="F41" s="93">
        <v>0.73299999999999998</v>
      </c>
      <c r="G41" s="93">
        <v>0.77200000000000002</v>
      </c>
      <c r="H41" s="93">
        <v>0.754</v>
      </c>
      <c r="I41" s="93">
        <v>0.73099999999999998</v>
      </c>
      <c r="J41" s="93">
        <v>0.77500000000000002</v>
      </c>
      <c r="K41" s="93">
        <v>0.69399999999999995</v>
      </c>
      <c r="L41" s="93">
        <v>0.73099999999999998</v>
      </c>
      <c r="N41" s="92">
        <v>0.76400000000000001</v>
      </c>
      <c r="O41" s="93">
        <v>0.69399999999999995</v>
      </c>
      <c r="P41" s="93">
        <v>0.78800000000000003</v>
      </c>
      <c r="Q41" s="93">
        <v>0.78800000000000003</v>
      </c>
      <c r="R41" s="93">
        <v>0.80100000000000005</v>
      </c>
      <c r="S41" s="93">
        <v>0.80100000000000005</v>
      </c>
      <c r="T41" s="93">
        <v>0.73699999999999999</v>
      </c>
      <c r="U41" s="93">
        <v>0.746</v>
      </c>
      <c r="V41" s="93">
        <v>0.83</v>
      </c>
      <c r="W41" s="93">
        <v>0.73</v>
      </c>
      <c r="X41" s="93">
        <v>0.74399999999999999</v>
      </c>
    </row>
    <row r="42" spans="1:25" s="86" customFormat="1">
      <c r="A42" s="122" t="s">
        <v>375</v>
      </c>
      <c r="B42" s="109">
        <v>5.3</v>
      </c>
      <c r="C42" s="112">
        <v>5.2</v>
      </c>
      <c r="D42" s="112">
        <v>5.2</v>
      </c>
      <c r="E42" s="112">
        <v>5.3</v>
      </c>
      <c r="F42" s="112">
        <v>5.2</v>
      </c>
      <c r="G42" s="112">
        <v>5.2</v>
      </c>
      <c r="H42" s="112">
        <v>5.2</v>
      </c>
      <c r="I42" s="112">
        <v>5.3</v>
      </c>
      <c r="J42" s="112">
        <v>5.4</v>
      </c>
      <c r="K42" s="112">
        <v>5.0999999999999996</v>
      </c>
      <c r="L42" s="112">
        <v>5.3</v>
      </c>
      <c r="N42" s="109">
        <v>5.3</v>
      </c>
      <c r="O42" s="112">
        <v>5.0999999999999996</v>
      </c>
      <c r="P42" s="112">
        <v>5.4</v>
      </c>
      <c r="Q42" s="112">
        <v>5.4</v>
      </c>
      <c r="R42" s="112">
        <v>5.5</v>
      </c>
      <c r="S42" s="112">
        <v>5.4</v>
      </c>
      <c r="T42" s="112">
        <v>5.2</v>
      </c>
      <c r="U42" s="112">
        <v>5.3</v>
      </c>
      <c r="V42" s="112">
        <v>5.5</v>
      </c>
      <c r="W42" s="112">
        <v>5.3</v>
      </c>
      <c r="X42" s="112">
        <v>5.3</v>
      </c>
    </row>
    <row r="43" spans="1:25" s="86" customFormat="1">
      <c r="A43" s="122" t="s">
        <v>376</v>
      </c>
      <c r="B43" s="109">
        <v>6</v>
      </c>
      <c r="C43" s="112">
        <v>6</v>
      </c>
      <c r="D43" s="112">
        <v>6</v>
      </c>
      <c r="E43" s="112">
        <v>6</v>
      </c>
      <c r="F43" s="112">
        <v>6</v>
      </c>
      <c r="G43" s="112">
        <v>6</v>
      </c>
      <c r="H43" s="112">
        <v>5</v>
      </c>
      <c r="I43" s="112">
        <v>6</v>
      </c>
      <c r="J43" s="112">
        <v>6</v>
      </c>
      <c r="K43" s="112">
        <v>5</v>
      </c>
      <c r="L43" s="112">
        <v>6</v>
      </c>
      <c r="N43" s="109">
        <v>6</v>
      </c>
      <c r="O43" s="112">
        <v>5</v>
      </c>
      <c r="P43" s="112">
        <v>6</v>
      </c>
      <c r="Q43" s="112">
        <v>6</v>
      </c>
      <c r="R43" s="112">
        <v>6</v>
      </c>
      <c r="S43" s="112">
        <v>6</v>
      </c>
      <c r="T43" s="112">
        <v>5</v>
      </c>
      <c r="U43" s="112">
        <v>5</v>
      </c>
      <c r="V43" s="112">
        <v>6</v>
      </c>
      <c r="W43" s="112">
        <v>5</v>
      </c>
      <c r="X43" s="112">
        <v>5</v>
      </c>
    </row>
    <row r="44" spans="1:25" s="86" customFormat="1">
      <c r="A44" s="122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6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6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71.328671328671319</v>
      </c>
      <c r="C45" s="112">
        <f t="shared" si="1"/>
        <v>75.816203143893603</v>
      </c>
      <c r="D45" s="112">
        <f t="shared" si="1"/>
        <v>69.140164899882208</v>
      </c>
      <c r="E45" s="112">
        <f t="shared" si="1"/>
        <v>72.979493365500602</v>
      </c>
      <c r="F45" s="112">
        <f t="shared" si="1"/>
        <v>66.401816118047677</v>
      </c>
      <c r="G45" s="112">
        <f t="shared" si="1"/>
        <v>74.318181818181827</v>
      </c>
      <c r="H45" s="112">
        <f t="shared" si="1"/>
        <v>72.706422018348619</v>
      </c>
      <c r="I45" s="112">
        <f t="shared" si="1"/>
        <v>70.560747663551396</v>
      </c>
      <c r="J45" s="112">
        <f t="shared" si="1"/>
        <v>73.378076062639835</v>
      </c>
      <c r="K45" s="112">
        <f t="shared" si="1"/>
        <v>64.650059311981011</v>
      </c>
      <c r="L45" s="112">
        <f t="shared" si="1"/>
        <v>69.640787949015063</v>
      </c>
      <c r="N45" s="109">
        <f t="shared" ref="N45:X45" si="2">100*((N24+N25+N26)-(N20+N21+N22))/(N20+N21+N22+N24+N25+N26)</f>
        <v>80.09478672985783</v>
      </c>
      <c r="O45" s="112">
        <f t="shared" si="2"/>
        <v>73.115577889447238</v>
      </c>
      <c r="P45" s="112">
        <f t="shared" si="2"/>
        <v>82.81068524970965</v>
      </c>
      <c r="Q45" s="112">
        <f t="shared" si="2"/>
        <v>78.899082568807344</v>
      </c>
      <c r="R45" s="112">
        <f t="shared" si="2"/>
        <v>84.064665127020788</v>
      </c>
      <c r="S45" s="112">
        <f t="shared" si="2"/>
        <v>84.222737819025511</v>
      </c>
      <c r="T45" s="112">
        <f t="shared" si="2"/>
        <v>76.626506024096386</v>
      </c>
      <c r="U45" s="112">
        <f t="shared" si="2"/>
        <v>81.707317073170728</v>
      </c>
      <c r="V45" s="112">
        <f t="shared" si="2"/>
        <v>88.850967007963604</v>
      </c>
      <c r="W45" s="112">
        <f t="shared" si="2"/>
        <v>77.399756986634273</v>
      </c>
      <c r="X45" s="112">
        <f t="shared" si="2"/>
        <v>76.009501187648453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21342</v>
      </c>
      <c r="C47" s="117">
        <f t="shared" ref="C47:X47" si="3">MAX(C9:C15)</f>
        <v>3288</v>
      </c>
      <c r="D47" s="117">
        <f t="shared" si="3"/>
        <v>1762</v>
      </c>
      <c r="E47" s="117">
        <f t="shared" si="3"/>
        <v>1433</v>
      </c>
      <c r="F47" s="117">
        <f t="shared" si="3"/>
        <v>1792</v>
      </c>
      <c r="G47" s="117">
        <f t="shared" si="3"/>
        <v>2781</v>
      </c>
      <c r="H47" s="117">
        <f t="shared" si="3"/>
        <v>569</v>
      </c>
      <c r="I47" s="117">
        <f t="shared" si="3"/>
        <v>3242</v>
      </c>
      <c r="J47" s="117">
        <f t="shared" si="3"/>
        <v>1977</v>
      </c>
      <c r="K47" s="117">
        <f t="shared" si="3"/>
        <v>1279</v>
      </c>
      <c r="L47" s="117">
        <f t="shared" si="3"/>
        <v>3219</v>
      </c>
      <c r="N47" s="117">
        <f t="shared" si="3"/>
        <v>5855</v>
      </c>
      <c r="O47" s="117">
        <f t="shared" si="3"/>
        <v>729</v>
      </c>
      <c r="P47" s="117">
        <f t="shared" si="3"/>
        <v>384</v>
      </c>
      <c r="Q47" s="117">
        <f t="shared" si="3"/>
        <v>740</v>
      </c>
      <c r="R47" s="117">
        <f t="shared" si="3"/>
        <v>567</v>
      </c>
      <c r="S47" s="117">
        <f t="shared" si="3"/>
        <v>744</v>
      </c>
      <c r="T47" s="117">
        <f t="shared" si="3"/>
        <v>209</v>
      </c>
      <c r="U47" s="117">
        <f t="shared" si="3"/>
        <v>613</v>
      </c>
      <c r="V47" s="117">
        <f t="shared" si="3"/>
        <v>625</v>
      </c>
      <c r="W47" s="117">
        <f t="shared" si="3"/>
        <v>422</v>
      </c>
      <c r="X47" s="117">
        <f t="shared" si="3"/>
        <v>823</v>
      </c>
    </row>
    <row r="48" spans="1:25" s="67" customFormat="1" ht="5.2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T27" sqref="T27:T28"/>
    </sheetView>
  </sheetViews>
  <sheetFormatPr defaultColWidth="8.7109375" defaultRowHeight="12"/>
  <cols>
    <col min="1" max="1" width="23.57031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106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417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689</v>
      </c>
      <c r="C8" s="23">
        <v>70</v>
      </c>
      <c r="D8" s="23">
        <v>41</v>
      </c>
      <c r="E8" s="23">
        <v>25</v>
      </c>
      <c r="F8" s="23">
        <v>46</v>
      </c>
      <c r="G8" s="23">
        <v>151</v>
      </c>
      <c r="H8" s="23">
        <v>31</v>
      </c>
      <c r="I8" s="23">
        <v>40</v>
      </c>
      <c r="J8" s="23">
        <v>69</v>
      </c>
      <c r="K8" s="23">
        <v>152</v>
      </c>
      <c r="L8" s="23">
        <v>64</v>
      </c>
    </row>
    <row r="9" spans="1:13" s="86" customFormat="1">
      <c r="A9" s="121" t="s">
        <v>367</v>
      </c>
      <c r="B9" s="73">
        <v>2393</v>
      </c>
      <c r="C9" s="23">
        <v>402</v>
      </c>
      <c r="D9" s="23">
        <v>325</v>
      </c>
      <c r="E9" s="23">
        <v>160</v>
      </c>
      <c r="F9" s="23">
        <v>155</v>
      </c>
      <c r="G9" s="23">
        <v>273</v>
      </c>
      <c r="H9" s="23">
        <v>46</v>
      </c>
      <c r="I9" s="23">
        <v>161</v>
      </c>
      <c r="J9" s="23">
        <v>189</v>
      </c>
      <c r="K9" s="23">
        <v>303</v>
      </c>
      <c r="L9" s="23">
        <v>381</v>
      </c>
    </row>
    <row r="10" spans="1:13" s="86" customFormat="1">
      <c r="A10" s="121" t="s">
        <v>368</v>
      </c>
      <c r="B10" s="73">
        <v>5360</v>
      </c>
      <c r="C10" s="23">
        <v>630</v>
      </c>
      <c r="D10" s="23">
        <v>460</v>
      </c>
      <c r="E10" s="23">
        <v>437</v>
      </c>
      <c r="F10" s="23">
        <v>403</v>
      </c>
      <c r="G10" s="23">
        <v>647</v>
      </c>
      <c r="H10" s="23">
        <v>185</v>
      </c>
      <c r="I10" s="23">
        <v>889</v>
      </c>
      <c r="J10" s="23">
        <v>327</v>
      </c>
      <c r="K10" s="23">
        <v>499</v>
      </c>
      <c r="L10" s="23">
        <v>884</v>
      </c>
    </row>
    <row r="11" spans="1:13" s="86" customFormat="1">
      <c r="A11" s="121" t="s">
        <v>369</v>
      </c>
      <c r="B11" s="73">
        <v>10018</v>
      </c>
      <c r="C11" s="23">
        <v>2079</v>
      </c>
      <c r="D11" s="23">
        <v>878</v>
      </c>
      <c r="E11" s="23">
        <v>874</v>
      </c>
      <c r="F11" s="23">
        <v>679</v>
      </c>
      <c r="G11" s="23">
        <v>1457</v>
      </c>
      <c r="H11" s="23">
        <v>379</v>
      </c>
      <c r="I11" s="23">
        <v>1392</v>
      </c>
      <c r="J11" s="23">
        <v>726</v>
      </c>
      <c r="K11" s="23">
        <v>565</v>
      </c>
      <c r="L11" s="23">
        <v>990</v>
      </c>
    </row>
    <row r="12" spans="1:13" s="86" customFormat="1">
      <c r="A12" s="121" t="s">
        <v>370</v>
      </c>
      <c r="B12" s="73">
        <v>15974</v>
      </c>
      <c r="C12" s="23">
        <v>2408</v>
      </c>
      <c r="D12" s="23">
        <v>1301</v>
      </c>
      <c r="E12" s="23">
        <v>1131</v>
      </c>
      <c r="F12" s="23">
        <v>1370</v>
      </c>
      <c r="G12" s="23">
        <v>2265</v>
      </c>
      <c r="H12" s="23">
        <v>492</v>
      </c>
      <c r="I12" s="23">
        <v>2076</v>
      </c>
      <c r="J12" s="23">
        <v>1550</v>
      </c>
      <c r="K12" s="23">
        <v>830</v>
      </c>
      <c r="L12" s="23">
        <v>2550</v>
      </c>
    </row>
    <row r="13" spans="1:13" s="86" customFormat="1">
      <c r="A13" s="121" t="s">
        <v>371</v>
      </c>
      <c r="B13" s="73">
        <v>9125</v>
      </c>
      <c r="C13" s="23">
        <v>1143</v>
      </c>
      <c r="D13" s="23">
        <v>840</v>
      </c>
      <c r="E13" s="23">
        <v>754</v>
      </c>
      <c r="F13" s="23">
        <v>781</v>
      </c>
      <c r="G13" s="23">
        <v>1156</v>
      </c>
      <c r="H13" s="23">
        <v>275</v>
      </c>
      <c r="I13" s="23">
        <v>1251</v>
      </c>
      <c r="J13" s="23">
        <v>976</v>
      </c>
      <c r="K13" s="23">
        <v>616</v>
      </c>
      <c r="L13" s="23">
        <v>1332</v>
      </c>
    </row>
    <row r="14" spans="1:13" s="86" customFormat="1">
      <c r="A14" s="121" t="s">
        <v>372</v>
      </c>
      <c r="B14" s="73">
        <v>5477</v>
      </c>
      <c r="C14" s="23">
        <v>700</v>
      </c>
      <c r="D14" s="23">
        <v>520</v>
      </c>
      <c r="E14" s="23">
        <v>403</v>
      </c>
      <c r="F14" s="23">
        <v>420</v>
      </c>
      <c r="G14" s="23">
        <v>804</v>
      </c>
      <c r="H14" s="23">
        <v>175</v>
      </c>
      <c r="I14" s="23">
        <v>908</v>
      </c>
      <c r="J14" s="23">
        <v>537</v>
      </c>
      <c r="K14" s="23">
        <v>194</v>
      </c>
      <c r="L14" s="23">
        <v>816</v>
      </c>
    </row>
    <row r="15" spans="1:13" s="86" customFormat="1">
      <c r="A15" s="121" t="s">
        <v>373</v>
      </c>
      <c r="B15" s="73">
        <v>25245</v>
      </c>
      <c r="C15" s="23">
        <v>3587</v>
      </c>
      <c r="D15" s="23">
        <v>2369</v>
      </c>
      <c r="E15" s="23">
        <v>2343</v>
      </c>
      <c r="F15" s="23">
        <v>1480</v>
      </c>
      <c r="G15" s="23">
        <v>2695</v>
      </c>
      <c r="H15" s="23">
        <v>623</v>
      </c>
      <c r="I15" s="23">
        <v>3810</v>
      </c>
      <c r="J15" s="23">
        <v>2253</v>
      </c>
      <c r="K15" s="23">
        <v>1666</v>
      </c>
      <c r="L15" s="23">
        <v>4418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8.9999999999999993E-3</v>
      </c>
      <c r="C19" s="93">
        <v>6.0000000000000001E-3</v>
      </c>
      <c r="D19" s="93">
        <v>6.0000000000000001E-3</v>
      </c>
      <c r="E19" s="93">
        <v>4.0000000000000001E-3</v>
      </c>
      <c r="F19" s="93">
        <v>8.9999999999999993E-3</v>
      </c>
      <c r="G19" s="93">
        <v>1.6E-2</v>
      </c>
      <c r="H19" s="93">
        <v>1.4E-2</v>
      </c>
      <c r="I19" s="93">
        <v>4.0000000000000001E-3</v>
      </c>
      <c r="J19" s="93">
        <v>0.01</v>
      </c>
      <c r="K19" s="93">
        <v>3.2000000000000001E-2</v>
      </c>
      <c r="L19" s="93">
        <v>6.0000000000000001E-3</v>
      </c>
    </row>
    <row r="20" spans="1:12" s="86" customFormat="1">
      <c r="A20" s="121" t="s">
        <v>367</v>
      </c>
      <c r="B20" s="92">
        <v>3.2000000000000001E-2</v>
      </c>
      <c r="C20" s="93">
        <v>3.5999999999999997E-2</v>
      </c>
      <c r="D20" s="93">
        <v>4.8000000000000001E-2</v>
      </c>
      <c r="E20" s="93">
        <v>2.5999999999999999E-2</v>
      </c>
      <c r="F20" s="93">
        <v>2.9000000000000001E-2</v>
      </c>
      <c r="G20" s="93">
        <v>2.9000000000000001E-2</v>
      </c>
      <c r="H20" s="93">
        <v>2.1000000000000001E-2</v>
      </c>
      <c r="I20" s="93">
        <v>1.4999999999999999E-2</v>
      </c>
      <c r="J20" s="93">
        <v>2.8000000000000001E-2</v>
      </c>
      <c r="K20" s="93">
        <v>6.3E-2</v>
      </c>
      <c r="L20" s="93">
        <v>3.3000000000000002E-2</v>
      </c>
    </row>
    <row r="21" spans="1:12" s="86" customFormat="1">
      <c r="A21" s="121" t="s">
        <v>368</v>
      </c>
      <c r="B21" s="92">
        <v>7.1999999999999995E-2</v>
      </c>
      <c r="C21" s="93">
        <v>5.7000000000000002E-2</v>
      </c>
      <c r="D21" s="93">
        <v>6.8000000000000005E-2</v>
      </c>
      <c r="E21" s="93">
        <v>7.0999999999999994E-2</v>
      </c>
      <c r="F21" s="93">
        <v>7.5999999999999998E-2</v>
      </c>
      <c r="G21" s="93">
        <v>6.8000000000000005E-2</v>
      </c>
      <c r="H21" s="93">
        <v>8.4000000000000005E-2</v>
      </c>
      <c r="I21" s="93">
        <v>8.4000000000000005E-2</v>
      </c>
      <c r="J21" s="93">
        <v>4.9000000000000002E-2</v>
      </c>
      <c r="K21" s="93">
        <v>0.10299999999999999</v>
      </c>
      <c r="L21" s="93">
        <v>7.6999999999999999E-2</v>
      </c>
    </row>
    <row r="22" spans="1:12" s="86" customFormat="1">
      <c r="A22" s="121" t="s">
        <v>369</v>
      </c>
      <c r="B22" s="92">
        <v>0.13500000000000001</v>
      </c>
      <c r="C22" s="93">
        <v>0.189</v>
      </c>
      <c r="D22" s="93">
        <v>0.13</v>
      </c>
      <c r="E22" s="93">
        <v>0.14299999999999999</v>
      </c>
      <c r="F22" s="93">
        <v>0.127</v>
      </c>
      <c r="G22" s="93">
        <v>0.154</v>
      </c>
      <c r="H22" s="93">
        <v>0.17199999999999999</v>
      </c>
      <c r="I22" s="93">
        <v>0.13200000000000001</v>
      </c>
      <c r="J22" s="93">
        <v>0.11</v>
      </c>
      <c r="K22" s="93">
        <v>0.11700000000000001</v>
      </c>
      <c r="L22" s="93">
        <v>8.6999999999999994E-2</v>
      </c>
    </row>
    <row r="23" spans="1:12" s="86" customFormat="1">
      <c r="A23" s="121" t="s">
        <v>370</v>
      </c>
      <c r="B23" s="92">
        <v>0.215</v>
      </c>
      <c r="C23" s="93">
        <v>0.219</v>
      </c>
      <c r="D23" s="93">
        <v>0.193</v>
      </c>
      <c r="E23" s="93">
        <v>0.185</v>
      </c>
      <c r="F23" s="93">
        <v>0.25700000000000001</v>
      </c>
      <c r="G23" s="93">
        <v>0.24</v>
      </c>
      <c r="H23" s="93">
        <v>0.223</v>
      </c>
      <c r="I23" s="93">
        <v>0.19700000000000001</v>
      </c>
      <c r="J23" s="93">
        <v>0.23400000000000001</v>
      </c>
      <c r="K23" s="93">
        <v>0.17199999999999999</v>
      </c>
      <c r="L23" s="93">
        <v>0.223</v>
      </c>
    </row>
    <row r="24" spans="1:12" s="86" customFormat="1">
      <c r="A24" s="121" t="s">
        <v>371</v>
      </c>
      <c r="B24" s="92">
        <v>0.123</v>
      </c>
      <c r="C24" s="93">
        <v>0.104</v>
      </c>
      <c r="D24" s="93">
        <v>0.125</v>
      </c>
      <c r="E24" s="93">
        <v>0.123</v>
      </c>
      <c r="F24" s="93">
        <v>0.14699999999999999</v>
      </c>
      <c r="G24" s="93">
        <v>0.122</v>
      </c>
      <c r="H24" s="93">
        <v>0.125</v>
      </c>
      <c r="I24" s="93">
        <v>0.11899999999999999</v>
      </c>
      <c r="J24" s="93">
        <v>0.14699999999999999</v>
      </c>
      <c r="K24" s="93">
        <v>0.128</v>
      </c>
      <c r="L24" s="93">
        <v>0.11600000000000001</v>
      </c>
    </row>
    <row r="25" spans="1:12" s="86" customFormat="1">
      <c r="A25" s="121" t="s">
        <v>372</v>
      </c>
      <c r="B25" s="92">
        <v>7.3999999999999996E-2</v>
      </c>
      <c r="C25" s="93">
        <v>6.3E-2</v>
      </c>
      <c r="D25" s="93">
        <v>7.6999999999999999E-2</v>
      </c>
      <c r="E25" s="93">
        <v>6.6000000000000003E-2</v>
      </c>
      <c r="F25" s="93">
        <v>7.9000000000000001E-2</v>
      </c>
      <c r="G25" s="93">
        <v>8.5000000000000006E-2</v>
      </c>
      <c r="H25" s="93">
        <v>7.9000000000000001E-2</v>
      </c>
      <c r="I25" s="93">
        <v>8.5999999999999993E-2</v>
      </c>
      <c r="J25" s="93">
        <v>8.1000000000000003E-2</v>
      </c>
      <c r="K25" s="93">
        <v>0.04</v>
      </c>
      <c r="L25" s="93">
        <v>7.0999999999999994E-2</v>
      </c>
    </row>
    <row r="26" spans="1:12" s="86" customFormat="1">
      <c r="A26" s="121" t="s">
        <v>373</v>
      </c>
      <c r="B26" s="92">
        <v>0.34</v>
      </c>
      <c r="C26" s="93">
        <v>0.32600000000000001</v>
      </c>
      <c r="D26" s="93">
        <v>0.35199999999999998</v>
      </c>
      <c r="E26" s="93">
        <v>0.38200000000000001</v>
      </c>
      <c r="F26" s="93">
        <v>0.27700000000000002</v>
      </c>
      <c r="G26" s="93">
        <v>0.28499999999999998</v>
      </c>
      <c r="H26" s="93">
        <v>0.28199999999999997</v>
      </c>
      <c r="I26" s="93">
        <v>0.36199999999999999</v>
      </c>
      <c r="J26" s="93">
        <v>0.34</v>
      </c>
      <c r="K26" s="93">
        <v>0.34499999999999997</v>
      </c>
      <c r="L26" s="93">
        <v>0.38600000000000001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1.4E-2</v>
      </c>
      <c r="C30" s="93">
        <v>8.9999999999999993E-3</v>
      </c>
      <c r="D30" s="93">
        <v>8.9999999999999993E-3</v>
      </c>
      <c r="E30" s="93">
        <v>7.0000000000000001E-3</v>
      </c>
      <c r="F30" s="93">
        <v>1.2E-2</v>
      </c>
      <c r="G30" s="93">
        <v>2.1999999999999999E-2</v>
      </c>
      <c r="H30" s="93">
        <v>0.02</v>
      </c>
      <c r="I30" s="93">
        <v>6.0000000000000001E-3</v>
      </c>
      <c r="J30" s="93">
        <v>1.6E-2</v>
      </c>
      <c r="K30" s="93">
        <v>4.8000000000000001E-2</v>
      </c>
      <c r="L30" s="93">
        <v>8.9999999999999993E-3</v>
      </c>
    </row>
    <row r="31" spans="1:12" s="86" customFormat="1">
      <c r="A31" s="25" t="s">
        <v>367</v>
      </c>
      <c r="B31" s="92">
        <v>4.9000000000000002E-2</v>
      </c>
      <c r="C31" s="93">
        <v>5.3999999999999999E-2</v>
      </c>
      <c r="D31" s="93">
        <v>7.3999999999999996E-2</v>
      </c>
      <c r="E31" s="93">
        <v>4.2000000000000003E-2</v>
      </c>
      <c r="F31" s="93">
        <v>0.04</v>
      </c>
      <c r="G31" s="93">
        <v>0.04</v>
      </c>
      <c r="H31" s="93">
        <v>2.9000000000000001E-2</v>
      </c>
      <c r="I31" s="93">
        <v>2.4E-2</v>
      </c>
      <c r="J31" s="93">
        <v>4.2999999999999997E-2</v>
      </c>
      <c r="K31" s="93">
        <v>9.6000000000000002E-2</v>
      </c>
      <c r="L31" s="93">
        <v>5.3999999999999999E-2</v>
      </c>
    </row>
    <row r="32" spans="1:12" s="86" customFormat="1">
      <c r="A32" s="25" t="s">
        <v>368</v>
      </c>
      <c r="B32" s="92">
        <v>0.109</v>
      </c>
      <c r="C32" s="93">
        <v>8.5000000000000006E-2</v>
      </c>
      <c r="D32" s="93">
        <v>0.105</v>
      </c>
      <c r="E32" s="93">
        <v>0.115</v>
      </c>
      <c r="F32" s="93">
        <v>0.105</v>
      </c>
      <c r="G32" s="93">
        <v>9.6000000000000002E-2</v>
      </c>
      <c r="H32" s="93">
        <v>0.11700000000000001</v>
      </c>
      <c r="I32" s="93">
        <v>0.13200000000000001</v>
      </c>
      <c r="J32" s="93">
        <v>7.4999999999999997E-2</v>
      </c>
      <c r="K32" s="93">
        <v>0.158</v>
      </c>
      <c r="L32" s="93">
        <v>0.126</v>
      </c>
    </row>
    <row r="33" spans="1:35" s="86" customFormat="1">
      <c r="A33" s="25" t="s">
        <v>369</v>
      </c>
      <c r="B33" s="92">
        <v>0.20399999999999999</v>
      </c>
      <c r="C33" s="93">
        <v>0.28000000000000003</v>
      </c>
      <c r="D33" s="93">
        <v>0.20100000000000001</v>
      </c>
      <c r="E33" s="93">
        <v>0.23100000000000001</v>
      </c>
      <c r="F33" s="93">
        <v>0.17599999999999999</v>
      </c>
      <c r="G33" s="93">
        <v>0.216</v>
      </c>
      <c r="H33" s="93">
        <v>0.24</v>
      </c>
      <c r="I33" s="93">
        <v>0.20699999999999999</v>
      </c>
      <c r="J33" s="93">
        <v>0.16600000000000001</v>
      </c>
      <c r="K33" s="93">
        <v>0.17899999999999999</v>
      </c>
      <c r="L33" s="93">
        <v>0.14099999999999999</v>
      </c>
    </row>
    <row r="34" spans="1:35" s="86" customFormat="1">
      <c r="A34" s="25" t="s">
        <v>370</v>
      </c>
      <c r="B34" s="92">
        <v>0.32600000000000001</v>
      </c>
      <c r="C34" s="93">
        <v>0.32400000000000001</v>
      </c>
      <c r="D34" s="93">
        <v>0.29799999999999999</v>
      </c>
      <c r="E34" s="93">
        <v>0.29899999999999999</v>
      </c>
      <c r="F34" s="93">
        <v>0.35599999999999998</v>
      </c>
      <c r="G34" s="93">
        <v>0.33500000000000002</v>
      </c>
      <c r="H34" s="93">
        <v>0.31</v>
      </c>
      <c r="I34" s="93">
        <v>0.309</v>
      </c>
      <c r="J34" s="93">
        <v>0.35399999999999998</v>
      </c>
      <c r="K34" s="93">
        <v>0.26300000000000001</v>
      </c>
      <c r="L34" s="93">
        <v>0.36299999999999999</v>
      </c>
    </row>
    <row r="35" spans="1:35" s="86" customFormat="1">
      <c r="A35" s="25" t="s">
        <v>371</v>
      </c>
      <c r="B35" s="92">
        <v>0.186</v>
      </c>
      <c r="C35" s="93">
        <v>0.154</v>
      </c>
      <c r="D35" s="93">
        <v>0.193</v>
      </c>
      <c r="E35" s="93">
        <v>0.19900000000000001</v>
      </c>
      <c r="F35" s="93">
        <v>0.20300000000000001</v>
      </c>
      <c r="G35" s="93">
        <v>0.17100000000000001</v>
      </c>
      <c r="H35" s="93">
        <v>0.17399999999999999</v>
      </c>
      <c r="I35" s="93">
        <v>0.186</v>
      </c>
      <c r="J35" s="93">
        <v>0.223</v>
      </c>
      <c r="K35" s="93">
        <v>0.19500000000000001</v>
      </c>
      <c r="L35" s="93">
        <v>0.19</v>
      </c>
    </row>
    <row r="36" spans="1:35" s="86" customFormat="1">
      <c r="A36" s="25" t="s">
        <v>372</v>
      </c>
      <c r="B36" s="92">
        <v>0.112</v>
      </c>
      <c r="C36" s="93">
        <v>9.4E-2</v>
      </c>
      <c r="D36" s="93">
        <v>0.11899999999999999</v>
      </c>
      <c r="E36" s="93">
        <v>0.106</v>
      </c>
      <c r="F36" s="93">
        <v>0.109</v>
      </c>
      <c r="G36" s="93">
        <v>0.11899999999999999</v>
      </c>
      <c r="H36" s="93">
        <v>0.111</v>
      </c>
      <c r="I36" s="93">
        <v>0.13500000000000001</v>
      </c>
      <c r="J36" s="93">
        <v>0.123</v>
      </c>
      <c r="K36" s="93">
        <v>6.0999999999999999E-2</v>
      </c>
      <c r="L36" s="93">
        <v>0.11600000000000001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 ht="24">
      <c r="A40" s="121" t="s">
        <v>374</v>
      </c>
      <c r="B40" s="92">
        <v>0.624</v>
      </c>
      <c r="C40" s="93">
        <v>0.57199999999999995</v>
      </c>
      <c r="D40" s="93">
        <v>0.61</v>
      </c>
      <c r="E40" s="93">
        <v>0.60499999999999998</v>
      </c>
      <c r="F40" s="93">
        <v>0.66700000000000004</v>
      </c>
      <c r="G40" s="93">
        <v>0.626</v>
      </c>
      <c r="H40" s="93">
        <v>0.59499999999999997</v>
      </c>
      <c r="I40" s="93">
        <v>0.63</v>
      </c>
      <c r="J40" s="93">
        <v>0.7</v>
      </c>
      <c r="K40" s="93">
        <v>0.51900000000000002</v>
      </c>
      <c r="L40" s="93">
        <v>0.67</v>
      </c>
    </row>
    <row r="41" spans="1:35" s="86" customFormat="1">
      <c r="A41" s="122" t="s">
        <v>375</v>
      </c>
      <c r="B41" s="109">
        <v>4.8</v>
      </c>
      <c r="C41" s="112">
        <v>4.7</v>
      </c>
      <c r="D41" s="112">
        <v>4.8</v>
      </c>
      <c r="E41" s="112">
        <v>4.8</v>
      </c>
      <c r="F41" s="112">
        <v>4.9000000000000004</v>
      </c>
      <c r="G41" s="112">
        <v>4.8</v>
      </c>
      <c r="H41" s="112">
        <v>4.8</v>
      </c>
      <c r="I41" s="112">
        <v>4.9000000000000004</v>
      </c>
      <c r="J41" s="112">
        <v>5</v>
      </c>
      <c r="K41" s="112">
        <v>4.3</v>
      </c>
      <c r="L41" s="112">
        <v>4.8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22" t="s">
        <v>377</v>
      </c>
      <c r="B43" s="73" t="str">
        <f>INDEX($A8:$A14,MATCH(B46,B8:B14,0))</f>
        <v>Voto 5</v>
      </c>
      <c r="C43" s="113" t="str">
        <f t="shared" ref="C43:L43" si="0">INDEX($A8:$A14,MATCH(C46,C8:C14,0))</f>
        <v>Voto 5</v>
      </c>
      <c r="D43" s="113" t="str">
        <f t="shared" si="0"/>
        <v>Voto 5</v>
      </c>
      <c r="E43" s="113" t="str">
        <f t="shared" si="0"/>
        <v>Voto 5</v>
      </c>
      <c r="F43" s="113" t="str">
        <f t="shared" si="0"/>
        <v>Voto 5</v>
      </c>
      <c r="G43" s="113" t="str">
        <f t="shared" si="0"/>
        <v>Voto 5</v>
      </c>
      <c r="H43" s="113" t="str">
        <f t="shared" si="0"/>
        <v>Voto 5</v>
      </c>
      <c r="I43" s="113" t="str">
        <f t="shared" si="0"/>
        <v>Voto 5</v>
      </c>
      <c r="J43" s="113" t="str">
        <f t="shared" si="0"/>
        <v>Voto 5</v>
      </c>
      <c r="K43" s="113" t="str">
        <f t="shared" si="0"/>
        <v>Voto 5</v>
      </c>
      <c r="L43" s="113" t="str">
        <f t="shared" si="0"/>
        <v>Voto 5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56.952380952380956</v>
      </c>
      <c r="C44" s="112">
        <f t="shared" si="1"/>
        <v>59.175257731958773</v>
      </c>
      <c r="D44" s="112">
        <f t="shared" si="1"/>
        <v>52.804642166344294</v>
      </c>
      <c r="E44" s="112">
        <f t="shared" si="1"/>
        <v>57.473684210526322</v>
      </c>
      <c r="F44" s="112">
        <f t="shared" si="1"/>
        <v>61.809045226130664</v>
      </c>
      <c r="G44" s="112">
        <f t="shared" si="1"/>
        <v>59.642857142857146</v>
      </c>
      <c r="H44" s="112">
        <f t="shared" si="1"/>
        <v>56.410256410256409</v>
      </c>
      <c r="I44" s="112">
        <f t="shared" si="1"/>
        <v>59.207920792079221</v>
      </c>
      <c r="J44" s="112">
        <f t="shared" si="1"/>
        <v>68.306010928961754</v>
      </c>
      <c r="K44" s="112">
        <f t="shared" si="1"/>
        <v>26.394052044609655</v>
      </c>
      <c r="L44" s="112">
        <f t="shared" si="1"/>
        <v>55.893536121673023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15974</v>
      </c>
      <c r="C46" s="117">
        <f t="shared" ref="C46:L46" si="2">MAX(C8:C14)</f>
        <v>2408</v>
      </c>
      <c r="D46" s="117">
        <f t="shared" si="2"/>
        <v>1301</v>
      </c>
      <c r="E46" s="117">
        <f t="shared" si="2"/>
        <v>1131</v>
      </c>
      <c r="F46" s="117">
        <f t="shared" si="2"/>
        <v>1370</v>
      </c>
      <c r="G46" s="117">
        <f t="shared" si="2"/>
        <v>2265</v>
      </c>
      <c r="H46" s="117">
        <f t="shared" si="2"/>
        <v>492</v>
      </c>
      <c r="I46" s="117">
        <f t="shared" si="2"/>
        <v>2076</v>
      </c>
      <c r="J46" s="117">
        <f t="shared" si="2"/>
        <v>1550</v>
      </c>
      <c r="K46" s="117">
        <f t="shared" si="2"/>
        <v>830</v>
      </c>
      <c r="L46" s="117">
        <f t="shared" si="2"/>
        <v>2550</v>
      </c>
    </row>
    <row r="47" spans="1:35" s="67" customFormat="1" ht="7.5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17" sqref="A17:B17"/>
    </sheetView>
  </sheetViews>
  <sheetFormatPr defaultColWidth="8.7109375" defaultRowHeight="12"/>
  <cols>
    <col min="1" max="1" width="24.57031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107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417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417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547</v>
      </c>
      <c r="C9" s="23">
        <v>54</v>
      </c>
      <c r="D9" s="23">
        <v>41</v>
      </c>
      <c r="E9" s="23">
        <v>17</v>
      </c>
      <c r="F9" s="23">
        <v>30</v>
      </c>
      <c r="G9" s="23">
        <v>134</v>
      </c>
      <c r="H9" s="23">
        <v>22</v>
      </c>
      <c r="I9" s="23">
        <v>31</v>
      </c>
      <c r="J9" s="23">
        <v>54</v>
      </c>
      <c r="K9" s="23">
        <v>131</v>
      </c>
      <c r="L9" s="23">
        <v>33</v>
      </c>
      <c r="N9" s="73">
        <v>142</v>
      </c>
      <c r="O9" s="23">
        <v>15</v>
      </c>
      <c r="P9" s="23">
        <v>0</v>
      </c>
      <c r="Q9" s="23">
        <v>8</v>
      </c>
      <c r="R9" s="23">
        <v>16</v>
      </c>
      <c r="S9" s="23">
        <v>17</v>
      </c>
      <c r="T9" s="23">
        <v>10</v>
      </c>
      <c r="U9" s="23">
        <v>9</v>
      </c>
      <c r="V9" s="23">
        <v>15</v>
      </c>
      <c r="W9" s="23">
        <v>22</v>
      </c>
      <c r="X9" s="23">
        <v>31</v>
      </c>
    </row>
    <row r="10" spans="1:24" s="86" customFormat="1">
      <c r="A10" s="121" t="s">
        <v>367</v>
      </c>
      <c r="B10" s="73">
        <v>1893</v>
      </c>
      <c r="C10" s="23">
        <v>326</v>
      </c>
      <c r="D10" s="23">
        <v>290</v>
      </c>
      <c r="E10" s="23">
        <v>118</v>
      </c>
      <c r="F10" s="23">
        <v>133</v>
      </c>
      <c r="G10" s="23">
        <v>187</v>
      </c>
      <c r="H10" s="23">
        <v>36</v>
      </c>
      <c r="I10" s="23">
        <v>126</v>
      </c>
      <c r="J10" s="23">
        <v>145</v>
      </c>
      <c r="K10" s="23">
        <v>233</v>
      </c>
      <c r="L10" s="23">
        <v>299</v>
      </c>
      <c r="N10" s="73">
        <v>500</v>
      </c>
      <c r="O10" s="23">
        <v>76</v>
      </c>
      <c r="P10" s="23">
        <v>35</v>
      </c>
      <c r="Q10" s="23">
        <v>42</v>
      </c>
      <c r="R10" s="23">
        <v>21</v>
      </c>
      <c r="S10" s="23">
        <v>86</v>
      </c>
      <c r="T10" s="23">
        <v>10</v>
      </c>
      <c r="U10" s="23">
        <v>35</v>
      </c>
      <c r="V10" s="23">
        <v>44</v>
      </c>
      <c r="W10" s="23">
        <v>70</v>
      </c>
      <c r="X10" s="23">
        <v>82</v>
      </c>
    </row>
    <row r="11" spans="1:24" s="86" customFormat="1">
      <c r="A11" s="121" t="s">
        <v>368</v>
      </c>
      <c r="B11" s="73">
        <v>4551</v>
      </c>
      <c r="C11" s="23">
        <v>516</v>
      </c>
      <c r="D11" s="23">
        <v>415</v>
      </c>
      <c r="E11" s="23">
        <v>320</v>
      </c>
      <c r="F11" s="23">
        <v>355</v>
      </c>
      <c r="G11" s="23">
        <v>561</v>
      </c>
      <c r="H11" s="23">
        <v>137</v>
      </c>
      <c r="I11" s="23">
        <v>818</v>
      </c>
      <c r="J11" s="23">
        <v>290</v>
      </c>
      <c r="K11" s="23">
        <v>407</v>
      </c>
      <c r="L11" s="23">
        <v>730</v>
      </c>
      <c r="N11" s="73">
        <v>809</v>
      </c>
      <c r="O11" s="23">
        <v>114</v>
      </c>
      <c r="P11" s="23">
        <v>45</v>
      </c>
      <c r="Q11" s="23">
        <v>116</v>
      </c>
      <c r="R11" s="23">
        <v>48</v>
      </c>
      <c r="S11" s="23">
        <v>86</v>
      </c>
      <c r="T11" s="23">
        <v>48</v>
      </c>
      <c r="U11" s="23">
        <v>70</v>
      </c>
      <c r="V11" s="23">
        <v>36</v>
      </c>
      <c r="W11" s="23">
        <v>92</v>
      </c>
      <c r="X11" s="23">
        <v>154</v>
      </c>
    </row>
    <row r="12" spans="1:24" s="86" customFormat="1">
      <c r="A12" s="121" t="s">
        <v>369</v>
      </c>
      <c r="B12" s="73">
        <v>7923</v>
      </c>
      <c r="C12" s="23">
        <v>1685</v>
      </c>
      <c r="D12" s="23">
        <v>788</v>
      </c>
      <c r="E12" s="23">
        <v>658</v>
      </c>
      <c r="F12" s="23">
        <v>504</v>
      </c>
      <c r="G12" s="23">
        <v>1123</v>
      </c>
      <c r="H12" s="23">
        <v>302</v>
      </c>
      <c r="I12" s="23">
        <v>1165</v>
      </c>
      <c r="J12" s="23">
        <v>544</v>
      </c>
      <c r="K12" s="23">
        <v>392</v>
      </c>
      <c r="L12" s="23">
        <v>763</v>
      </c>
      <c r="N12" s="73">
        <v>2095</v>
      </c>
      <c r="O12" s="23">
        <v>395</v>
      </c>
      <c r="P12" s="23">
        <v>90</v>
      </c>
      <c r="Q12" s="23">
        <v>216</v>
      </c>
      <c r="R12" s="23">
        <v>175</v>
      </c>
      <c r="S12" s="23">
        <v>334</v>
      </c>
      <c r="T12" s="23">
        <v>77</v>
      </c>
      <c r="U12" s="23">
        <v>228</v>
      </c>
      <c r="V12" s="23">
        <v>182</v>
      </c>
      <c r="W12" s="23">
        <v>173</v>
      </c>
      <c r="X12" s="23">
        <v>226</v>
      </c>
    </row>
    <row r="13" spans="1:24" s="86" customFormat="1">
      <c r="A13" s="121" t="s">
        <v>370</v>
      </c>
      <c r="B13" s="73">
        <v>12537</v>
      </c>
      <c r="C13" s="23">
        <v>1983</v>
      </c>
      <c r="D13" s="23">
        <v>1037</v>
      </c>
      <c r="E13" s="23">
        <v>658</v>
      </c>
      <c r="F13" s="23">
        <v>978</v>
      </c>
      <c r="G13" s="23">
        <v>1872</v>
      </c>
      <c r="H13" s="23">
        <v>389</v>
      </c>
      <c r="I13" s="23">
        <v>1700</v>
      </c>
      <c r="J13" s="23">
        <v>1106</v>
      </c>
      <c r="K13" s="23">
        <v>625</v>
      </c>
      <c r="L13" s="23">
        <v>2190</v>
      </c>
      <c r="N13" s="73">
        <v>3437</v>
      </c>
      <c r="O13" s="23">
        <v>425</v>
      </c>
      <c r="P13" s="23">
        <v>264</v>
      </c>
      <c r="Q13" s="23">
        <v>474</v>
      </c>
      <c r="R13" s="23">
        <v>392</v>
      </c>
      <c r="S13" s="23">
        <v>394</v>
      </c>
      <c r="T13" s="23">
        <v>103</v>
      </c>
      <c r="U13" s="23">
        <v>376</v>
      </c>
      <c r="V13" s="23">
        <v>443</v>
      </c>
      <c r="W13" s="23">
        <v>205</v>
      </c>
      <c r="X13" s="23">
        <v>360</v>
      </c>
    </row>
    <row r="14" spans="1:24" s="86" customFormat="1">
      <c r="A14" s="121" t="s">
        <v>371</v>
      </c>
      <c r="B14" s="73">
        <v>6952</v>
      </c>
      <c r="C14" s="23">
        <v>869</v>
      </c>
      <c r="D14" s="23">
        <v>726</v>
      </c>
      <c r="E14" s="23">
        <v>455</v>
      </c>
      <c r="F14" s="23">
        <v>548</v>
      </c>
      <c r="G14" s="23">
        <v>882</v>
      </c>
      <c r="H14" s="23">
        <v>230</v>
      </c>
      <c r="I14" s="23">
        <v>944</v>
      </c>
      <c r="J14" s="23">
        <v>780</v>
      </c>
      <c r="K14" s="23">
        <v>421</v>
      </c>
      <c r="L14" s="23">
        <v>1095</v>
      </c>
      <c r="N14" s="73">
        <v>2173</v>
      </c>
      <c r="O14" s="23">
        <v>273</v>
      </c>
      <c r="P14" s="23">
        <v>115</v>
      </c>
      <c r="Q14" s="23">
        <v>299</v>
      </c>
      <c r="R14" s="23">
        <v>233</v>
      </c>
      <c r="S14" s="23">
        <v>274</v>
      </c>
      <c r="T14" s="23">
        <v>45</v>
      </c>
      <c r="U14" s="23">
        <v>306</v>
      </c>
      <c r="V14" s="23">
        <v>196</v>
      </c>
      <c r="W14" s="23">
        <v>195</v>
      </c>
      <c r="X14" s="23">
        <v>237</v>
      </c>
    </row>
    <row r="15" spans="1:24" s="86" customFormat="1">
      <c r="A15" s="121" t="s">
        <v>372</v>
      </c>
      <c r="B15" s="73">
        <v>4330</v>
      </c>
      <c r="C15" s="23">
        <v>571</v>
      </c>
      <c r="D15" s="23">
        <v>435</v>
      </c>
      <c r="E15" s="23">
        <v>270</v>
      </c>
      <c r="F15" s="23">
        <v>341</v>
      </c>
      <c r="G15" s="23">
        <v>642</v>
      </c>
      <c r="H15" s="23">
        <v>137</v>
      </c>
      <c r="I15" s="23">
        <v>724</v>
      </c>
      <c r="J15" s="23">
        <v>435</v>
      </c>
      <c r="K15" s="23">
        <v>145</v>
      </c>
      <c r="L15" s="23">
        <v>631</v>
      </c>
      <c r="N15" s="73">
        <v>1147</v>
      </c>
      <c r="O15" s="23">
        <v>129</v>
      </c>
      <c r="P15" s="23">
        <v>85</v>
      </c>
      <c r="Q15" s="23">
        <v>133</v>
      </c>
      <c r="R15" s="23">
        <v>80</v>
      </c>
      <c r="S15" s="23">
        <v>163</v>
      </c>
      <c r="T15" s="23">
        <v>39</v>
      </c>
      <c r="U15" s="23">
        <v>184</v>
      </c>
      <c r="V15" s="23">
        <v>102</v>
      </c>
      <c r="W15" s="23">
        <v>49</v>
      </c>
      <c r="X15" s="23">
        <v>185</v>
      </c>
    </row>
    <row r="16" spans="1:24" s="86" customFormat="1">
      <c r="A16" s="121" t="s">
        <v>373</v>
      </c>
      <c r="B16" s="73">
        <v>19075</v>
      </c>
      <c r="C16" s="23">
        <v>2744</v>
      </c>
      <c r="D16" s="23">
        <v>1990</v>
      </c>
      <c r="E16" s="23">
        <v>1737</v>
      </c>
      <c r="F16" s="23">
        <v>1215</v>
      </c>
      <c r="G16" s="23">
        <v>1925</v>
      </c>
      <c r="H16" s="23">
        <v>389</v>
      </c>
      <c r="I16" s="23">
        <v>3022</v>
      </c>
      <c r="J16" s="23">
        <v>1651</v>
      </c>
      <c r="K16" s="23">
        <v>1250</v>
      </c>
      <c r="L16" s="23">
        <v>3153</v>
      </c>
      <c r="N16" s="73">
        <v>6170</v>
      </c>
      <c r="O16" s="23">
        <v>842</v>
      </c>
      <c r="P16" s="23">
        <v>379</v>
      </c>
      <c r="Q16" s="23">
        <v>607</v>
      </c>
      <c r="R16" s="23">
        <v>265</v>
      </c>
      <c r="S16" s="23">
        <v>770</v>
      </c>
      <c r="T16" s="23">
        <v>235</v>
      </c>
      <c r="U16" s="23">
        <v>788</v>
      </c>
      <c r="V16" s="23">
        <v>603</v>
      </c>
      <c r="W16" s="23">
        <v>416</v>
      </c>
      <c r="X16" s="23">
        <v>1265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8.9999999999999993E-3</v>
      </c>
      <c r="C20" s="93">
        <v>6.0000000000000001E-3</v>
      </c>
      <c r="D20" s="93">
        <v>7.0000000000000001E-3</v>
      </c>
      <c r="E20" s="93">
        <v>4.0000000000000001E-3</v>
      </c>
      <c r="F20" s="93">
        <v>7.0000000000000001E-3</v>
      </c>
      <c r="G20" s="93">
        <v>1.7999999999999999E-2</v>
      </c>
      <c r="H20" s="93">
        <v>1.2999999999999999E-2</v>
      </c>
      <c r="I20" s="93">
        <v>4.0000000000000001E-3</v>
      </c>
      <c r="J20" s="93">
        <v>1.0999999999999999E-2</v>
      </c>
      <c r="K20" s="93">
        <v>3.5999999999999997E-2</v>
      </c>
      <c r="L20" s="93">
        <v>4.0000000000000001E-3</v>
      </c>
      <c r="N20" s="92">
        <v>8.9999999999999993E-3</v>
      </c>
      <c r="O20" s="93">
        <v>7.0000000000000001E-3</v>
      </c>
      <c r="P20" s="93">
        <v>0</v>
      </c>
      <c r="Q20" s="93">
        <v>4.0000000000000001E-3</v>
      </c>
      <c r="R20" s="93">
        <v>1.2999999999999999E-2</v>
      </c>
      <c r="S20" s="93">
        <v>8.0000000000000002E-3</v>
      </c>
      <c r="T20" s="93">
        <v>1.7000000000000001E-2</v>
      </c>
      <c r="U20" s="93">
        <v>4.0000000000000001E-3</v>
      </c>
      <c r="V20" s="93">
        <v>8.9999999999999993E-3</v>
      </c>
      <c r="W20" s="93">
        <v>1.7999999999999999E-2</v>
      </c>
      <c r="X20" s="93">
        <v>1.2E-2</v>
      </c>
    </row>
    <row r="21" spans="1:24" s="86" customFormat="1">
      <c r="A21" s="121" t="s">
        <v>367</v>
      </c>
      <c r="B21" s="92">
        <v>3.3000000000000002E-2</v>
      </c>
      <c r="C21" s="93">
        <v>3.6999999999999998E-2</v>
      </c>
      <c r="D21" s="93">
        <v>5.0999999999999997E-2</v>
      </c>
      <c r="E21" s="93">
        <v>2.8000000000000001E-2</v>
      </c>
      <c r="F21" s="93">
        <v>3.2000000000000001E-2</v>
      </c>
      <c r="G21" s="93">
        <v>2.5999999999999999E-2</v>
      </c>
      <c r="H21" s="93">
        <v>2.1999999999999999E-2</v>
      </c>
      <c r="I21" s="93">
        <v>1.4999999999999999E-2</v>
      </c>
      <c r="J21" s="93">
        <v>2.9000000000000001E-2</v>
      </c>
      <c r="K21" s="93">
        <v>6.5000000000000002E-2</v>
      </c>
      <c r="L21" s="93">
        <v>3.4000000000000002E-2</v>
      </c>
      <c r="N21" s="92">
        <v>0.03</v>
      </c>
      <c r="O21" s="93">
        <v>3.3000000000000002E-2</v>
      </c>
      <c r="P21" s="93">
        <v>3.4000000000000002E-2</v>
      </c>
      <c r="Q21" s="93">
        <v>2.1999999999999999E-2</v>
      </c>
      <c r="R21" s="93">
        <v>1.7000000000000001E-2</v>
      </c>
      <c r="S21" s="93">
        <v>0.04</v>
      </c>
      <c r="T21" s="93">
        <v>1.7000000000000001E-2</v>
      </c>
      <c r="U21" s="93">
        <v>1.7999999999999999E-2</v>
      </c>
      <c r="V21" s="93">
        <v>2.7E-2</v>
      </c>
      <c r="W21" s="93">
        <v>5.8000000000000003E-2</v>
      </c>
      <c r="X21" s="93">
        <v>3.2000000000000001E-2</v>
      </c>
    </row>
    <row r="22" spans="1:24" s="86" customFormat="1">
      <c r="A22" s="121" t="s">
        <v>368</v>
      </c>
      <c r="B22" s="92">
        <v>7.9000000000000001E-2</v>
      </c>
      <c r="C22" s="93">
        <v>5.8999999999999997E-2</v>
      </c>
      <c r="D22" s="93">
        <v>7.1999999999999995E-2</v>
      </c>
      <c r="E22" s="93">
        <v>7.5999999999999998E-2</v>
      </c>
      <c r="F22" s="93">
        <v>8.6999999999999994E-2</v>
      </c>
      <c r="G22" s="93">
        <v>7.6999999999999999E-2</v>
      </c>
      <c r="H22" s="93">
        <v>8.3000000000000004E-2</v>
      </c>
      <c r="I22" s="93">
        <v>9.6000000000000002E-2</v>
      </c>
      <c r="J22" s="93">
        <v>5.8000000000000003E-2</v>
      </c>
      <c r="K22" s="93">
        <v>0.113</v>
      </c>
      <c r="L22" s="93">
        <v>8.2000000000000003E-2</v>
      </c>
      <c r="N22" s="92">
        <v>4.9000000000000002E-2</v>
      </c>
      <c r="O22" s="93">
        <v>0.05</v>
      </c>
      <c r="P22" s="93">
        <v>4.3999999999999997E-2</v>
      </c>
      <c r="Q22" s="93">
        <v>6.0999999999999999E-2</v>
      </c>
      <c r="R22" s="93">
        <v>3.9E-2</v>
      </c>
      <c r="S22" s="93">
        <v>0.04</v>
      </c>
      <c r="T22" s="93">
        <v>8.5000000000000006E-2</v>
      </c>
      <c r="U22" s="93">
        <v>3.5000000000000003E-2</v>
      </c>
      <c r="V22" s="93">
        <v>2.1999999999999999E-2</v>
      </c>
      <c r="W22" s="93">
        <v>7.4999999999999997E-2</v>
      </c>
      <c r="X22" s="93">
        <v>6.0999999999999999E-2</v>
      </c>
    </row>
    <row r="23" spans="1:24" s="86" customFormat="1">
      <c r="A23" s="121" t="s">
        <v>369</v>
      </c>
      <c r="B23" s="92">
        <v>0.13700000000000001</v>
      </c>
      <c r="C23" s="93">
        <v>0.193</v>
      </c>
      <c r="D23" s="93">
        <v>0.13800000000000001</v>
      </c>
      <c r="E23" s="93">
        <v>0.155</v>
      </c>
      <c r="F23" s="93">
        <v>0.123</v>
      </c>
      <c r="G23" s="93">
        <v>0.153</v>
      </c>
      <c r="H23" s="93">
        <v>0.184</v>
      </c>
      <c r="I23" s="93">
        <v>0.13700000000000001</v>
      </c>
      <c r="J23" s="93">
        <v>0.109</v>
      </c>
      <c r="K23" s="93">
        <v>0.109</v>
      </c>
      <c r="L23" s="93">
        <v>8.5999999999999993E-2</v>
      </c>
      <c r="N23" s="92">
        <v>0.127</v>
      </c>
      <c r="O23" s="93">
        <v>0.17399999999999999</v>
      </c>
      <c r="P23" s="93">
        <v>8.8999999999999996E-2</v>
      </c>
      <c r="Q23" s="93">
        <v>0.114</v>
      </c>
      <c r="R23" s="93">
        <v>0.14199999999999999</v>
      </c>
      <c r="S23" s="93">
        <v>0.157</v>
      </c>
      <c r="T23" s="93">
        <v>0.13600000000000001</v>
      </c>
      <c r="U23" s="93">
        <v>0.114</v>
      </c>
      <c r="V23" s="93">
        <v>0.112</v>
      </c>
      <c r="W23" s="93">
        <v>0.14199999999999999</v>
      </c>
      <c r="X23" s="93">
        <v>8.8999999999999996E-2</v>
      </c>
    </row>
    <row r="24" spans="1:24" s="86" customFormat="1">
      <c r="A24" s="121" t="s">
        <v>370</v>
      </c>
      <c r="B24" s="92">
        <v>0.217</v>
      </c>
      <c r="C24" s="93">
        <v>0.22700000000000001</v>
      </c>
      <c r="D24" s="93">
        <v>0.18099999999999999</v>
      </c>
      <c r="E24" s="93">
        <v>0.155</v>
      </c>
      <c r="F24" s="93">
        <v>0.23799999999999999</v>
      </c>
      <c r="G24" s="93">
        <v>0.255</v>
      </c>
      <c r="H24" s="93">
        <v>0.23699999999999999</v>
      </c>
      <c r="I24" s="93">
        <v>0.19900000000000001</v>
      </c>
      <c r="J24" s="93">
        <v>0.221</v>
      </c>
      <c r="K24" s="93">
        <v>0.17299999999999999</v>
      </c>
      <c r="L24" s="93">
        <v>0.246</v>
      </c>
      <c r="N24" s="92">
        <v>0.20899999999999999</v>
      </c>
      <c r="O24" s="93">
        <v>0.187</v>
      </c>
      <c r="P24" s="93">
        <v>0.26100000000000001</v>
      </c>
      <c r="Q24" s="93">
        <v>0.25</v>
      </c>
      <c r="R24" s="93">
        <v>0.31900000000000001</v>
      </c>
      <c r="S24" s="93">
        <v>0.185</v>
      </c>
      <c r="T24" s="93">
        <v>0.182</v>
      </c>
      <c r="U24" s="93">
        <v>0.189</v>
      </c>
      <c r="V24" s="93">
        <v>0.27400000000000002</v>
      </c>
      <c r="W24" s="93">
        <v>0.16800000000000001</v>
      </c>
      <c r="X24" s="93">
        <v>0.14199999999999999</v>
      </c>
    </row>
    <row r="25" spans="1:24" s="86" customFormat="1">
      <c r="A25" s="121" t="s">
        <v>371</v>
      </c>
      <c r="B25" s="92">
        <v>0.12</v>
      </c>
      <c r="C25" s="93">
        <v>9.9000000000000005E-2</v>
      </c>
      <c r="D25" s="93">
        <v>0.127</v>
      </c>
      <c r="E25" s="93">
        <v>0.108</v>
      </c>
      <c r="F25" s="93">
        <v>0.13400000000000001</v>
      </c>
      <c r="G25" s="93">
        <v>0.12</v>
      </c>
      <c r="H25" s="93">
        <v>0.14000000000000001</v>
      </c>
      <c r="I25" s="93">
        <v>0.111</v>
      </c>
      <c r="J25" s="93">
        <v>0.156</v>
      </c>
      <c r="K25" s="93">
        <v>0.11700000000000001</v>
      </c>
      <c r="L25" s="93">
        <v>0.123</v>
      </c>
      <c r="N25" s="92">
        <v>0.13200000000000001</v>
      </c>
      <c r="O25" s="93">
        <v>0.12</v>
      </c>
      <c r="P25" s="93">
        <v>0.113</v>
      </c>
      <c r="Q25" s="93">
        <v>0.158</v>
      </c>
      <c r="R25" s="93">
        <v>0.19</v>
      </c>
      <c r="S25" s="93">
        <v>0.129</v>
      </c>
      <c r="T25" s="93">
        <v>0.08</v>
      </c>
      <c r="U25" s="93">
        <v>0.154</v>
      </c>
      <c r="V25" s="93">
        <v>0.121</v>
      </c>
      <c r="W25" s="93">
        <v>0.159</v>
      </c>
      <c r="X25" s="93">
        <v>9.2999999999999999E-2</v>
      </c>
    </row>
    <row r="26" spans="1:24" s="86" customFormat="1">
      <c r="A26" s="121" t="s">
        <v>372</v>
      </c>
      <c r="B26" s="92">
        <v>7.4999999999999997E-2</v>
      </c>
      <c r="C26" s="93">
        <v>6.5000000000000002E-2</v>
      </c>
      <c r="D26" s="93">
        <v>7.5999999999999998E-2</v>
      </c>
      <c r="E26" s="93">
        <v>6.4000000000000001E-2</v>
      </c>
      <c r="F26" s="93">
        <v>8.3000000000000004E-2</v>
      </c>
      <c r="G26" s="93">
        <v>8.7999999999999995E-2</v>
      </c>
      <c r="H26" s="93">
        <v>8.3000000000000004E-2</v>
      </c>
      <c r="I26" s="93">
        <v>8.5000000000000006E-2</v>
      </c>
      <c r="J26" s="93">
        <v>8.6999999999999994E-2</v>
      </c>
      <c r="K26" s="93">
        <v>0.04</v>
      </c>
      <c r="L26" s="93">
        <v>7.0999999999999994E-2</v>
      </c>
      <c r="N26" s="92">
        <v>7.0000000000000007E-2</v>
      </c>
      <c r="O26" s="93">
        <v>5.7000000000000002E-2</v>
      </c>
      <c r="P26" s="93">
        <v>8.4000000000000005E-2</v>
      </c>
      <c r="Q26" s="93">
        <v>7.0000000000000007E-2</v>
      </c>
      <c r="R26" s="93">
        <v>6.5000000000000002E-2</v>
      </c>
      <c r="S26" s="93">
        <v>7.6999999999999999E-2</v>
      </c>
      <c r="T26" s="93">
        <v>6.8000000000000005E-2</v>
      </c>
      <c r="U26" s="93">
        <v>9.1999999999999998E-2</v>
      </c>
      <c r="V26" s="93">
        <v>6.3E-2</v>
      </c>
      <c r="W26" s="93">
        <v>0.04</v>
      </c>
      <c r="X26" s="93">
        <v>7.2999999999999995E-2</v>
      </c>
    </row>
    <row r="27" spans="1:24" s="86" customFormat="1">
      <c r="A27" s="121" t="s">
        <v>373</v>
      </c>
      <c r="B27" s="92">
        <v>0.33</v>
      </c>
      <c r="C27" s="93">
        <v>0.314</v>
      </c>
      <c r="D27" s="93">
        <v>0.34799999999999998</v>
      </c>
      <c r="E27" s="93">
        <v>0.41</v>
      </c>
      <c r="F27" s="93">
        <v>0.29599999999999999</v>
      </c>
      <c r="G27" s="93">
        <v>0.26300000000000001</v>
      </c>
      <c r="H27" s="93">
        <v>0.23699999999999999</v>
      </c>
      <c r="I27" s="93">
        <v>0.35399999999999998</v>
      </c>
      <c r="J27" s="93">
        <v>0.33</v>
      </c>
      <c r="K27" s="93">
        <v>0.34699999999999998</v>
      </c>
      <c r="L27" s="93">
        <v>0.35399999999999998</v>
      </c>
      <c r="N27" s="92">
        <v>0.375</v>
      </c>
      <c r="O27" s="93">
        <v>0.371</v>
      </c>
      <c r="P27" s="93">
        <v>0.374</v>
      </c>
      <c r="Q27" s="93">
        <v>0.32</v>
      </c>
      <c r="R27" s="93">
        <v>0.216</v>
      </c>
      <c r="S27" s="93">
        <v>0.36299999999999999</v>
      </c>
      <c r="T27" s="93">
        <v>0.41499999999999998</v>
      </c>
      <c r="U27" s="93">
        <v>0.39500000000000002</v>
      </c>
      <c r="V27" s="93">
        <v>0.372</v>
      </c>
      <c r="W27" s="93">
        <v>0.34100000000000003</v>
      </c>
      <c r="X27" s="93">
        <v>0.498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1.4E-2</v>
      </c>
      <c r="C31" s="93">
        <v>8.9999999999999993E-3</v>
      </c>
      <c r="D31" s="93">
        <v>1.0999999999999999E-2</v>
      </c>
      <c r="E31" s="93">
        <v>7.0000000000000001E-3</v>
      </c>
      <c r="F31" s="93">
        <v>0.01</v>
      </c>
      <c r="G31" s="93">
        <v>2.5000000000000001E-2</v>
      </c>
      <c r="H31" s="93">
        <v>1.7000000000000001E-2</v>
      </c>
      <c r="I31" s="93">
        <v>6.0000000000000001E-3</v>
      </c>
      <c r="J31" s="93">
        <v>1.6E-2</v>
      </c>
      <c r="K31" s="93">
        <v>5.6000000000000001E-2</v>
      </c>
      <c r="L31" s="93">
        <v>6.0000000000000001E-3</v>
      </c>
      <c r="N31" s="92">
        <v>1.4E-2</v>
      </c>
      <c r="O31" s="93">
        <v>1.0999999999999999E-2</v>
      </c>
      <c r="P31" s="93">
        <v>0</v>
      </c>
      <c r="Q31" s="93">
        <v>6.0000000000000001E-3</v>
      </c>
      <c r="R31" s="93">
        <v>1.6E-2</v>
      </c>
      <c r="S31" s="93">
        <v>1.2999999999999999E-2</v>
      </c>
      <c r="T31" s="93">
        <v>2.9000000000000001E-2</v>
      </c>
      <c r="U31" s="93">
        <v>7.0000000000000001E-3</v>
      </c>
      <c r="V31" s="93">
        <v>1.4E-2</v>
      </c>
      <c r="W31" s="93">
        <v>2.7E-2</v>
      </c>
      <c r="X31" s="93">
        <v>2.4E-2</v>
      </c>
    </row>
    <row r="32" spans="1:24" s="90" customFormat="1">
      <c r="A32" s="25" t="s">
        <v>367</v>
      </c>
      <c r="B32" s="92">
        <v>4.9000000000000002E-2</v>
      </c>
      <c r="C32" s="93">
        <v>5.3999999999999999E-2</v>
      </c>
      <c r="D32" s="93">
        <v>7.8E-2</v>
      </c>
      <c r="E32" s="93">
        <v>4.7E-2</v>
      </c>
      <c r="F32" s="93">
        <v>4.5999999999999999E-2</v>
      </c>
      <c r="G32" s="93">
        <v>3.5000000000000003E-2</v>
      </c>
      <c r="H32" s="93">
        <v>2.9000000000000001E-2</v>
      </c>
      <c r="I32" s="93">
        <v>2.3E-2</v>
      </c>
      <c r="J32" s="93">
        <v>4.2999999999999997E-2</v>
      </c>
      <c r="K32" s="93">
        <v>9.9000000000000005E-2</v>
      </c>
      <c r="L32" s="93">
        <v>5.1999999999999998E-2</v>
      </c>
      <c r="N32" s="92">
        <v>4.9000000000000002E-2</v>
      </c>
      <c r="O32" s="93">
        <v>5.2999999999999999E-2</v>
      </c>
      <c r="P32" s="93">
        <v>5.5E-2</v>
      </c>
      <c r="Q32" s="93">
        <v>3.2000000000000001E-2</v>
      </c>
      <c r="R32" s="93">
        <v>2.1999999999999999E-2</v>
      </c>
      <c r="S32" s="93">
        <v>6.3E-2</v>
      </c>
      <c r="T32" s="93">
        <v>2.9000000000000001E-2</v>
      </c>
      <c r="U32" s="93">
        <v>2.9000000000000001E-2</v>
      </c>
      <c r="V32" s="93">
        <v>4.2999999999999997E-2</v>
      </c>
      <c r="W32" s="93">
        <v>8.6999999999999994E-2</v>
      </c>
      <c r="X32" s="93">
        <v>6.5000000000000002E-2</v>
      </c>
    </row>
    <row r="33" spans="1:25" s="90" customFormat="1">
      <c r="A33" s="25" t="s">
        <v>368</v>
      </c>
      <c r="B33" s="92">
        <v>0.11700000000000001</v>
      </c>
      <c r="C33" s="93">
        <v>8.5999999999999993E-2</v>
      </c>
      <c r="D33" s="93">
        <v>0.111</v>
      </c>
      <c r="E33" s="93">
        <v>0.128</v>
      </c>
      <c r="F33" s="93">
        <v>0.123</v>
      </c>
      <c r="G33" s="93">
        <v>0.104</v>
      </c>
      <c r="H33" s="93">
        <v>0.109</v>
      </c>
      <c r="I33" s="93">
        <v>0.14899999999999999</v>
      </c>
      <c r="J33" s="93">
        <v>8.5999999999999993E-2</v>
      </c>
      <c r="K33" s="93">
        <v>0.17299999999999999</v>
      </c>
      <c r="L33" s="93">
        <v>0.127</v>
      </c>
      <c r="N33" s="92">
        <v>7.9000000000000001E-2</v>
      </c>
      <c r="O33" s="93">
        <v>0.08</v>
      </c>
      <c r="P33" s="93">
        <v>7.0999999999999994E-2</v>
      </c>
      <c r="Q33" s="93">
        <v>0.09</v>
      </c>
      <c r="R33" s="93">
        <v>4.9000000000000002E-2</v>
      </c>
      <c r="S33" s="93">
        <v>6.3E-2</v>
      </c>
      <c r="T33" s="93">
        <v>0.14599999999999999</v>
      </c>
      <c r="U33" s="93">
        <v>5.8000000000000003E-2</v>
      </c>
      <c r="V33" s="93">
        <v>3.5999999999999997E-2</v>
      </c>
      <c r="W33" s="93">
        <v>0.114</v>
      </c>
      <c r="X33" s="93">
        <v>0.121</v>
      </c>
    </row>
    <row r="34" spans="1:25" s="90" customFormat="1">
      <c r="A34" s="25" t="s">
        <v>369</v>
      </c>
      <c r="B34" s="92">
        <v>0.20499999999999999</v>
      </c>
      <c r="C34" s="93">
        <v>0.28100000000000003</v>
      </c>
      <c r="D34" s="93">
        <v>0.21099999999999999</v>
      </c>
      <c r="E34" s="93">
        <v>0.26400000000000001</v>
      </c>
      <c r="F34" s="93">
        <v>0.17399999999999999</v>
      </c>
      <c r="G34" s="93">
        <v>0.20799999999999999</v>
      </c>
      <c r="H34" s="93">
        <v>0.24099999999999999</v>
      </c>
      <c r="I34" s="93">
        <v>0.21099999999999999</v>
      </c>
      <c r="J34" s="93">
        <v>0.16200000000000001</v>
      </c>
      <c r="K34" s="93">
        <v>0.16700000000000001</v>
      </c>
      <c r="L34" s="93">
        <v>0.13300000000000001</v>
      </c>
      <c r="N34" s="92">
        <v>0.20300000000000001</v>
      </c>
      <c r="O34" s="93">
        <v>0.27700000000000002</v>
      </c>
      <c r="P34" s="93">
        <v>0.14199999999999999</v>
      </c>
      <c r="Q34" s="93">
        <v>0.16800000000000001</v>
      </c>
      <c r="R34" s="93">
        <v>0.18099999999999999</v>
      </c>
      <c r="S34" s="93">
        <v>0.247</v>
      </c>
      <c r="T34" s="93">
        <v>0.23300000000000001</v>
      </c>
      <c r="U34" s="93">
        <v>0.188</v>
      </c>
      <c r="V34" s="93">
        <v>0.17899999999999999</v>
      </c>
      <c r="W34" s="93">
        <v>0.215</v>
      </c>
      <c r="X34" s="93">
        <v>0.17699999999999999</v>
      </c>
    </row>
    <row r="35" spans="1:25" s="90" customFormat="1">
      <c r="A35" s="25" t="s">
        <v>370</v>
      </c>
      <c r="B35" s="92">
        <v>0.32400000000000001</v>
      </c>
      <c r="C35" s="93">
        <v>0.33</v>
      </c>
      <c r="D35" s="93">
        <v>0.27800000000000002</v>
      </c>
      <c r="E35" s="93">
        <v>0.26400000000000001</v>
      </c>
      <c r="F35" s="93">
        <v>0.33800000000000002</v>
      </c>
      <c r="G35" s="93">
        <v>0.34699999999999998</v>
      </c>
      <c r="H35" s="93">
        <v>0.31</v>
      </c>
      <c r="I35" s="93">
        <v>0.309</v>
      </c>
      <c r="J35" s="93">
        <v>0.33</v>
      </c>
      <c r="K35" s="93">
        <v>0.26500000000000001</v>
      </c>
      <c r="L35" s="93">
        <v>0.38200000000000001</v>
      </c>
      <c r="N35" s="92">
        <v>0.33400000000000002</v>
      </c>
      <c r="O35" s="93">
        <v>0.29799999999999999</v>
      </c>
      <c r="P35" s="93">
        <v>0.41699999999999998</v>
      </c>
      <c r="Q35" s="93">
        <v>0.36799999999999999</v>
      </c>
      <c r="R35" s="93">
        <v>0.40699999999999997</v>
      </c>
      <c r="S35" s="93">
        <v>0.29099999999999998</v>
      </c>
      <c r="T35" s="93">
        <v>0.311</v>
      </c>
      <c r="U35" s="93">
        <v>0.312</v>
      </c>
      <c r="V35" s="93">
        <v>0.436</v>
      </c>
      <c r="W35" s="93">
        <v>0.255</v>
      </c>
      <c r="X35" s="93">
        <v>0.28199999999999997</v>
      </c>
    </row>
    <row r="36" spans="1:25" s="90" customFormat="1">
      <c r="A36" s="25" t="s">
        <v>371</v>
      </c>
      <c r="B36" s="92">
        <v>0.17899999999999999</v>
      </c>
      <c r="C36" s="93">
        <v>0.14499999999999999</v>
      </c>
      <c r="D36" s="93">
        <v>0.19400000000000001</v>
      </c>
      <c r="E36" s="93">
        <v>0.182</v>
      </c>
      <c r="F36" s="93">
        <v>0.19</v>
      </c>
      <c r="G36" s="93">
        <v>0.16300000000000001</v>
      </c>
      <c r="H36" s="93">
        <v>0.184</v>
      </c>
      <c r="I36" s="93">
        <v>0.17100000000000001</v>
      </c>
      <c r="J36" s="93">
        <v>0.23200000000000001</v>
      </c>
      <c r="K36" s="93">
        <v>0.17899999999999999</v>
      </c>
      <c r="L36" s="93">
        <v>0.191</v>
      </c>
      <c r="N36" s="92">
        <v>0.21099999999999999</v>
      </c>
      <c r="O36" s="93">
        <v>0.191</v>
      </c>
      <c r="P36" s="93">
        <v>0.18099999999999999</v>
      </c>
      <c r="Q36" s="93">
        <v>0.23200000000000001</v>
      </c>
      <c r="R36" s="93">
        <v>0.24199999999999999</v>
      </c>
      <c r="S36" s="93">
        <v>0.20300000000000001</v>
      </c>
      <c r="T36" s="93">
        <v>0.13600000000000001</v>
      </c>
      <c r="U36" s="93">
        <v>0.254</v>
      </c>
      <c r="V36" s="93">
        <v>0.193</v>
      </c>
      <c r="W36" s="93">
        <v>0.24199999999999999</v>
      </c>
      <c r="X36" s="93">
        <v>0.185</v>
      </c>
    </row>
    <row r="37" spans="1:25" s="90" customFormat="1">
      <c r="A37" s="25" t="s">
        <v>372</v>
      </c>
      <c r="B37" s="92">
        <v>0.112</v>
      </c>
      <c r="C37" s="93">
        <v>9.5000000000000001E-2</v>
      </c>
      <c r="D37" s="93">
        <v>0.11700000000000001</v>
      </c>
      <c r="E37" s="93">
        <v>0.108</v>
      </c>
      <c r="F37" s="93">
        <v>0.11799999999999999</v>
      </c>
      <c r="G37" s="93">
        <v>0.11899999999999999</v>
      </c>
      <c r="H37" s="93">
        <v>0.109</v>
      </c>
      <c r="I37" s="93">
        <v>0.13100000000000001</v>
      </c>
      <c r="J37" s="93">
        <v>0.13</v>
      </c>
      <c r="K37" s="93">
        <v>6.2E-2</v>
      </c>
      <c r="L37" s="93">
        <v>0.11</v>
      </c>
      <c r="N37" s="92">
        <v>0.111</v>
      </c>
      <c r="O37" s="93">
        <v>0.09</v>
      </c>
      <c r="P37" s="93">
        <v>0.13400000000000001</v>
      </c>
      <c r="Q37" s="93">
        <v>0.10299999999999999</v>
      </c>
      <c r="R37" s="93">
        <v>8.2000000000000003E-2</v>
      </c>
      <c r="S37" s="93">
        <v>0.12</v>
      </c>
      <c r="T37" s="93">
        <v>0.11700000000000001</v>
      </c>
      <c r="U37" s="93">
        <v>0.152</v>
      </c>
      <c r="V37" s="93">
        <v>0.1</v>
      </c>
      <c r="W37" s="93">
        <v>0.06</v>
      </c>
      <c r="X37" s="93">
        <v>0.14499999999999999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0.61499999999999999</v>
      </c>
      <c r="C41" s="93">
        <v>0.56999999999999995</v>
      </c>
      <c r="D41" s="93">
        <v>0.58899999999999997</v>
      </c>
      <c r="E41" s="93">
        <v>0.55400000000000005</v>
      </c>
      <c r="F41" s="93">
        <v>0.64600000000000002</v>
      </c>
      <c r="G41" s="93">
        <v>0.629</v>
      </c>
      <c r="H41" s="93">
        <v>0.60299999999999998</v>
      </c>
      <c r="I41" s="93">
        <v>0.61099999999999999</v>
      </c>
      <c r="J41" s="93">
        <v>0.69199999999999995</v>
      </c>
      <c r="K41" s="93">
        <v>0.50600000000000001</v>
      </c>
      <c r="L41" s="93">
        <v>0.68200000000000005</v>
      </c>
      <c r="N41" s="92">
        <v>0.65600000000000003</v>
      </c>
      <c r="O41" s="93">
        <v>0.57999999999999996</v>
      </c>
      <c r="P41" s="93">
        <v>0.73199999999999998</v>
      </c>
      <c r="Q41" s="93">
        <v>0.70299999999999996</v>
      </c>
      <c r="R41" s="93">
        <v>0.73099999999999998</v>
      </c>
      <c r="S41" s="93">
        <v>0.61399999999999999</v>
      </c>
      <c r="T41" s="93">
        <v>0.56299999999999994</v>
      </c>
      <c r="U41" s="93">
        <v>0.71699999999999997</v>
      </c>
      <c r="V41" s="93">
        <v>0.72899999999999998</v>
      </c>
      <c r="W41" s="93">
        <v>0.55700000000000005</v>
      </c>
      <c r="X41" s="93">
        <v>0.61299999999999999</v>
      </c>
    </row>
    <row r="42" spans="1:25" s="86" customFormat="1">
      <c r="A42" s="122" t="s">
        <v>375</v>
      </c>
      <c r="B42" s="109">
        <v>4.8</v>
      </c>
      <c r="C42" s="112">
        <v>4.7</v>
      </c>
      <c r="D42" s="112">
        <v>4.7</v>
      </c>
      <c r="E42" s="112">
        <v>4.7</v>
      </c>
      <c r="F42" s="112">
        <v>4.8</v>
      </c>
      <c r="G42" s="112">
        <v>4.8</v>
      </c>
      <c r="H42" s="112">
        <v>4.8</v>
      </c>
      <c r="I42" s="112">
        <v>4.8</v>
      </c>
      <c r="J42" s="112">
        <v>5</v>
      </c>
      <c r="K42" s="112">
        <v>4.3</v>
      </c>
      <c r="L42" s="112">
        <v>4.8</v>
      </c>
      <c r="N42" s="109">
        <v>4.9000000000000004</v>
      </c>
      <c r="O42" s="112">
        <v>4.7</v>
      </c>
      <c r="P42" s="112">
        <v>5</v>
      </c>
      <c r="Q42" s="112">
        <v>5</v>
      </c>
      <c r="R42" s="112">
        <v>5</v>
      </c>
      <c r="S42" s="112">
        <v>4.8</v>
      </c>
      <c r="T42" s="112">
        <v>4.5999999999999996</v>
      </c>
      <c r="U42" s="112">
        <v>5.0999999999999996</v>
      </c>
      <c r="V42" s="112">
        <v>5</v>
      </c>
      <c r="W42" s="112">
        <v>4.5999999999999996</v>
      </c>
      <c r="X42" s="112">
        <v>4.8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5</v>
      </c>
      <c r="T43" s="112">
        <v>5</v>
      </c>
      <c r="U43" s="112">
        <v>5</v>
      </c>
      <c r="V43" s="112">
        <v>5</v>
      </c>
      <c r="W43" s="112">
        <v>5</v>
      </c>
      <c r="X43" s="112">
        <v>5</v>
      </c>
    </row>
    <row r="44" spans="1:25" s="86" customFormat="1">
      <c r="A44" s="122" t="s">
        <v>377</v>
      </c>
      <c r="B44" s="73" t="str">
        <f>INDEX($A9:$A15,MATCH(B47,B9:B15,0))</f>
        <v>Voto 5</v>
      </c>
      <c r="C44" s="113" t="str">
        <f t="shared" ref="C44:X44" si="0">INDEX($A9:$A15,MATCH(C47,C9:C15,0))</f>
        <v>Voto 5</v>
      </c>
      <c r="D44" s="113" t="str">
        <f t="shared" si="0"/>
        <v>Voto 5</v>
      </c>
      <c r="E44" s="113" t="str">
        <f t="shared" si="0"/>
        <v>Voto 4</v>
      </c>
      <c r="F44" s="113" t="str">
        <f t="shared" si="0"/>
        <v>Voto 5</v>
      </c>
      <c r="G44" s="113" t="str">
        <f t="shared" si="0"/>
        <v>Voto 5</v>
      </c>
      <c r="H44" s="113" t="str">
        <f t="shared" si="0"/>
        <v>Voto 5</v>
      </c>
      <c r="I44" s="113" t="str">
        <f t="shared" si="0"/>
        <v>Voto 5</v>
      </c>
      <c r="J44" s="113" t="str">
        <f t="shared" si="0"/>
        <v>Voto 5</v>
      </c>
      <c r="K44" s="113" t="str">
        <f t="shared" si="0"/>
        <v>Voto 5</v>
      </c>
      <c r="L44" s="113" t="str">
        <f t="shared" si="0"/>
        <v>Voto 5</v>
      </c>
      <c r="M44" s="177"/>
      <c r="N44" s="73" t="str">
        <f t="shared" si="0"/>
        <v>Voto 5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5</v>
      </c>
      <c r="R44" s="113" t="str">
        <f t="shared" si="0"/>
        <v>Voto 5</v>
      </c>
      <c r="S44" s="113" t="str">
        <f t="shared" si="0"/>
        <v>Voto 5</v>
      </c>
      <c r="T44" s="113" t="str">
        <f t="shared" si="0"/>
        <v>Voto 5</v>
      </c>
      <c r="U44" s="113" t="str">
        <f t="shared" si="0"/>
        <v>Voto 5</v>
      </c>
      <c r="V44" s="113" t="str">
        <f t="shared" si="0"/>
        <v>Voto 5</v>
      </c>
      <c r="W44" s="113" t="str">
        <f t="shared" si="0"/>
        <v>Voto 5</v>
      </c>
      <c r="X44" s="113" t="str">
        <f t="shared" si="0"/>
        <v>Voto 5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54.59662288930582</v>
      </c>
      <c r="C45" s="112">
        <f t="shared" si="1"/>
        <v>58.620689655172413</v>
      </c>
      <c r="D45" s="112">
        <f t="shared" si="1"/>
        <v>49.416342412451357</v>
      </c>
      <c r="E45" s="112">
        <f t="shared" si="1"/>
        <v>50.344827586206904</v>
      </c>
      <c r="F45" s="112">
        <f t="shared" si="1"/>
        <v>56.626506024096386</v>
      </c>
      <c r="G45" s="112">
        <f t="shared" si="1"/>
        <v>58.561643835616437</v>
      </c>
      <c r="H45" s="112">
        <f t="shared" si="1"/>
        <v>59.169550173010393</v>
      </c>
      <c r="I45" s="112">
        <f t="shared" si="1"/>
        <v>54.901960784313729</v>
      </c>
      <c r="J45" s="112">
        <f t="shared" si="1"/>
        <v>65.124555160142364</v>
      </c>
      <c r="K45" s="112">
        <f t="shared" si="1"/>
        <v>21.323529411764692</v>
      </c>
      <c r="L45" s="112">
        <f t="shared" si="1"/>
        <v>57.142857142857146</v>
      </c>
      <c r="N45" s="109">
        <f t="shared" ref="N45:X45" si="2">100*((N24+N25+N26)-(N20+N21+N22))/(N20+N21+N22+N24+N25+N26)</f>
        <v>64.729458917835672</v>
      </c>
      <c r="O45" s="112">
        <f t="shared" si="2"/>
        <v>60.352422907488993</v>
      </c>
      <c r="P45" s="112">
        <f t="shared" si="2"/>
        <v>70.895522388059703</v>
      </c>
      <c r="Q45" s="112">
        <f t="shared" si="2"/>
        <v>69.203539823008853</v>
      </c>
      <c r="R45" s="112">
        <f t="shared" si="2"/>
        <v>78.538102643856945</v>
      </c>
      <c r="S45" s="112">
        <f t="shared" si="2"/>
        <v>63.256784968684762</v>
      </c>
      <c r="T45" s="112">
        <f t="shared" si="2"/>
        <v>46.993318485523389</v>
      </c>
      <c r="U45" s="112">
        <f t="shared" si="2"/>
        <v>76.829268292682926</v>
      </c>
      <c r="V45" s="112">
        <f t="shared" si="2"/>
        <v>77.519379844961236</v>
      </c>
      <c r="W45" s="112">
        <f t="shared" si="2"/>
        <v>41.698841698841697</v>
      </c>
      <c r="X45" s="112">
        <f t="shared" si="2"/>
        <v>49.152542372881364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12537</v>
      </c>
      <c r="C47" s="117">
        <f t="shared" ref="C47:X47" si="3">MAX(C9:C15)</f>
        <v>1983</v>
      </c>
      <c r="D47" s="117">
        <f t="shared" si="3"/>
        <v>1037</v>
      </c>
      <c r="E47" s="117">
        <f t="shared" si="3"/>
        <v>658</v>
      </c>
      <c r="F47" s="117">
        <f t="shared" si="3"/>
        <v>978</v>
      </c>
      <c r="G47" s="117">
        <f t="shared" si="3"/>
        <v>1872</v>
      </c>
      <c r="H47" s="117">
        <f t="shared" si="3"/>
        <v>389</v>
      </c>
      <c r="I47" s="117">
        <f t="shared" si="3"/>
        <v>1700</v>
      </c>
      <c r="J47" s="117">
        <f t="shared" si="3"/>
        <v>1106</v>
      </c>
      <c r="K47" s="117">
        <f t="shared" si="3"/>
        <v>625</v>
      </c>
      <c r="L47" s="117">
        <f t="shared" si="3"/>
        <v>2190</v>
      </c>
      <c r="N47" s="117">
        <f t="shared" si="3"/>
        <v>3437</v>
      </c>
      <c r="O47" s="117">
        <f t="shared" si="3"/>
        <v>425</v>
      </c>
      <c r="P47" s="117">
        <f t="shared" si="3"/>
        <v>264</v>
      </c>
      <c r="Q47" s="117">
        <f t="shared" si="3"/>
        <v>474</v>
      </c>
      <c r="R47" s="117">
        <f t="shared" si="3"/>
        <v>392</v>
      </c>
      <c r="S47" s="117">
        <f t="shared" si="3"/>
        <v>394</v>
      </c>
      <c r="T47" s="117">
        <f t="shared" si="3"/>
        <v>103</v>
      </c>
      <c r="U47" s="117">
        <f t="shared" si="3"/>
        <v>376</v>
      </c>
      <c r="V47" s="117">
        <f t="shared" si="3"/>
        <v>443</v>
      </c>
      <c r="W47" s="117">
        <f t="shared" si="3"/>
        <v>205</v>
      </c>
      <c r="X47" s="117">
        <f t="shared" si="3"/>
        <v>360</v>
      </c>
    </row>
    <row r="48" spans="1:25" s="67" customFormat="1" ht="4.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R19" sqref="R19:R24"/>
    </sheetView>
  </sheetViews>
  <sheetFormatPr defaultColWidth="8.7109375" defaultRowHeight="12"/>
  <cols>
    <col min="1" max="1" width="23.710937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108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418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694</v>
      </c>
      <c r="C8" s="23">
        <v>186</v>
      </c>
      <c r="D8" s="23">
        <v>46</v>
      </c>
      <c r="E8" s="23">
        <v>42</v>
      </c>
      <c r="F8" s="23">
        <v>40</v>
      </c>
      <c r="G8" s="23">
        <v>44</v>
      </c>
      <c r="H8" s="23">
        <v>29</v>
      </c>
      <c r="I8" s="23">
        <v>0</v>
      </c>
      <c r="J8" s="23">
        <v>62</v>
      </c>
      <c r="K8" s="23">
        <v>150</v>
      </c>
      <c r="L8" s="23">
        <v>95</v>
      </c>
    </row>
    <row r="9" spans="1:13" s="86" customFormat="1">
      <c r="A9" s="121" t="s">
        <v>367</v>
      </c>
      <c r="B9" s="73">
        <v>2091</v>
      </c>
      <c r="C9" s="23">
        <v>325</v>
      </c>
      <c r="D9" s="23">
        <v>304</v>
      </c>
      <c r="E9" s="23">
        <v>143</v>
      </c>
      <c r="F9" s="23">
        <v>189</v>
      </c>
      <c r="G9" s="23">
        <v>301</v>
      </c>
      <c r="H9" s="23">
        <v>49</v>
      </c>
      <c r="I9" s="23">
        <v>184</v>
      </c>
      <c r="J9" s="23">
        <v>109</v>
      </c>
      <c r="K9" s="23">
        <v>238</v>
      </c>
      <c r="L9" s="23">
        <v>251</v>
      </c>
    </row>
    <row r="10" spans="1:13" s="86" customFormat="1">
      <c r="A10" s="121" t="s">
        <v>368</v>
      </c>
      <c r="B10" s="73">
        <v>5507</v>
      </c>
      <c r="C10" s="23">
        <v>873</v>
      </c>
      <c r="D10" s="23">
        <v>429</v>
      </c>
      <c r="E10" s="23">
        <v>352</v>
      </c>
      <c r="F10" s="23">
        <v>403</v>
      </c>
      <c r="G10" s="23">
        <v>726</v>
      </c>
      <c r="H10" s="23">
        <v>181</v>
      </c>
      <c r="I10" s="23">
        <v>654</v>
      </c>
      <c r="J10" s="23">
        <v>399</v>
      </c>
      <c r="K10" s="23">
        <v>470</v>
      </c>
      <c r="L10" s="23">
        <v>1019</v>
      </c>
    </row>
    <row r="11" spans="1:13" s="86" customFormat="1">
      <c r="A11" s="121" t="s">
        <v>369</v>
      </c>
      <c r="B11" s="73">
        <v>8841</v>
      </c>
      <c r="C11" s="23">
        <v>1511</v>
      </c>
      <c r="D11" s="23">
        <v>832</v>
      </c>
      <c r="E11" s="23">
        <v>839</v>
      </c>
      <c r="F11" s="23">
        <v>613</v>
      </c>
      <c r="G11" s="23">
        <v>1237</v>
      </c>
      <c r="H11" s="23">
        <v>330</v>
      </c>
      <c r="I11" s="23">
        <v>1338</v>
      </c>
      <c r="J11" s="23">
        <v>577</v>
      </c>
      <c r="K11" s="23">
        <v>564</v>
      </c>
      <c r="L11" s="23">
        <v>1000</v>
      </c>
    </row>
    <row r="12" spans="1:13" s="86" customFormat="1">
      <c r="A12" s="121" t="s">
        <v>370</v>
      </c>
      <c r="B12" s="73">
        <v>13435</v>
      </c>
      <c r="C12" s="23">
        <v>2070</v>
      </c>
      <c r="D12" s="23">
        <v>987</v>
      </c>
      <c r="E12" s="23">
        <v>1014</v>
      </c>
      <c r="F12" s="23">
        <v>1070</v>
      </c>
      <c r="G12" s="23">
        <v>2061</v>
      </c>
      <c r="H12" s="23">
        <v>458</v>
      </c>
      <c r="I12" s="23">
        <v>2013</v>
      </c>
      <c r="J12" s="23">
        <v>1252</v>
      </c>
      <c r="K12" s="23">
        <v>689</v>
      </c>
      <c r="L12" s="23">
        <v>1820</v>
      </c>
    </row>
    <row r="13" spans="1:13" s="86" customFormat="1">
      <c r="A13" s="121" t="s">
        <v>371</v>
      </c>
      <c r="B13" s="73">
        <v>12455</v>
      </c>
      <c r="C13" s="23">
        <v>1591</v>
      </c>
      <c r="D13" s="23">
        <v>1195</v>
      </c>
      <c r="E13" s="23">
        <v>1015</v>
      </c>
      <c r="F13" s="23">
        <v>1110</v>
      </c>
      <c r="G13" s="23">
        <v>1582</v>
      </c>
      <c r="H13" s="23">
        <v>351</v>
      </c>
      <c r="I13" s="23">
        <v>1637</v>
      </c>
      <c r="J13" s="23">
        <v>1386</v>
      </c>
      <c r="K13" s="23">
        <v>816</v>
      </c>
      <c r="L13" s="23">
        <v>1771</v>
      </c>
    </row>
    <row r="14" spans="1:13" s="86" customFormat="1">
      <c r="A14" s="121" t="s">
        <v>372</v>
      </c>
      <c r="B14" s="73">
        <v>6571</v>
      </c>
      <c r="C14" s="23">
        <v>928</v>
      </c>
      <c r="D14" s="23">
        <v>530</v>
      </c>
      <c r="E14" s="23">
        <v>613</v>
      </c>
      <c r="F14" s="23">
        <v>515</v>
      </c>
      <c r="G14" s="23">
        <v>802</v>
      </c>
      <c r="H14" s="23">
        <v>200</v>
      </c>
      <c r="I14" s="23">
        <v>831</v>
      </c>
      <c r="J14" s="23">
        <v>679</v>
      </c>
      <c r="K14" s="23">
        <v>217</v>
      </c>
      <c r="L14" s="23">
        <v>1255</v>
      </c>
    </row>
    <row r="15" spans="1:13" s="86" customFormat="1">
      <c r="A15" s="121" t="s">
        <v>373</v>
      </c>
      <c r="B15" s="73">
        <v>24685</v>
      </c>
      <c r="C15" s="23">
        <v>3533</v>
      </c>
      <c r="D15" s="23">
        <v>2411</v>
      </c>
      <c r="E15" s="23">
        <v>2108</v>
      </c>
      <c r="F15" s="23">
        <v>1391</v>
      </c>
      <c r="G15" s="23">
        <v>2695</v>
      </c>
      <c r="H15" s="23">
        <v>610</v>
      </c>
      <c r="I15" s="23">
        <v>3869</v>
      </c>
      <c r="J15" s="23">
        <v>2163</v>
      </c>
      <c r="K15" s="23">
        <v>1683</v>
      </c>
      <c r="L15" s="23">
        <v>4223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8.9999999999999993E-3</v>
      </c>
      <c r="C19" s="93">
        <v>1.7000000000000001E-2</v>
      </c>
      <c r="D19" s="93">
        <v>7.0000000000000001E-3</v>
      </c>
      <c r="E19" s="93">
        <v>7.0000000000000001E-3</v>
      </c>
      <c r="F19" s="93">
        <v>8.0000000000000002E-3</v>
      </c>
      <c r="G19" s="93">
        <v>5.0000000000000001E-3</v>
      </c>
      <c r="H19" s="93">
        <v>1.2999999999999999E-2</v>
      </c>
      <c r="I19" s="93">
        <v>0</v>
      </c>
      <c r="J19" s="93">
        <v>8.9999999999999993E-3</v>
      </c>
      <c r="K19" s="93">
        <v>3.1E-2</v>
      </c>
      <c r="L19" s="93">
        <v>8.0000000000000002E-3</v>
      </c>
    </row>
    <row r="20" spans="1:12" s="86" customFormat="1">
      <c r="A20" s="121" t="s">
        <v>367</v>
      </c>
      <c r="B20" s="92">
        <v>2.8000000000000001E-2</v>
      </c>
      <c r="C20" s="93">
        <v>2.9000000000000001E-2</v>
      </c>
      <c r="D20" s="93">
        <v>4.4999999999999998E-2</v>
      </c>
      <c r="E20" s="93">
        <v>2.3E-2</v>
      </c>
      <c r="F20" s="93">
        <v>3.5999999999999997E-2</v>
      </c>
      <c r="G20" s="93">
        <v>3.2000000000000001E-2</v>
      </c>
      <c r="H20" s="93">
        <v>2.1999999999999999E-2</v>
      </c>
      <c r="I20" s="93">
        <v>1.7000000000000001E-2</v>
      </c>
      <c r="J20" s="93">
        <v>1.6E-2</v>
      </c>
      <c r="K20" s="93">
        <v>4.9000000000000002E-2</v>
      </c>
      <c r="L20" s="93">
        <v>2.1999999999999999E-2</v>
      </c>
    </row>
    <row r="21" spans="1:12" s="86" customFormat="1">
      <c r="A21" s="121" t="s">
        <v>368</v>
      </c>
      <c r="B21" s="92">
        <v>7.3999999999999996E-2</v>
      </c>
      <c r="C21" s="93">
        <v>7.9000000000000001E-2</v>
      </c>
      <c r="D21" s="93">
        <v>6.4000000000000001E-2</v>
      </c>
      <c r="E21" s="93">
        <v>5.8000000000000003E-2</v>
      </c>
      <c r="F21" s="93">
        <v>7.5999999999999998E-2</v>
      </c>
      <c r="G21" s="93">
        <v>7.6999999999999999E-2</v>
      </c>
      <c r="H21" s="93">
        <v>8.2000000000000003E-2</v>
      </c>
      <c r="I21" s="93">
        <v>6.2E-2</v>
      </c>
      <c r="J21" s="93">
        <v>0.06</v>
      </c>
      <c r="K21" s="93">
        <v>9.7000000000000003E-2</v>
      </c>
      <c r="L21" s="93">
        <v>8.8999999999999996E-2</v>
      </c>
    </row>
    <row r="22" spans="1:12" s="86" customFormat="1">
      <c r="A22" s="121" t="s">
        <v>369</v>
      </c>
      <c r="B22" s="92">
        <v>0.11899999999999999</v>
      </c>
      <c r="C22" s="93">
        <v>0.13700000000000001</v>
      </c>
      <c r="D22" s="93">
        <v>0.124</v>
      </c>
      <c r="E22" s="93">
        <v>0.13700000000000001</v>
      </c>
      <c r="F22" s="93">
        <v>0.115</v>
      </c>
      <c r="G22" s="93">
        <v>0.13100000000000001</v>
      </c>
      <c r="H22" s="93">
        <v>0.14899999999999999</v>
      </c>
      <c r="I22" s="93">
        <v>0.127</v>
      </c>
      <c r="J22" s="93">
        <v>8.6999999999999994E-2</v>
      </c>
      <c r="K22" s="93">
        <v>0.11700000000000001</v>
      </c>
      <c r="L22" s="93">
        <v>8.6999999999999994E-2</v>
      </c>
    </row>
    <row r="23" spans="1:12" s="86" customFormat="1">
      <c r="A23" s="121" t="s">
        <v>370</v>
      </c>
      <c r="B23" s="92">
        <v>0.18099999999999999</v>
      </c>
      <c r="C23" s="93">
        <v>0.188</v>
      </c>
      <c r="D23" s="93">
        <v>0.14699999999999999</v>
      </c>
      <c r="E23" s="93">
        <v>0.16500000000000001</v>
      </c>
      <c r="F23" s="93">
        <v>0.20100000000000001</v>
      </c>
      <c r="G23" s="93">
        <v>0.218</v>
      </c>
      <c r="H23" s="93">
        <v>0.20699999999999999</v>
      </c>
      <c r="I23" s="93">
        <v>0.191</v>
      </c>
      <c r="J23" s="93">
        <v>0.189</v>
      </c>
      <c r="K23" s="93">
        <v>0.14299999999999999</v>
      </c>
      <c r="L23" s="93">
        <v>0.159</v>
      </c>
    </row>
    <row r="24" spans="1:12" s="86" customFormat="1">
      <c r="A24" s="121" t="s">
        <v>371</v>
      </c>
      <c r="B24" s="92">
        <v>0.16800000000000001</v>
      </c>
      <c r="C24" s="93">
        <v>0.14399999999999999</v>
      </c>
      <c r="D24" s="93">
        <v>0.17699999999999999</v>
      </c>
      <c r="E24" s="93">
        <v>0.16600000000000001</v>
      </c>
      <c r="F24" s="93">
        <v>0.20799999999999999</v>
      </c>
      <c r="G24" s="93">
        <v>0.16700000000000001</v>
      </c>
      <c r="H24" s="93">
        <v>0.159</v>
      </c>
      <c r="I24" s="93">
        <v>0.156</v>
      </c>
      <c r="J24" s="93">
        <v>0.20899999999999999</v>
      </c>
      <c r="K24" s="93">
        <v>0.16900000000000001</v>
      </c>
      <c r="L24" s="93">
        <v>0.155</v>
      </c>
    </row>
    <row r="25" spans="1:12" s="86" customFormat="1">
      <c r="A25" s="121" t="s">
        <v>372</v>
      </c>
      <c r="B25" s="92">
        <v>8.7999999999999995E-2</v>
      </c>
      <c r="C25" s="93">
        <v>8.4000000000000005E-2</v>
      </c>
      <c r="D25" s="93">
        <v>7.9000000000000001E-2</v>
      </c>
      <c r="E25" s="93">
        <v>0.1</v>
      </c>
      <c r="F25" s="93">
        <v>9.7000000000000003E-2</v>
      </c>
      <c r="G25" s="93">
        <v>8.5000000000000006E-2</v>
      </c>
      <c r="H25" s="93">
        <v>9.0999999999999998E-2</v>
      </c>
      <c r="I25" s="93">
        <v>7.9000000000000001E-2</v>
      </c>
      <c r="J25" s="93">
        <v>0.10199999999999999</v>
      </c>
      <c r="K25" s="93">
        <v>4.4999999999999998E-2</v>
      </c>
      <c r="L25" s="93">
        <v>0.11</v>
      </c>
    </row>
    <row r="26" spans="1:12" s="86" customFormat="1">
      <c r="A26" s="121" t="s">
        <v>373</v>
      </c>
      <c r="B26" s="92">
        <v>0.33200000000000002</v>
      </c>
      <c r="C26" s="93">
        <v>0.32100000000000001</v>
      </c>
      <c r="D26" s="93">
        <v>0.35799999999999998</v>
      </c>
      <c r="E26" s="93">
        <v>0.34399999999999997</v>
      </c>
      <c r="F26" s="93">
        <v>0.26100000000000001</v>
      </c>
      <c r="G26" s="93">
        <v>0.28499999999999998</v>
      </c>
      <c r="H26" s="93">
        <v>0.27600000000000002</v>
      </c>
      <c r="I26" s="93">
        <v>0.36799999999999999</v>
      </c>
      <c r="J26" s="93">
        <v>0.32600000000000001</v>
      </c>
      <c r="K26" s="93">
        <v>0.34899999999999998</v>
      </c>
      <c r="L26" s="93">
        <v>0.36899999999999999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1.4E-2</v>
      </c>
      <c r="C30" s="93">
        <v>2.5000000000000001E-2</v>
      </c>
      <c r="D30" s="93">
        <v>1.0999999999999999E-2</v>
      </c>
      <c r="E30" s="93">
        <v>0.01</v>
      </c>
      <c r="F30" s="93">
        <v>0.01</v>
      </c>
      <c r="G30" s="93">
        <v>6.0000000000000001E-3</v>
      </c>
      <c r="H30" s="93">
        <v>1.7999999999999999E-2</v>
      </c>
      <c r="I30" s="93">
        <v>0</v>
      </c>
      <c r="J30" s="93">
        <v>1.4E-2</v>
      </c>
      <c r="K30" s="93">
        <v>4.8000000000000001E-2</v>
      </c>
      <c r="L30" s="93">
        <v>1.2999999999999999E-2</v>
      </c>
    </row>
    <row r="31" spans="1:12" s="86" customFormat="1">
      <c r="A31" s="25" t="s">
        <v>367</v>
      </c>
      <c r="B31" s="92">
        <v>4.2000000000000003E-2</v>
      </c>
      <c r="C31" s="93">
        <v>4.2999999999999997E-2</v>
      </c>
      <c r="D31" s="93">
        <v>7.0000000000000007E-2</v>
      </c>
      <c r="E31" s="93">
        <v>3.5999999999999997E-2</v>
      </c>
      <c r="F31" s="93">
        <v>4.8000000000000001E-2</v>
      </c>
      <c r="G31" s="93">
        <v>4.4999999999999998E-2</v>
      </c>
      <c r="H31" s="93">
        <v>3.1E-2</v>
      </c>
      <c r="I31" s="93">
        <v>2.8000000000000001E-2</v>
      </c>
      <c r="J31" s="93">
        <v>2.4E-2</v>
      </c>
      <c r="K31" s="93">
        <v>7.5999999999999998E-2</v>
      </c>
      <c r="L31" s="93">
        <v>3.5000000000000003E-2</v>
      </c>
    </row>
    <row r="32" spans="1:12" s="86" customFormat="1">
      <c r="A32" s="25" t="s">
        <v>368</v>
      </c>
      <c r="B32" s="92">
        <v>0.111</v>
      </c>
      <c r="C32" s="93">
        <v>0.11700000000000001</v>
      </c>
      <c r="D32" s="93">
        <v>9.9000000000000005E-2</v>
      </c>
      <c r="E32" s="93">
        <v>8.7999999999999995E-2</v>
      </c>
      <c r="F32" s="93">
        <v>0.10199999999999999</v>
      </c>
      <c r="G32" s="93">
        <v>0.108</v>
      </c>
      <c r="H32" s="93">
        <v>0.113</v>
      </c>
      <c r="I32" s="93">
        <v>9.8000000000000004E-2</v>
      </c>
      <c r="J32" s="93">
        <v>8.8999999999999996E-2</v>
      </c>
      <c r="K32" s="93">
        <v>0.14899999999999999</v>
      </c>
      <c r="L32" s="93">
        <v>0.14099999999999999</v>
      </c>
    </row>
    <row r="33" spans="1:35" s="86" customFormat="1">
      <c r="A33" s="25" t="s">
        <v>369</v>
      </c>
      <c r="B33" s="92">
        <v>0.17799999999999999</v>
      </c>
      <c r="C33" s="93">
        <v>0.20200000000000001</v>
      </c>
      <c r="D33" s="93">
        <v>0.192</v>
      </c>
      <c r="E33" s="93">
        <v>0.20899999999999999</v>
      </c>
      <c r="F33" s="93">
        <v>0.155</v>
      </c>
      <c r="G33" s="93">
        <v>0.183</v>
      </c>
      <c r="H33" s="93">
        <v>0.20699999999999999</v>
      </c>
      <c r="I33" s="93">
        <v>0.20100000000000001</v>
      </c>
      <c r="J33" s="93">
        <v>0.129</v>
      </c>
      <c r="K33" s="93">
        <v>0.17899999999999999</v>
      </c>
      <c r="L33" s="93">
        <v>0.13900000000000001</v>
      </c>
    </row>
    <row r="34" spans="1:35" s="86" customFormat="1">
      <c r="A34" s="25" t="s">
        <v>370</v>
      </c>
      <c r="B34" s="92">
        <v>0.27100000000000002</v>
      </c>
      <c r="C34" s="93">
        <v>0.27700000000000002</v>
      </c>
      <c r="D34" s="93">
        <v>0.22800000000000001</v>
      </c>
      <c r="E34" s="93">
        <v>0.252</v>
      </c>
      <c r="F34" s="93">
        <v>0.27200000000000002</v>
      </c>
      <c r="G34" s="93">
        <v>0.30499999999999999</v>
      </c>
      <c r="H34" s="93">
        <v>0.28699999999999998</v>
      </c>
      <c r="I34" s="93">
        <v>0.30199999999999999</v>
      </c>
      <c r="J34" s="93">
        <v>0.28000000000000003</v>
      </c>
      <c r="K34" s="93">
        <v>0.219</v>
      </c>
      <c r="L34" s="93">
        <v>0.252</v>
      </c>
    </row>
    <row r="35" spans="1:35" s="86" customFormat="1">
      <c r="A35" s="25" t="s">
        <v>371</v>
      </c>
      <c r="B35" s="92">
        <v>0.251</v>
      </c>
      <c r="C35" s="93">
        <v>0.21299999999999999</v>
      </c>
      <c r="D35" s="93">
        <v>0.27600000000000002</v>
      </c>
      <c r="E35" s="93">
        <v>0.253</v>
      </c>
      <c r="F35" s="93">
        <v>0.28199999999999997</v>
      </c>
      <c r="G35" s="93">
        <v>0.23400000000000001</v>
      </c>
      <c r="H35" s="93">
        <v>0.22</v>
      </c>
      <c r="I35" s="93">
        <v>0.246</v>
      </c>
      <c r="J35" s="93">
        <v>0.311</v>
      </c>
      <c r="K35" s="93">
        <v>0.26</v>
      </c>
      <c r="L35" s="93">
        <v>0.246</v>
      </c>
    </row>
    <row r="36" spans="1:35" s="86" customFormat="1">
      <c r="A36" s="25" t="s">
        <v>372</v>
      </c>
      <c r="B36" s="92">
        <v>0.13200000000000001</v>
      </c>
      <c r="C36" s="93">
        <v>0.124</v>
      </c>
      <c r="D36" s="93">
        <v>0.123</v>
      </c>
      <c r="E36" s="93">
        <v>0.153</v>
      </c>
      <c r="F36" s="93">
        <v>0.13100000000000001</v>
      </c>
      <c r="G36" s="93">
        <v>0.11899999999999999</v>
      </c>
      <c r="H36" s="93">
        <v>0.125</v>
      </c>
      <c r="I36" s="93">
        <v>0.125</v>
      </c>
      <c r="J36" s="93">
        <v>0.152</v>
      </c>
      <c r="K36" s="93">
        <v>6.9000000000000006E-2</v>
      </c>
      <c r="L36" s="93">
        <v>0.17399999999999999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 ht="24">
      <c r="A40" s="121" t="s">
        <v>374</v>
      </c>
      <c r="B40" s="92">
        <v>0.65500000000000003</v>
      </c>
      <c r="C40" s="93">
        <v>0.61299999999999999</v>
      </c>
      <c r="D40" s="93">
        <v>0.627</v>
      </c>
      <c r="E40" s="93">
        <v>0.65800000000000003</v>
      </c>
      <c r="F40" s="93">
        <v>0.68400000000000005</v>
      </c>
      <c r="G40" s="93">
        <v>0.65800000000000003</v>
      </c>
      <c r="H40" s="93">
        <v>0.63200000000000001</v>
      </c>
      <c r="I40" s="93">
        <v>0.67300000000000004</v>
      </c>
      <c r="J40" s="93">
        <v>0.74299999999999999</v>
      </c>
      <c r="K40" s="93">
        <v>0.54800000000000004</v>
      </c>
      <c r="L40" s="93">
        <v>0.67200000000000004</v>
      </c>
    </row>
    <row r="41" spans="1:35" s="86" customFormat="1">
      <c r="A41" s="122" t="s">
        <v>375</v>
      </c>
      <c r="B41" s="109">
        <v>4.9000000000000004</v>
      </c>
      <c r="C41" s="112">
        <v>4.8</v>
      </c>
      <c r="D41" s="112">
        <v>4.9000000000000004</v>
      </c>
      <c r="E41" s="112">
        <v>5</v>
      </c>
      <c r="F41" s="112">
        <v>5</v>
      </c>
      <c r="G41" s="112">
        <v>4.9000000000000004</v>
      </c>
      <c r="H41" s="112">
        <v>4.9000000000000004</v>
      </c>
      <c r="I41" s="112">
        <v>5</v>
      </c>
      <c r="J41" s="112">
        <v>5.2</v>
      </c>
      <c r="K41" s="112">
        <v>4.5</v>
      </c>
      <c r="L41" s="112">
        <v>5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22" t="s">
        <v>377</v>
      </c>
      <c r="B43" s="73" t="str">
        <f>INDEX($A8:$A14,MATCH(B46,B8:B14,0))</f>
        <v>Voto 5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5</v>
      </c>
      <c r="H43" s="113" t="str">
        <f t="shared" si="0"/>
        <v>Voto 5</v>
      </c>
      <c r="I43" s="113" t="str">
        <f t="shared" si="0"/>
        <v>Voto 5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5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59.489051094890506</v>
      </c>
      <c r="C44" s="112">
        <f t="shared" si="1"/>
        <v>53.789279112754166</v>
      </c>
      <c r="D44" s="112">
        <f t="shared" si="1"/>
        <v>55.298651252408476</v>
      </c>
      <c r="E44" s="112">
        <f t="shared" si="1"/>
        <v>66.08863198458576</v>
      </c>
      <c r="F44" s="112">
        <f t="shared" si="1"/>
        <v>61.661341853035147</v>
      </c>
      <c r="G44" s="112">
        <f t="shared" si="1"/>
        <v>60.958904109589049</v>
      </c>
      <c r="H44" s="112">
        <f t="shared" si="1"/>
        <v>59.233449477351918</v>
      </c>
      <c r="I44" s="112">
        <f t="shared" si="1"/>
        <v>68.712871287128706</v>
      </c>
      <c r="J44" s="112">
        <f t="shared" si="1"/>
        <v>70.940170940170944</v>
      </c>
      <c r="K44" s="112">
        <f t="shared" si="1"/>
        <v>33.707865168539321</v>
      </c>
      <c r="L44" s="112">
        <f t="shared" si="1"/>
        <v>56.169429097605892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13435</v>
      </c>
      <c r="C46" s="117">
        <f t="shared" ref="C46:L46" si="2">MAX(C8:C14)</f>
        <v>2070</v>
      </c>
      <c r="D46" s="117">
        <f t="shared" si="2"/>
        <v>1195</v>
      </c>
      <c r="E46" s="117">
        <f t="shared" si="2"/>
        <v>1015</v>
      </c>
      <c r="F46" s="117">
        <f t="shared" si="2"/>
        <v>1110</v>
      </c>
      <c r="G46" s="117">
        <f t="shared" si="2"/>
        <v>2061</v>
      </c>
      <c r="H46" s="117">
        <f t="shared" si="2"/>
        <v>458</v>
      </c>
      <c r="I46" s="117">
        <f t="shared" si="2"/>
        <v>2013</v>
      </c>
      <c r="J46" s="117">
        <f t="shared" si="2"/>
        <v>1386</v>
      </c>
      <c r="K46" s="117">
        <f t="shared" si="2"/>
        <v>816</v>
      </c>
      <c r="L46" s="117">
        <f t="shared" si="2"/>
        <v>1820</v>
      </c>
    </row>
    <row r="47" spans="1:35" s="67" customFormat="1" ht="4.5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Z31" sqref="Z31:Z32"/>
    </sheetView>
  </sheetViews>
  <sheetFormatPr defaultColWidth="8.7109375" defaultRowHeight="12"/>
  <cols>
    <col min="1" max="1" width="24.710937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109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418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418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513</v>
      </c>
      <c r="C9" s="23">
        <v>163</v>
      </c>
      <c r="D9" s="23">
        <v>41</v>
      </c>
      <c r="E9" s="23">
        <v>34</v>
      </c>
      <c r="F9" s="23">
        <v>30</v>
      </c>
      <c r="G9" s="23">
        <v>27</v>
      </c>
      <c r="H9" s="23">
        <v>29</v>
      </c>
      <c r="I9" s="23">
        <v>0</v>
      </c>
      <c r="J9" s="23">
        <v>54</v>
      </c>
      <c r="K9" s="23">
        <v>102</v>
      </c>
      <c r="L9" s="23">
        <v>33</v>
      </c>
      <c r="N9" s="73">
        <v>181</v>
      </c>
      <c r="O9" s="23">
        <v>23</v>
      </c>
      <c r="P9" s="23">
        <v>5</v>
      </c>
      <c r="Q9" s="23">
        <v>8</v>
      </c>
      <c r="R9" s="23">
        <v>11</v>
      </c>
      <c r="S9" s="23">
        <v>17</v>
      </c>
      <c r="T9" s="23">
        <v>0</v>
      </c>
      <c r="U9" s="23">
        <v>0</v>
      </c>
      <c r="V9" s="23">
        <v>7</v>
      </c>
      <c r="W9" s="23">
        <v>49</v>
      </c>
      <c r="X9" s="23">
        <v>31</v>
      </c>
    </row>
    <row r="10" spans="1:24" s="86" customFormat="1">
      <c r="A10" s="121" t="s">
        <v>367</v>
      </c>
      <c r="B10" s="73">
        <v>1700</v>
      </c>
      <c r="C10" s="23">
        <v>272</v>
      </c>
      <c r="D10" s="23">
        <v>270</v>
      </c>
      <c r="E10" s="23">
        <v>101</v>
      </c>
      <c r="F10" s="23">
        <v>163</v>
      </c>
      <c r="G10" s="23">
        <v>241</v>
      </c>
      <c r="H10" s="23">
        <v>36</v>
      </c>
      <c r="I10" s="23">
        <v>157</v>
      </c>
      <c r="J10" s="23">
        <v>73</v>
      </c>
      <c r="K10" s="23">
        <v>189</v>
      </c>
      <c r="L10" s="23">
        <v>199</v>
      </c>
      <c r="N10" s="73">
        <v>392</v>
      </c>
      <c r="O10" s="23">
        <v>53</v>
      </c>
      <c r="P10" s="23">
        <v>35</v>
      </c>
      <c r="Q10" s="23">
        <v>42</v>
      </c>
      <c r="R10" s="23">
        <v>27</v>
      </c>
      <c r="S10" s="23">
        <v>60</v>
      </c>
      <c r="T10" s="23">
        <v>13</v>
      </c>
      <c r="U10" s="23">
        <v>26</v>
      </c>
      <c r="V10" s="23">
        <v>36</v>
      </c>
      <c r="W10" s="23">
        <v>49</v>
      </c>
      <c r="X10" s="23">
        <v>82</v>
      </c>
    </row>
    <row r="11" spans="1:24" s="86" customFormat="1">
      <c r="A11" s="121" t="s">
        <v>368</v>
      </c>
      <c r="B11" s="73">
        <v>4640</v>
      </c>
      <c r="C11" s="23">
        <v>706</v>
      </c>
      <c r="D11" s="23">
        <v>394</v>
      </c>
      <c r="E11" s="23">
        <v>236</v>
      </c>
      <c r="F11" s="23">
        <v>355</v>
      </c>
      <c r="G11" s="23">
        <v>615</v>
      </c>
      <c r="H11" s="23">
        <v>130</v>
      </c>
      <c r="I11" s="23">
        <v>567</v>
      </c>
      <c r="J11" s="23">
        <v>363</v>
      </c>
      <c r="K11" s="23">
        <v>378</v>
      </c>
      <c r="L11" s="23">
        <v>896</v>
      </c>
      <c r="N11" s="73">
        <v>868</v>
      </c>
      <c r="O11" s="23">
        <v>167</v>
      </c>
      <c r="P11" s="23">
        <v>35</v>
      </c>
      <c r="Q11" s="23">
        <v>116</v>
      </c>
      <c r="R11" s="23">
        <v>48</v>
      </c>
      <c r="S11" s="23">
        <v>111</v>
      </c>
      <c r="T11" s="23">
        <v>51</v>
      </c>
      <c r="U11" s="23">
        <v>88</v>
      </c>
      <c r="V11" s="23">
        <v>36</v>
      </c>
      <c r="W11" s="23">
        <v>92</v>
      </c>
      <c r="X11" s="23">
        <v>154</v>
      </c>
    </row>
    <row r="12" spans="1:24" s="86" customFormat="1">
      <c r="A12" s="121" t="s">
        <v>369</v>
      </c>
      <c r="B12" s="73">
        <v>6977</v>
      </c>
      <c r="C12" s="23">
        <v>1223</v>
      </c>
      <c r="D12" s="23">
        <v>767</v>
      </c>
      <c r="E12" s="23">
        <v>590</v>
      </c>
      <c r="F12" s="23">
        <v>459</v>
      </c>
      <c r="G12" s="23">
        <v>989</v>
      </c>
      <c r="H12" s="23">
        <v>259</v>
      </c>
      <c r="I12" s="23">
        <v>1102</v>
      </c>
      <c r="J12" s="23">
        <v>417</v>
      </c>
      <c r="K12" s="23">
        <v>407</v>
      </c>
      <c r="L12" s="23">
        <v>763</v>
      </c>
      <c r="N12" s="73">
        <v>1865</v>
      </c>
      <c r="O12" s="23">
        <v>288</v>
      </c>
      <c r="P12" s="23">
        <v>65</v>
      </c>
      <c r="Q12" s="23">
        <v>249</v>
      </c>
      <c r="R12" s="23">
        <v>154</v>
      </c>
      <c r="S12" s="23">
        <v>248</v>
      </c>
      <c r="T12" s="23">
        <v>71</v>
      </c>
      <c r="U12" s="23">
        <v>236</v>
      </c>
      <c r="V12" s="23">
        <v>160</v>
      </c>
      <c r="W12" s="23">
        <v>157</v>
      </c>
      <c r="X12" s="23">
        <v>226</v>
      </c>
    </row>
    <row r="13" spans="1:24" s="86" customFormat="1">
      <c r="A13" s="121" t="s">
        <v>370</v>
      </c>
      <c r="B13" s="73">
        <v>10309</v>
      </c>
      <c r="C13" s="23">
        <v>1630</v>
      </c>
      <c r="D13" s="23">
        <v>788</v>
      </c>
      <c r="E13" s="23">
        <v>590</v>
      </c>
      <c r="F13" s="23">
        <v>726</v>
      </c>
      <c r="G13" s="23">
        <v>1684</v>
      </c>
      <c r="H13" s="23">
        <v>374</v>
      </c>
      <c r="I13" s="23">
        <v>1637</v>
      </c>
      <c r="J13" s="23">
        <v>925</v>
      </c>
      <c r="K13" s="23">
        <v>494</v>
      </c>
      <c r="L13" s="23">
        <v>1460</v>
      </c>
      <c r="N13" s="73">
        <v>3126</v>
      </c>
      <c r="O13" s="23">
        <v>440</v>
      </c>
      <c r="P13" s="23">
        <v>199</v>
      </c>
      <c r="Q13" s="23">
        <v>424</v>
      </c>
      <c r="R13" s="23">
        <v>345</v>
      </c>
      <c r="S13" s="23">
        <v>376</v>
      </c>
      <c r="T13" s="23">
        <v>84</v>
      </c>
      <c r="U13" s="23">
        <v>376</v>
      </c>
      <c r="V13" s="23">
        <v>327</v>
      </c>
      <c r="W13" s="23">
        <v>195</v>
      </c>
      <c r="X13" s="23">
        <v>360</v>
      </c>
    </row>
    <row r="14" spans="1:24" s="86" customFormat="1">
      <c r="A14" s="121" t="s">
        <v>371</v>
      </c>
      <c r="B14" s="73">
        <v>9738</v>
      </c>
      <c r="C14" s="23">
        <v>1250</v>
      </c>
      <c r="D14" s="23">
        <v>995</v>
      </c>
      <c r="E14" s="23">
        <v>691</v>
      </c>
      <c r="F14" s="23">
        <v>829</v>
      </c>
      <c r="G14" s="23">
        <v>1257</v>
      </c>
      <c r="H14" s="23">
        <v>273</v>
      </c>
      <c r="I14" s="23">
        <v>1322</v>
      </c>
      <c r="J14" s="23">
        <v>1016</v>
      </c>
      <c r="K14" s="23">
        <v>610</v>
      </c>
      <c r="L14" s="23">
        <v>1493</v>
      </c>
      <c r="N14" s="73">
        <v>2717</v>
      </c>
      <c r="O14" s="23">
        <v>341</v>
      </c>
      <c r="P14" s="23">
        <v>199</v>
      </c>
      <c r="Q14" s="23">
        <v>324</v>
      </c>
      <c r="R14" s="23">
        <v>281</v>
      </c>
      <c r="S14" s="23">
        <v>325</v>
      </c>
      <c r="T14" s="23">
        <v>77</v>
      </c>
      <c r="U14" s="23">
        <v>315</v>
      </c>
      <c r="V14" s="23">
        <v>370</v>
      </c>
      <c r="W14" s="23">
        <v>205</v>
      </c>
      <c r="X14" s="23">
        <v>237</v>
      </c>
    </row>
    <row r="15" spans="1:24" s="86" customFormat="1">
      <c r="A15" s="121" t="s">
        <v>372</v>
      </c>
      <c r="B15" s="73">
        <v>5181</v>
      </c>
      <c r="C15" s="23">
        <v>761</v>
      </c>
      <c r="D15" s="23">
        <v>435</v>
      </c>
      <c r="E15" s="23">
        <v>472</v>
      </c>
      <c r="F15" s="23">
        <v>415</v>
      </c>
      <c r="G15" s="23">
        <v>588</v>
      </c>
      <c r="H15" s="23">
        <v>158</v>
      </c>
      <c r="I15" s="23">
        <v>630</v>
      </c>
      <c r="J15" s="23">
        <v>562</v>
      </c>
      <c r="K15" s="23">
        <v>131</v>
      </c>
      <c r="L15" s="23">
        <v>1029</v>
      </c>
      <c r="N15" s="73">
        <v>1390</v>
      </c>
      <c r="O15" s="23">
        <v>167</v>
      </c>
      <c r="P15" s="23">
        <v>95</v>
      </c>
      <c r="Q15" s="23">
        <v>141</v>
      </c>
      <c r="R15" s="23">
        <v>101</v>
      </c>
      <c r="S15" s="23">
        <v>214</v>
      </c>
      <c r="T15" s="23">
        <v>42</v>
      </c>
      <c r="U15" s="23">
        <v>201</v>
      </c>
      <c r="V15" s="23">
        <v>116</v>
      </c>
      <c r="W15" s="23">
        <v>87</v>
      </c>
      <c r="X15" s="23">
        <v>185</v>
      </c>
    </row>
    <row r="16" spans="1:24" s="86" customFormat="1">
      <c r="A16" s="121" t="s">
        <v>373</v>
      </c>
      <c r="B16" s="73">
        <v>18752</v>
      </c>
      <c r="C16" s="23">
        <v>2744</v>
      </c>
      <c r="D16" s="23">
        <v>2032</v>
      </c>
      <c r="E16" s="23">
        <v>1517</v>
      </c>
      <c r="F16" s="23">
        <v>1126</v>
      </c>
      <c r="G16" s="23">
        <v>1925</v>
      </c>
      <c r="H16" s="23">
        <v>381</v>
      </c>
      <c r="I16" s="23">
        <v>3116</v>
      </c>
      <c r="J16" s="23">
        <v>1596</v>
      </c>
      <c r="K16" s="23">
        <v>1293</v>
      </c>
      <c r="L16" s="23">
        <v>3020</v>
      </c>
      <c r="N16" s="73">
        <v>5934</v>
      </c>
      <c r="O16" s="23">
        <v>789</v>
      </c>
      <c r="P16" s="23">
        <v>379</v>
      </c>
      <c r="Q16" s="23">
        <v>590</v>
      </c>
      <c r="R16" s="23">
        <v>265</v>
      </c>
      <c r="S16" s="23">
        <v>770</v>
      </c>
      <c r="T16" s="23">
        <v>228</v>
      </c>
      <c r="U16" s="23">
        <v>753</v>
      </c>
      <c r="V16" s="23">
        <v>567</v>
      </c>
      <c r="W16" s="23">
        <v>389</v>
      </c>
      <c r="X16" s="23">
        <v>1265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8.9999999999999993E-3</v>
      </c>
      <c r="C20" s="93">
        <v>1.9E-2</v>
      </c>
      <c r="D20" s="93">
        <v>7.0000000000000001E-3</v>
      </c>
      <c r="E20" s="93">
        <v>8.0000000000000002E-3</v>
      </c>
      <c r="F20" s="93">
        <v>7.0000000000000001E-3</v>
      </c>
      <c r="G20" s="93">
        <v>4.0000000000000001E-3</v>
      </c>
      <c r="H20" s="93">
        <v>1.7999999999999999E-2</v>
      </c>
      <c r="I20" s="93">
        <v>0</v>
      </c>
      <c r="J20" s="93">
        <v>1.0999999999999999E-2</v>
      </c>
      <c r="K20" s="93">
        <v>2.8000000000000001E-2</v>
      </c>
      <c r="L20" s="93">
        <v>4.0000000000000001E-3</v>
      </c>
      <c r="N20" s="92">
        <v>1.0999999999999999E-2</v>
      </c>
      <c r="O20" s="93">
        <v>0.01</v>
      </c>
      <c r="P20" s="93">
        <v>5.0000000000000001E-3</v>
      </c>
      <c r="Q20" s="93">
        <v>4.0000000000000001E-3</v>
      </c>
      <c r="R20" s="93">
        <v>8.9999999999999993E-3</v>
      </c>
      <c r="S20" s="93">
        <v>8.0000000000000002E-3</v>
      </c>
      <c r="T20" s="93">
        <v>0</v>
      </c>
      <c r="U20" s="93">
        <v>0</v>
      </c>
      <c r="V20" s="93">
        <v>4.0000000000000001E-3</v>
      </c>
      <c r="W20" s="93">
        <v>0.04</v>
      </c>
      <c r="X20" s="93">
        <v>2.4E-2</v>
      </c>
    </row>
    <row r="21" spans="1:24" s="86" customFormat="1">
      <c r="A21" s="121" t="s">
        <v>367</v>
      </c>
      <c r="B21" s="92">
        <v>2.9000000000000001E-2</v>
      </c>
      <c r="C21" s="93">
        <v>3.1E-2</v>
      </c>
      <c r="D21" s="93">
        <v>4.7E-2</v>
      </c>
      <c r="E21" s="93">
        <v>2.4E-2</v>
      </c>
      <c r="F21" s="93">
        <v>0.04</v>
      </c>
      <c r="G21" s="93">
        <v>3.3000000000000002E-2</v>
      </c>
      <c r="H21" s="93">
        <v>2.1999999999999999E-2</v>
      </c>
      <c r="I21" s="93">
        <v>1.7999999999999999E-2</v>
      </c>
      <c r="J21" s="93">
        <v>1.4E-2</v>
      </c>
      <c r="K21" s="93">
        <v>5.1999999999999998E-2</v>
      </c>
      <c r="L21" s="93">
        <v>2.1999999999999999E-2</v>
      </c>
      <c r="N21" s="92">
        <v>2.4E-2</v>
      </c>
      <c r="O21" s="93">
        <v>2.3E-2</v>
      </c>
      <c r="P21" s="93">
        <v>3.4000000000000002E-2</v>
      </c>
      <c r="Q21" s="93">
        <v>2.1999999999999999E-2</v>
      </c>
      <c r="R21" s="93">
        <v>2.1999999999999999E-2</v>
      </c>
      <c r="S21" s="93">
        <v>2.8000000000000001E-2</v>
      </c>
      <c r="T21" s="93">
        <v>2.3E-2</v>
      </c>
      <c r="U21" s="93">
        <v>1.2999999999999999E-2</v>
      </c>
      <c r="V21" s="93">
        <v>2.1999999999999999E-2</v>
      </c>
      <c r="W21" s="93">
        <v>0.04</v>
      </c>
      <c r="X21" s="93">
        <v>0.02</v>
      </c>
    </row>
    <row r="22" spans="1:24" s="86" customFormat="1">
      <c r="A22" s="121" t="s">
        <v>368</v>
      </c>
      <c r="B22" s="92">
        <v>0.08</v>
      </c>
      <c r="C22" s="93">
        <v>8.1000000000000003E-2</v>
      </c>
      <c r="D22" s="93">
        <v>6.9000000000000006E-2</v>
      </c>
      <c r="E22" s="93">
        <v>5.6000000000000001E-2</v>
      </c>
      <c r="F22" s="93">
        <v>8.6999999999999994E-2</v>
      </c>
      <c r="G22" s="93">
        <v>8.4000000000000005E-2</v>
      </c>
      <c r="H22" s="93">
        <v>7.9000000000000001E-2</v>
      </c>
      <c r="I22" s="93">
        <v>6.6000000000000003E-2</v>
      </c>
      <c r="J22" s="93">
        <v>7.1999999999999995E-2</v>
      </c>
      <c r="K22" s="93">
        <v>0.105</v>
      </c>
      <c r="L22" s="93">
        <v>0.10100000000000001</v>
      </c>
      <c r="N22" s="92">
        <v>5.2999999999999999E-2</v>
      </c>
      <c r="O22" s="93">
        <v>7.3999999999999996E-2</v>
      </c>
      <c r="P22" s="93">
        <v>3.4000000000000002E-2</v>
      </c>
      <c r="Q22" s="93">
        <v>6.0999999999999999E-2</v>
      </c>
      <c r="R22" s="93">
        <v>3.9E-2</v>
      </c>
      <c r="S22" s="93">
        <v>5.1999999999999998E-2</v>
      </c>
      <c r="T22" s="93">
        <v>9.0999999999999998E-2</v>
      </c>
      <c r="U22" s="93">
        <v>4.3999999999999997E-2</v>
      </c>
      <c r="V22" s="93">
        <v>2.1999999999999999E-2</v>
      </c>
      <c r="W22" s="93">
        <v>7.4999999999999997E-2</v>
      </c>
      <c r="X22" s="93">
        <v>4.9000000000000002E-2</v>
      </c>
    </row>
    <row r="23" spans="1:24" s="86" customFormat="1">
      <c r="A23" s="121" t="s">
        <v>369</v>
      </c>
      <c r="B23" s="92">
        <v>0.121</v>
      </c>
      <c r="C23" s="93">
        <v>0.14000000000000001</v>
      </c>
      <c r="D23" s="93">
        <v>0.13400000000000001</v>
      </c>
      <c r="E23" s="93">
        <v>0.13900000000000001</v>
      </c>
      <c r="F23" s="93">
        <v>0.112</v>
      </c>
      <c r="G23" s="93">
        <v>0.13500000000000001</v>
      </c>
      <c r="H23" s="93">
        <v>0.158</v>
      </c>
      <c r="I23" s="93">
        <v>0.129</v>
      </c>
      <c r="J23" s="93">
        <v>8.3000000000000004E-2</v>
      </c>
      <c r="K23" s="93">
        <v>0.113</v>
      </c>
      <c r="L23" s="93">
        <v>8.5999999999999993E-2</v>
      </c>
      <c r="N23" s="92">
        <v>0.113</v>
      </c>
      <c r="O23" s="93">
        <v>0.127</v>
      </c>
      <c r="P23" s="93">
        <v>6.4000000000000001E-2</v>
      </c>
      <c r="Q23" s="93">
        <v>0.13200000000000001</v>
      </c>
      <c r="R23" s="93">
        <v>0.125</v>
      </c>
      <c r="S23" s="93">
        <v>0.11700000000000001</v>
      </c>
      <c r="T23" s="93">
        <v>0.125</v>
      </c>
      <c r="U23" s="93">
        <v>0.11799999999999999</v>
      </c>
      <c r="V23" s="93">
        <v>9.9000000000000005E-2</v>
      </c>
      <c r="W23" s="93">
        <v>0.128</v>
      </c>
      <c r="X23" s="93">
        <v>9.2999999999999999E-2</v>
      </c>
    </row>
    <row r="24" spans="1:24" s="86" customFormat="1">
      <c r="A24" s="121" t="s">
        <v>370</v>
      </c>
      <c r="B24" s="92">
        <v>0.17799999999999999</v>
      </c>
      <c r="C24" s="93">
        <v>0.186</v>
      </c>
      <c r="D24" s="93">
        <v>0.13800000000000001</v>
      </c>
      <c r="E24" s="93">
        <v>0.13900000000000001</v>
      </c>
      <c r="F24" s="93">
        <v>0.17699999999999999</v>
      </c>
      <c r="G24" s="93">
        <v>0.23</v>
      </c>
      <c r="H24" s="93">
        <v>0.22800000000000001</v>
      </c>
      <c r="I24" s="93">
        <v>0.192</v>
      </c>
      <c r="J24" s="93">
        <v>0.185</v>
      </c>
      <c r="K24" s="93">
        <v>0.13700000000000001</v>
      </c>
      <c r="L24" s="93">
        <v>0.16400000000000001</v>
      </c>
      <c r="N24" s="92">
        <v>0.19</v>
      </c>
      <c r="O24" s="93">
        <v>0.19400000000000001</v>
      </c>
      <c r="P24" s="93">
        <v>0.19700000000000001</v>
      </c>
      <c r="Q24" s="93">
        <v>0.224</v>
      </c>
      <c r="R24" s="93">
        <v>0.28000000000000003</v>
      </c>
      <c r="S24" s="93">
        <v>0.17699999999999999</v>
      </c>
      <c r="T24" s="93">
        <v>0.14799999999999999</v>
      </c>
      <c r="U24" s="93">
        <v>0.189</v>
      </c>
      <c r="V24" s="93">
        <v>0.20200000000000001</v>
      </c>
      <c r="W24" s="93">
        <v>0.159</v>
      </c>
      <c r="X24" s="93">
        <v>0.14199999999999999</v>
      </c>
    </row>
    <row r="25" spans="1:24" s="86" customFormat="1">
      <c r="A25" s="121" t="s">
        <v>371</v>
      </c>
      <c r="B25" s="92">
        <v>0.16800000000000001</v>
      </c>
      <c r="C25" s="93">
        <v>0.14299999999999999</v>
      </c>
      <c r="D25" s="93">
        <v>0.17399999999999999</v>
      </c>
      <c r="E25" s="93">
        <v>0.16300000000000001</v>
      </c>
      <c r="F25" s="93">
        <v>0.20200000000000001</v>
      </c>
      <c r="G25" s="93">
        <v>0.17199999999999999</v>
      </c>
      <c r="H25" s="93">
        <v>0.16700000000000001</v>
      </c>
      <c r="I25" s="93">
        <v>0.155</v>
      </c>
      <c r="J25" s="93">
        <v>0.20300000000000001</v>
      </c>
      <c r="K25" s="93">
        <v>0.16900000000000001</v>
      </c>
      <c r="L25" s="93">
        <v>0.16800000000000001</v>
      </c>
      <c r="N25" s="92">
        <v>0.16500000000000001</v>
      </c>
      <c r="O25" s="93">
        <v>0.151</v>
      </c>
      <c r="P25" s="93">
        <v>0.19700000000000001</v>
      </c>
      <c r="Q25" s="93">
        <v>0.17100000000000001</v>
      </c>
      <c r="R25" s="93">
        <v>0.22800000000000001</v>
      </c>
      <c r="S25" s="93">
        <v>0.153</v>
      </c>
      <c r="T25" s="93">
        <v>0.13600000000000001</v>
      </c>
      <c r="U25" s="93">
        <v>0.158</v>
      </c>
      <c r="V25" s="93">
        <v>0.22900000000000001</v>
      </c>
      <c r="W25" s="93">
        <v>0.16800000000000001</v>
      </c>
      <c r="X25" s="93">
        <v>0.109</v>
      </c>
    </row>
    <row r="26" spans="1:24" s="86" customFormat="1">
      <c r="A26" s="121" t="s">
        <v>372</v>
      </c>
      <c r="B26" s="92">
        <v>0.09</v>
      </c>
      <c r="C26" s="93">
        <v>8.6999999999999994E-2</v>
      </c>
      <c r="D26" s="93">
        <v>7.5999999999999998E-2</v>
      </c>
      <c r="E26" s="93">
        <v>0.112</v>
      </c>
      <c r="F26" s="93">
        <v>0.10100000000000001</v>
      </c>
      <c r="G26" s="93">
        <v>0.08</v>
      </c>
      <c r="H26" s="93">
        <v>9.6000000000000002E-2</v>
      </c>
      <c r="I26" s="93">
        <v>7.3999999999999996E-2</v>
      </c>
      <c r="J26" s="93">
        <v>0.112</v>
      </c>
      <c r="K26" s="93">
        <v>3.5999999999999997E-2</v>
      </c>
      <c r="L26" s="93">
        <v>0.11600000000000001</v>
      </c>
      <c r="N26" s="92">
        <v>8.4000000000000005E-2</v>
      </c>
      <c r="O26" s="93">
        <v>7.3999999999999996E-2</v>
      </c>
      <c r="P26" s="93">
        <v>9.4E-2</v>
      </c>
      <c r="Q26" s="93">
        <v>7.4999999999999997E-2</v>
      </c>
      <c r="R26" s="93">
        <v>8.2000000000000003E-2</v>
      </c>
      <c r="S26" s="93">
        <v>0.10100000000000001</v>
      </c>
      <c r="T26" s="93">
        <v>7.3999999999999996E-2</v>
      </c>
      <c r="U26" s="93">
        <v>0.10100000000000001</v>
      </c>
      <c r="V26" s="93">
        <v>7.1999999999999995E-2</v>
      </c>
      <c r="W26" s="93">
        <v>7.0999999999999994E-2</v>
      </c>
      <c r="X26" s="93">
        <v>8.8999999999999996E-2</v>
      </c>
    </row>
    <row r="27" spans="1:24" s="86" customFormat="1">
      <c r="A27" s="121" t="s">
        <v>373</v>
      </c>
      <c r="B27" s="92">
        <v>0.32400000000000001</v>
      </c>
      <c r="C27" s="93">
        <v>0.314</v>
      </c>
      <c r="D27" s="93">
        <v>0.35499999999999998</v>
      </c>
      <c r="E27" s="93">
        <v>0.35899999999999999</v>
      </c>
      <c r="F27" s="93">
        <v>0.27400000000000002</v>
      </c>
      <c r="G27" s="93">
        <v>0.26300000000000001</v>
      </c>
      <c r="H27" s="93">
        <v>0.23200000000000001</v>
      </c>
      <c r="I27" s="93">
        <v>0.36499999999999999</v>
      </c>
      <c r="J27" s="93">
        <v>0.31900000000000001</v>
      </c>
      <c r="K27" s="93">
        <v>0.35899999999999999</v>
      </c>
      <c r="L27" s="93">
        <v>0.34</v>
      </c>
      <c r="N27" s="92">
        <v>0.36</v>
      </c>
      <c r="O27" s="93">
        <v>0.34799999999999998</v>
      </c>
      <c r="P27" s="93">
        <v>0.374</v>
      </c>
      <c r="Q27" s="93">
        <v>0.311</v>
      </c>
      <c r="R27" s="93">
        <v>0.216</v>
      </c>
      <c r="S27" s="93">
        <v>0.36299999999999999</v>
      </c>
      <c r="T27" s="93">
        <v>0.40300000000000002</v>
      </c>
      <c r="U27" s="93">
        <v>0.377</v>
      </c>
      <c r="V27" s="93">
        <v>0.35</v>
      </c>
      <c r="W27" s="93">
        <v>0.31900000000000001</v>
      </c>
      <c r="X27" s="93">
        <v>0.47399999999999998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1.2999999999999999E-2</v>
      </c>
      <c r="C31" s="93">
        <v>2.7E-2</v>
      </c>
      <c r="D31" s="93">
        <v>1.0999999999999999E-2</v>
      </c>
      <c r="E31" s="93">
        <v>1.2E-2</v>
      </c>
      <c r="F31" s="93">
        <v>0.01</v>
      </c>
      <c r="G31" s="93">
        <v>5.0000000000000001E-3</v>
      </c>
      <c r="H31" s="93">
        <v>2.3E-2</v>
      </c>
      <c r="I31" s="93">
        <v>0</v>
      </c>
      <c r="J31" s="93">
        <v>1.6E-2</v>
      </c>
      <c r="K31" s="93">
        <v>4.3999999999999997E-2</v>
      </c>
      <c r="L31" s="93">
        <v>6.0000000000000001E-3</v>
      </c>
      <c r="N31" s="92">
        <v>1.7000000000000001E-2</v>
      </c>
      <c r="O31" s="93">
        <v>1.4999999999999999E-2</v>
      </c>
      <c r="P31" s="93">
        <v>8.0000000000000002E-3</v>
      </c>
      <c r="Q31" s="93">
        <v>6.0000000000000001E-3</v>
      </c>
      <c r="R31" s="93">
        <v>1.0999999999999999E-2</v>
      </c>
      <c r="S31" s="93">
        <v>1.2999999999999999E-2</v>
      </c>
      <c r="T31" s="93">
        <v>0</v>
      </c>
      <c r="U31" s="93">
        <v>0</v>
      </c>
      <c r="V31" s="93">
        <v>7.0000000000000001E-3</v>
      </c>
      <c r="W31" s="93">
        <v>5.8000000000000003E-2</v>
      </c>
      <c r="X31" s="93">
        <v>4.5999999999999999E-2</v>
      </c>
    </row>
    <row r="32" spans="1:24" s="90" customFormat="1">
      <c r="A32" s="25" t="s">
        <v>367</v>
      </c>
      <c r="B32" s="92">
        <v>4.3999999999999997E-2</v>
      </c>
      <c r="C32" s="93">
        <v>4.4999999999999998E-2</v>
      </c>
      <c r="D32" s="93">
        <v>7.2999999999999995E-2</v>
      </c>
      <c r="E32" s="93">
        <v>3.6999999999999998E-2</v>
      </c>
      <c r="F32" s="93">
        <v>5.5E-2</v>
      </c>
      <c r="G32" s="93">
        <v>4.4999999999999998E-2</v>
      </c>
      <c r="H32" s="93">
        <v>2.9000000000000001E-2</v>
      </c>
      <c r="I32" s="93">
        <v>2.9000000000000001E-2</v>
      </c>
      <c r="J32" s="93">
        <v>2.1000000000000001E-2</v>
      </c>
      <c r="K32" s="93">
        <v>8.2000000000000003E-2</v>
      </c>
      <c r="L32" s="93">
        <v>3.4000000000000002E-2</v>
      </c>
      <c r="N32" s="92">
        <v>3.6999999999999998E-2</v>
      </c>
      <c r="O32" s="93">
        <v>3.5999999999999997E-2</v>
      </c>
      <c r="P32" s="93">
        <v>5.5E-2</v>
      </c>
      <c r="Q32" s="93">
        <v>3.2000000000000001E-2</v>
      </c>
      <c r="R32" s="93">
        <v>2.7E-2</v>
      </c>
      <c r="S32" s="93">
        <v>4.3999999999999997E-2</v>
      </c>
      <c r="T32" s="93">
        <v>3.7999999999999999E-2</v>
      </c>
      <c r="U32" s="93">
        <v>2.1000000000000001E-2</v>
      </c>
      <c r="V32" s="93">
        <v>3.4000000000000002E-2</v>
      </c>
      <c r="W32" s="93">
        <v>5.8000000000000003E-2</v>
      </c>
      <c r="X32" s="93">
        <v>3.7999999999999999E-2</v>
      </c>
    </row>
    <row r="33" spans="1:25" s="90" customFormat="1">
      <c r="A33" s="25" t="s">
        <v>368</v>
      </c>
      <c r="B33" s="92">
        <v>0.11899999999999999</v>
      </c>
      <c r="C33" s="93">
        <v>0.11799999999999999</v>
      </c>
      <c r="D33" s="93">
        <v>0.107</v>
      </c>
      <c r="E33" s="93">
        <v>8.6999999999999994E-2</v>
      </c>
      <c r="F33" s="93">
        <v>0.11899999999999999</v>
      </c>
      <c r="G33" s="93">
        <v>0.114</v>
      </c>
      <c r="H33" s="93">
        <v>0.10299999999999999</v>
      </c>
      <c r="I33" s="93">
        <v>0.105</v>
      </c>
      <c r="J33" s="93">
        <v>0.106</v>
      </c>
      <c r="K33" s="93">
        <v>0.16400000000000001</v>
      </c>
      <c r="L33" s="93">
        <v>0.153</v>
      </c>
      <c r="N33" s="92">
        <v>8.2000000000000003E-2</v>
      </c>
      <c r="O33" s="93">
        <v>0.113</v>
      </c>
      <c r="P33" s="93">
        <v>5.5E-2</v>
      </c>
      <c r="Q33" s="93">
        <v>8.8999999999999996E-2</v>
      </c>
      <c r="R33" s="93">
        <v>4.9000000000000002E-2</v>
      </c>
      <c r="S33" s="93">
        <v>8.2000000000000003E-2</v>
      </c>
      <c r="T33" s="93">
        <v>0.152</v>
      </c>
      <c r="U33" s="93">
        <v>7.0000000000000007E-2</v>
      </c>
      <c r="V33" s="93">
        <v>3.4000000000000002E-2</v>
      </c>
      <c r="W33" s="93">
        <v>0.11</v>
      </c>
      <c r="X33" s="93">
        <v>9.1999999999999998E-2</v>
      </c>
    </row>
    <row r="34" spans="1:25" s="90" customFormat="1">
      <c r="A34" s="25" t="s">
        <v>369</v>
      </c>
      <c r="B34" s="92">
        <v>0.17899999999999999</v>
      </c>
      <c r="C34" s="93">
        <v>0.20399999999999999</v>
      </c>
      <c r="D34" s="93">
        <v>0.20799999999999999</v>
      </c>
      <c r="E34" s="93">
        <v>0.217</v>
      </c>
      <c r="F34" s="93">
        <v>0.154</v>
      </c>
      <c r="G34" s="93">
        <v>0.183</v>
      </c>
      <c r="H34" s="93">
        <v>0.20599999999999999</v>
      </c>
      <c r="I34" s="93">
        <v>0.20300000000000001</v>
      </c>
      <c r="J34" s="93">
        <v>0.122</v>
      </c>
      <c r="K34" s="93">
        <v>0.17599999999999999</v>
      </c>
      <c r="L34" s="93">
        <v>0.13</v>
      </c>
      <c r="N34" s="92">
        <v>0.17699999999999999</v>
      </c>
      <c r="O34" s="93">
        <v>0.19500000000000001</v>
      </c>
      <c r="P34" s="93">
        <v>0.10199999999999999</v>
      </c>
      <c r="Q34" s="93">
        <v>0.191</v>
      </c>
      <c r="R34" s="93">
        <v>0.159</v>
      </c>
      <c r="S34" s="93">
        <v>0.184</v>
      </c>
      <c r="T34" s="93">
        <v>0.21</v>
      </c>
      <c r="U34" s="93">
        <v>0.19</v>
      </c>
      <c r="V34" s="93">
        <v>0.152</v>
      </c>
      <c r="W34" s="93">
        <v>0.188</v>
      </c>
      <c r="X34" s="93">
        <v>0.17699999999999999</v>
      </c>
    </row>
    <row r="35" spans="1:25" s="90" customFormat="1">
      <c r="A35" s="25" t="s">
        <v>370</v>
      </c>
      <c r="B35" s="92">
        <v>0.26400000000000001</v>
      </c>
      <c r="C35" s="93">
        <v>0.27100000000000002</v>
      </c>
      <c r="D35" s="93">
        <v>0.21299999999999999</v>
      </c>
      <c r="E35" s="93">
        <v>0.217</v>
      </c>
      <c r="F35" s="93">
        <v>0.24399999999999999</v>
      </c>
      <c r="G35" s="93">
        <v>0.312</v>
      </c>
      <c r="H35" s="93">
        <v>0.29699999999999999</v>
      </c>
      <c r="I35" s="93">
        <v>0.30199999999999999</v>
      </c>
      <c r="J35" s="93">
        <v>0.27100000000000002</v>
      </c>
      <c r="K35" s="93">
        <v>0.214</v>
      </c>
      <c r="L35" s="93">
        <v>0.249</v>
      </c>
      <c r="N35" s="92">
        <v>0.29699999999999999</v>
      </c>
      <c r="O35" s="93">
        <v>0.29699999999999999</v>
      </c>
      <c r="P35" s="93">
        <v>0.315</v>
      </c>
      <c r="Q35" s="93">
        <v>0.32500000000000001</v>
      </c>
      <c r="R35" s="93">
        <v>0.35699999999999998</v>
      </c>
      <c r="S35" s="93">
        <v>0.27800000000000002</v>
      </c>
      <c r="T35" s="93">
        <v>0.248</v>
      </c>
      <c r="U35" s="93">
        <v>0.30299999999999999</v>
      </c>
      <c r="V35" s="93">
        <v>0.31</v>
      </c>
      <c r="W35" s="93">
        <v>0.23400000000000001</v>
      </c>
      <c r="X35" s="93">
        <v>0.26900000000000002</v>
      </c>
    </row>
    <row r="36" spans="1:25" s="90" customFormat="1">
      <c r="A36" s="25" t="s">
        <v>371</v>
      </c>
      <c r="B36" s="92">
        <v>0.249</v>
      </c>
      <c r="C36" s="93">
        <v>0.20799999999999999</v>
      </c>
      <c r="D36" s="93">
        <v>0.27</v>
      </c>
      <c r="E36" s="93">
        <v>0.255</v>
      </c>
      <c r="F36" s="93">
        <v>0.27900000000000003</v>
      </c>
      <c r="G36" s="93">
        <v>0.23300000000000001</v>
      </c>
      <c r="H36" s="93">
        <v>0.217</v>
      </c>
      <c r="I36" s="93">
        <v>0.24399999999999999</v>
      </c>
      <c r="J36" s="93">
        <v>0.29799999999999999</v>
      </c>
      <c r="K36" s="93">
        <v>0.26400000000000001</v>
      </c>
      <c r="L36" s="93">
        <v>0.254</v>
      </c>
      <c r="N36" s="92">
        <v>0.25800000000000001</v>
      </c>
      <c r="O36" s="93">
        <v>0.23100000000000001</v>
      </c>
      <c r="P36" s="93">
        <v>0.315</v>
      </c>
      <c r="Q36" s="93">
        <v>0.248</v>
      </c>
      <c r="R36" s="93">
        <v>0.29099999999999998</v>
      </c>
      <c r="S36" s="93">
        <v>0.24099999999999999</v>
      </c>
      <c r="T36" s="93">
        <v>0.22900000000000001</v>
      </c>
      <c r="U36" s="93">
        <v>0.254</v>
      </c>
      <c r="V36" s="93">
        <v>0.35199999999999998</v>
      </c>
      <c r="W36" s="93">
        <v>0.247</v>
      </c>
      <c r="X36" s="93">
        <v>0.20799999999999999</v>
      </c>
    </row>
    <row r="37" spans="1:25" s="90" customFormat="1">
      <c r="A37" s="25" t="s">
        <v>372</v>
      </c>
      <c r="B37" s="92">
        <v>0.13300000000000001</v>
      </c>
      <c r="C37" s="93">
        <v>0.127</v>
      </c>
      <c r="D37" s="93">
        <v>0.11799999999999999</v>
      </c>
      <c r="E37" s="93">
        <v>0.17399999999999999</v>
      </c>
      <c r="F37" s="93">
        <v>0.13900000000000001</v>
      </c>
      <c r="G37" s="93">
        <v>0.109</v>
      </c>
      <c r="H37" s="93">
        <v>0.126</v>
      </c>
      <c r="I37" s="93">
        <v>0.11600000000000001</v>
      </c>
      <c r="J37" s="93">
        <v>0.16500000000000001</v>
      </c>
      <c r="K37" s="93">
        <v>5.7000000000000002E-2</v>
      </c>
      <c r="L37" s="93">
        <v>0.17499999999999999</v>
      </c>
      <c r="N37" s="92">
        <v>0.13200000000000001</v>
      </c>
      <c r="O37" s="93">
        <v>0.113</v>
      </c>
      <c r="P37" s="93">
        <v>0.15</v>
      </c>
      <c r="Q37" s="93">
        <v>0.108</v>
      </c>
      <c r="R37" s="93">
        <v>0.104</v>
      </c>
      <c r="S37" s="93">
        <v>0.158</v>
      </c>
      <c r="T37" s="93">
        <v>0.124</v>
      </c>
      <c r="U37" s="93">
        <v>0.16200000000000001</v>
      </c>
      <c r="V37" s="93">
        <v>0.11</v>
      </c>
      <c r="W37" s="93">
        <v>0.104</v>
      </c>
      <c r="X37" s="93">
        <v>0.16900000000000001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0.64600000000000002</v>
      </c>
      <c r="C41" s="93">
        <v>0.60599999999999998</v>
      </c>
      <c r="D41" s="93">
        <v>0.60099999999999998</v>
      </c>
      <c r="E41" s="93">
        <v>0.64600000000000002</v>
      </c>
      <c r="F41" s="93">
        <v>0.66200000000000003</v>
      </c>
      <c r="G41" s="93">
        <v>0.65300000000000002</v>
      </c>
      <c r="H41" s="93">
        <v>0.64</v>
      </c>
      <c r="I41" s="93">
        <v>0.66300000000000003</v>
      </c>
      <c r="J41" s="93">
        <v>0.73399999999999999</v>
      </c>
      <c r="K41" s="93">
        <v>0.53500000000000003</v>
      </c>
      <c r="L41" s="93">
        <v>0.67800000000000005</v>
      </c>
      <c r="N41" s="92">
        <v>0.68600000000000005</v>
      </c>
      <c r="O41" s="93">
        <v>0.64100000000000001</v>
      </c>
      <c r="P41" s="93">
        <v>0.78</v>
      </c>
      <c r="Q41" s="93">
        <v>0.68200000000000005</v>
      </c>
      <c r="R41" s="93">
        <v>0.753</v>
      </c>
      <c r="S41" s="93">
        <v>0.67700000000000005</v>
      </c>
      <c r="T41" s="93">
        <v>0.6</v>
      </c>
      <c r="U41" s="93">
        <v>0.71799999999999997</v>
      </c>
      <c r="V41" s="93">
        <v>0.77200000000000002</v>
      </c>
      <c r="W41" s="93">
        <v>0.58399999999999996</v>
      </c>
      <c r="X41" s="93">
        <v>0.64600000000000002</v>
      </c>
    </row>
    <row r="42" spans="1:25" s="86" customFormat="1">
      <c r="A42" s="122" t="s">
        <v>375</v>
      </c>
      <c r="B42" s="109">
        <v>4.9000000000000004</v>
      </c>
      <c r="C42" s="112">
        <v>4.8</v>
      </c>
      <c r="D42" s="112">
        <v>4.8</v>
      </c>
      <c r="E42" s="112">
        <v>5</v>
      </c>
      <c r="F42" s="112">
        <v>5</v>
      </c>
      <c r="G42" s="112">
        <v>4.9000000000000004</v>
      </c>
      <c r="H42" s="112">
        <v>4.9000000000000004</v>
      </c>
      <c r="I42" s="112">
        <v>5</v>
      </c>
      <c r="J42" s="112">
        <v>5.2</v>
      </c>
      <c r="K42" s="112">
        <v>4.5</v>
      </c>
      <c r="L42" s="112">
        <v>5</v>
      </c>
      <c r="N42" s="109">
        <v>5</v>
      </c>
      <c r="O42" s="112">
        <v>4.9000000000000004</v>
      </c>
      <c r="P42" s="112">
        <v>5.2</v>
      </c>
      <c r="Q42" s="112">
        <v>5</v>
      </c>
      <c r="R42" s="112">
        <v>5.0999999999999996</v>
      </c>
      <c r="S42" s="112">
        <v>5</v>
      </c>
      <c r="T42" s="112">
        <v>4.8</v>
      </c>
      <c r="U42" s="112">
        <v>5.2</v>
      </c>
      <c r="V42" s="112">
        <v>5.2</v>
      </c>
      <c r="W42" s="112">
        <v>4.5999999999999996</v>
      </c>
      <c r="X42" s="112">
        <v>4.9000000000000004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5</v>
      </c>
      <c r="T43" s="112">
        <v>5</v>
      </c>
      <c r="U43" s="112">
        <v>5</v>
      </c>
      <c r="V43" s="112">
        <v>5</v>
      </c>
      <c r="W43" s="112">
        <v>5</v>
      </c>
      <c r="X43" s="112">
        <v>5</v>
      </c>
    </row>
    <row r="44" spans="1:25" s="86" customFormat="1">
      <c r="A44" s="122" t="s">
        <v>377</v>
      </c>
      <c r="B44" s="73" t="str">
        <f>INDEX($A9:$A15,MATCH(B47,B9:B15,0))</f>
        <v>Voto 5</v>
      </c>
      <c r="C44" s="113" t="str">
        <f t="shared" ref="C44:X44" si="0">INDEX($A9:$A15,MATCH(C47,C9:C15,0))</f>
        <v>Voto 5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5</v>
      </c>
      <c r="H44" s="113" t="str">
        <f t="shared" si="0"/>
        <v>Voto 5</v>
      </c>
      <c r="I44" s="113" t="str">
        <f t="shared" si="0"/>
        <v>Voto 5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5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5</v>
      </c>
      <c r="R44" s="113" t="str">
        <f t="shared" si="0"/>
        <v>Voto 5</v>
      </c>
      <c r="S44" s="113" t="str">
        <f t="shared" si="0"/>
        <v>Voto 5</v>
      </c>
      <c r="T44" s="113" t="str">
        <f t="shared" si="0"/>
        <v>Voto 5</v>
      </c>
      <c r="U44" s="113" t="str">
        <f t="shared" si="0"/>
        <v>Voto 5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5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57.400722021660641</v>
      </c>
      <c r="C45" s="112">
        <f t="shared" si="1"/>
        <v>52.102376599634361</v>
      </c>
      <c r="D45" s="112">
        <f t="shared" si="1"/>
        <v>51.859099804305281</v>
      </c>
      <c r="E45" s="112">
        <f t="shared" si="1"/>
        <v>64.940239043824718</v>
      </c>
      <c r="F45" s="112">
        <f t="shared" si="1"/>
        <v>56.351791530944617</v>
      </c>
      <c r="G45" s="112">
        <f t="shared" si="1"/>
        <v>59.86733001658375</v>
      </c>
      <c r="H45" s="112">
        <f t="shared" si="1"/>
        <v>60.983606557377058</v>
      </c>
      <c r="I45" s="112">
        <f t="shared" si="1"/>
        <v>66.732673267326717</v>
      </c>
      <c r="J45" s="112">
        <f t="shared" si="1"/>
        <v>67.504187604690117</v>
      </c>
      <c r="K45" s="112">
        <f t="shared" si="1"/>
        <v>29.791271347248582</v>
      </c>
      <c r="L45" s="112">
        <f t="shared" si="1"/>
        <v>55.826086956521735</v>
      </c>
      <c r="N45" s="109">
        <f t="shared" ref="N45:X45" si="2">100*((N24+N25+N26)-(N20+N21+N22))/(N20+N21+N22+N24+N25+N26)</f>
        <v>66.603415559772287</v>
      </c>
      <c r="O45" s="112">
        <f t="shared" si="2"/>
        <v>59.315589353612175</v>
      </c>
      <c r="P45" s="112">
        <f t="shared" si="2"/>
        <v>73.975044563279852</v>
      </c>
      <c r="Q45" s="112">
        <f t="shared" si="2"/>
        <v>68.761220825852789</v>
      </c>
      <c r="R45" s="112">
        <f t="shared" si="2"/>
        <v>78.787878787878782</v>
      </c>
      <c r="S45" s="112">
        <f t="shared" si="2"/>
        <v>66.088631984585732</v>
      </c>
      <c r="T45" s="112">
        <f t="shared" si="2"/>
        <v>51.694915254237294</v>
      </c>
      <c r="U45" s="112">
        <f t="shared" si="2"/>
        <v>77.425742574257413</v>
      </c>
      <c r="V45" s="112">
        <f t="shared" si="2"/>
        <v>82.577132486388393</v>
      </c>
      <c r="W45" s="112">
        <f t="shared" si="2"/>
        <v>43.942133815551543</v>
      </c>
      <c r="X45" s="112">
        <f t="shared" si="2"/>
        <v>57.043879907621246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10309</v>
      </c>
      <c r="C47" s="117">
        <f t="shared" ref="C47:X47" si="3">MAX(C9:C15)</f>
        <v>1630</v>
      </c>
      <c r="D47" s="117">
        <f t="shared" si="3"/>
        <v>995</v>
      </c>
      <c r="E47" s="117">
        <f t="shared" si="3"/>
        <v>691</v>
      </c>
      <c r="F47" s="117">
        <f t="shared" si="3"/>
        <v>829</v>
      </c>
      <c r="G47" s="117">
        <f t="shared" si="3"/>
        <v>1684</v>
      </c>
      <c r="H47" s="117">
        <f t="shared" si="3"/>
        <v>374</v>
      </c>
      <c r="I47" s="117">
        <f t="shared" si="3"/>
        <v>1637</v>
      </c>
      <c r="J47" s="117">
        <f t="shared" si="3"/>
        <v>1016</v>
      </c>
      <c r="K47" s="117">
        <f t="shared" si="3"/>
        <v>610</v>
      </c>
      <c r="L47" s="117">
        <f t="shared" si="3"/>
        <v>1493</v>
      </c>
      <c r="N47" s="117">
        <f t="shared" si="3"/>
        <v>3126</v>
      </c>
      <c r="O47" s="117">
        <f t="shared" si="3"/>
        <v>440</v>
      </c>
      <c r="P47" s="117">
        <f t="shared" si="3"/>
        <v>199</v>
      </c>
      <c r="Q47" s="117">
        <f t="shared" si="3"/>
        <v>424</v>
      </c>
      <c r="R47" s="117">
        <f t="shared" si="3"/>
        <v>345</v>
      </c>
      <c r="S47" s="117">
        <f t="shared" si="3"/>
        <v>376</v>
      </c>
      <c r="T47" s="117">
        <f t="shared" si="3"/>
        <v>84</v>
      </c>
      <c r="U47" s="117">
        <f t="shared" si="3"/>
        <v>376</v>
      </c>
      <c r="V47" s="117">
        <f t="shared" si="3"/>
        <v>370</v>
      </c>
      <c r="W47" s="117">
        <f t="shared" si="3"/>
        <v>205</v>
      </c>
      <c r="X47" s="117">
        <f t="shared" si="3"/>
        <v>360</v>
      </c>
    </row>
    <row r="48" spans="1:25" s="67" customFormat="1" ht="3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>
      <selection activeCell="P38" sqref="P38:P40"/>
    </sheetView>
  </sheetViews>
  <sheetFormatPr defaultColWidth="8.7109375" defaultRowHeight="12"/>
  <cols>
    <col min="1" max="1" width="23.57031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110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419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441</v>
      </c>
      <c r="C8" s="23">
        <v>30</v>
      </c>
      <c r="D8" s="23">
        <v>62</v>
      </c>
      <c r="E8" s="23">
        <v>0</v>
      </c>
      <c r="F8" s="23">
        <v>46</v>
      </c>
      <c r="G8" s="23">
        <v>116</v>
      </c>
      <c r="H8" s="23">
        <v>14</v>
      </c>
      <c r="I8" s="23">
        <v>0</v>
      </c>
      <c r="J8" s="23">
        <v>54</v>
      </c>
      <c r="K8" s="23">
        <v>109</v>
      </c>
      <c r="L8" s="23">
        <v>10</v>
      </c>
    </row>
    <row r="9" spans="1:13" s="86" customFormat="1">
      <c r="A9" s="121" t="s">
        <v>367</v>
      </c>
      <c r="B9" s="73">
        <v>2225</v>
      </c>
      <c r="C9" s="23">
        <v>382</v>
      </c>
      <c r="D9" s="23">
        <v>310</v>
      </c>
      <c r="E9" s="23">
        <v>160</v>
      </c>
      <c r="F9" s="23">
        <v>140</v>
      </c>
      <c r="G9" s="23">
        <v>256</v>
      </c>
      <c r="H9" s="23">
        <v>84</v>
      </c>
      <c r="I9" s="23">
        <v>247</v>
      </c>
      <c r="J9" s="23">
        <v>102</v>
      </c>
      <c r="K9" s="23">
        <v>210</v>
      </c>
      <c r="L9" s="23">
        <v>335</v>
      </c>
    </row>
    <row r="10" spans="1:13" s="86" customFormat="1">
      <c r="A10" s="121" t="s">
        <v>368</v>
      </c>
      <c r="B10" s="73">
        <v>5522</v>
      </c>
      <c r="C10" s="23">
        <v>932</v>
      </c>
      <c r="D10" s="23">
        <v>423</v>
      </c>
      <c r="E10" s="23">
        <v>411</v>
      </c>
      <c r="F10" s="23">
        <v>424</v>
      </c>
      <c r="G10" s="23">
        <v>601</v>
      </c>
      <c r="H10" s="23">
        <v>176</v>
      </c>
      <c r="I10" s="23">
        <v>659</v>
      </c>
      <c r="J10" s="23">
        <v>468</v>
      </c>
      <c r="K10" s="23">
        <v>542</v>
      </c>
      <c r="L10" s="23">
        <v>884</v>
      </c>
    </row>
    <row r="11" spans="1:13" s="86" customFormat="1">
      <c r="A11" s="121" t="s">
        <v>369</v>
      </c>
      <c r="B11" s="73">
        <v>7543</v>
      </c>
      <c r="C11" s="23">
        <v>1346</v>
      </c>
      <c r="D11" s="23">
        <v>687</v>
      </c>
      <c r="E11" s="23">
        <v>697</v>
      </c>
      <c r="F11" s="23">
        <v>528</v>
      </c>
      <c r="G11" s="23">
        <v>1086</v>
      </c>
      <c r="H11" s="23">
        <v>291</v>
      </c>
      <c r="I11" s="23">
        <v>1020</v>
      </c>
      <c r="J11" s="23">
        <v>428</v>
      </c>
      <c r="K11" s="23">
        <v>504</v>
      </c>
      <c r="L11" s="23">
        <v>956</v>
      </c>
    </row>
    <row r="12" spans="1:13" s="86" customFormat="1">
      <c r="A12" s="121" t="s">
        <v>370</v>
      </c>
      <c r="B12" s="73">
        <v>14185</v>
      </c>
      <c r="C12" s="23">
        <v>2358</v>
      </c>
      <c r="D12" s="23">
        <v>1094</v>
      </c>
      <c r="E12" s="23">
        <v>1107</v>
      </c>
      <c r="F12" s="23">
        <v>1200</v>
      </c>
      <c r="G12" s="23">
        <v>1998</v>
      </c>
      <c r="H12" s="23">
        <v>433</v>
      </c>
      <c r="I12" s="23">
        <v>2036</v>
      </c>
      <c r="J12" s="23">
        <v>1187</v>
      </c>
      <c r="K12" s="23">
        <v>661</v>
      </c>
      <c r="L12" s="23">
        <v>2111</v>
      </c>
    </row>
    <row r="13" spans="1:13" s="86" customFormat="1">
      <c r="A13" s="121" t="s">
        <v>371</v>
      </c>
      <c r="B13" s="73">
        <v>14967</v>
      </c>
      <c r="C13" s="23">
        <v>1842</v>
      </c>
      <c r="D13" s="23">
        <v>1258</v>
      </c>
      <c r="E13" s="23">
        <v>1074</v>
      </c>
      <c r="F13" s="23">
        <v>1114</v>
      </c>
      <c r="G13" s="23">
        <v>2240</v>
      </c>
      <c r="H13" s="23">
        <v>430</v>
      </c>
      <c r="I13" s="23">
        <v>2111</v>
      </c>
      <c r="J13" s="23">
        <v>1698</v>
      </c>
      <c r="K13" s="23">
        <v>1053</v>
      </c>
      <c r="L13" s="23">
        <v>2147</v>
      </c>
    </row>
    <row r="14" spans="1:13" s="86" customFormat="1">
      <c r="A14" s="121" t="s">
        <v>372</v>
      </c>
      <c r="B14" s="73">
        <v>6373</v>
      </c>
      <c r="C14" s="23">
        <v>716</v>
      </c>
      <c r="D14" s="23">
        <v>592</v>
      </c>
      <c r="E14" s="23">
        <v>756</v>
      </c>
      <c r="F14" s="23">
        <v>560</v>
      </c>
      <c r="G14" s="23">
        <v>626</v>
      </c>
      <c r="H14" s="23">
        <v>198</v>
      </c>
      <c r="I14" s="23">
        <v>1029</v>
      </c>
      <c r="J14" s="23">
        <v>599</v>
      </c>
      <c r="K14" s="23">
        <v>190</v>
      </c>
      <c r="L14" s="23">
        <v>1107</v>
      </c>
    </row>
    <row r="15" spans="1:13" s="86" customFormat="1">
      <c r="A15" s="121" t="s">
        <v>373</v>
      </c>
      <c r="B15" s="73">
        <v>23023</v>
      </c>
      <c r="C15" s="23">
        <v>3411</v>
      </c>
      <c r="D15" s="23">
        <v>2308</v>
      </c>
      <c r="E15" s="23">
        <v>1923</v>
      </c>
      <c r="F15" s="23">
        <v>1321</v>
      </c>
      <c r="G15" s="23">
        <v>2527</v>
      </c>
      <c r="H15" s="23">
        <v>580</v>
      </c>
      <c r="I15" s="23">
        <v>3425</v>
      </c>
      <c r="J15" s="23">
        <v>2090</v>
      </c>
      <c r="K15" s="23">
        <v>1556</v>
      </c>
      <c r="L15" s="23">
        <v>3882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6.0000000000000001E-3</v>
      </c>
      <c r="C19" s="93">
        <v>3.0000000000000001E-3</v>
      </c>
      <c r="D19" s="93">
        <v>8.9999999999999993E-3</v>
      </c>
      <c r="E19" s="93">
        <v>0</v>
      </c>
      <c r="F19" s="93">
        <v>8.9999999999999993E-3</v>
      </c>
      <c r="G19" s="93">
        <v>1.2E-2</v>
      </c>
      <c r="H19" s="93">
        <v>7.0000000000000001E-3</v>
      </c>
      <c r="I19" s="93">
        <v>0</v>
      </c>
      <c r="J19" s="93">
        <v>8.0000000000000002E-3</v>
      </c>
      <c r="K19" s="93">
        <v>2.3E-2</v>
      </c>
      <c r="L19" s="93">
        <v>1E-3</v>
      </c>
    </row>
    <row r="20" spans="1:12" s="86" customFormat="1">
      <c r="A20" s="121" t="s">
        <v>367</v>
      </c>
      <c r="B20" s="92">
        <v>0.03</v>
      </c>
      <c r="C20" s="93">
        <v>3.5000000000000003E-2</v>
      </c>
      <c r="D20" s="93">
        <v>4.5999999999999999E-2</v>
      </c>
      <c r="E20" s="93">
        <v>2.5999999999999999E-2</v>
      </c>
      <c r="F20" s="93">
        <v>2.5999999999999999E-2</v>
      </c>
      <c r="G20" s="93">
        <v>2.7E-2</v>
      </c>
      <c r="H20" s="93">
        <v>3.7999999999999999E-2</v>
      </c>
      <c r="I20" s="93">
        <v>2.3E-2</v>
      </c>
      <c r="J20" s="93">
        <v>1.4999999999999999E-2</v>
      </c>
      <c r="K20" s="93">
        <v>4.3999999999999997E-2</v>
      </c>
      <c r="L20" s="93">
        <v>2.9000000000000001E-2</v>
      </c>
    </row>
    <row r="21" spans="1:12" s="86" customFormat="1">
      <c r="A21" s="121" t="s">
        <v>368</v>
      </c>
      <c r="B21" s="92">
        <v>7.3999999999999996E-2</v>
      </c>
      <c r="C21" s="93">
        <v>8.5000000000000006E-2</v>
      </c>
      <c r="D21" s="93">
        <v>6.3E-2</v>
      </c>
      <c r="E21" s="93">
        <v>6.7000000000000004E-2</v>
      </c>
      <c r="F21" s="93">
        <v>0.08</v>
      </c>
      <c r="G21" s="93">
        <v>6.4000000000000001E-2</v>
      </c>
      <c r="H21" s="93">
        <v>0.08</v>
      </c>
      <c r="I21" s="93">
        <v>6.3E-2</v>
      </c>
      <c r="J21" s="93">
        <v>7.0999999999999994E-2</v>
      </c>
      <c r="K21" s="93">
        <v>0.112</v>
      </c>
      <c r="L21" s="93">
        <v>7.6999999999999999E-2</v>
      </c>
    </row>
    <row r="22" spans="1:12" s="86" customFormat="1">
      <c r="A22" s="121" t="s">
        <v>369</v>
      </c>
      <c r="B22" s="92">
        <v>0.10199999999999999</v>
      </c>
      <c r="C22" s="93">
        <v>0.122</v>
      </c>
      <c r="D22" s="93">
        <v>0.10199999999999999</v>
      </c>
      <c r="E22" s="93">
        <v>0.114</v>
      </c>
      <c r="F22" s="93">
        <v>9.9000000000000005E-2</v>
      </c>
      <c r="G22" s="93">
        <v>0.115</v>
      </c>
      <c r="H22" s="93">
        <v>0.13200000000000001</v>
      </c>
      <c r="I22" s="93">
        <v>9.7000000000000003E-2</v>
      </c>
      <c r="J22" s="93">
        <v>6.5000000000000002E-2</v>
      </c>
      <c r="K22" s="93">
        <v>0.104</v>
      </c>
      <c r="L22" s="93">
        <v>8.4000000000000005E-2</v>
      </c>
    </row>
    <row r="23" spans="1:12" s="86" customFormat="1">
      <c r="A23" s="121" t="s">
        <v>370</v>
      </c>
      <c r="B23" s="92">
        <v>0.191</v>
      </c>
      <c r="C23" s="93">
        <v>0.214</v>
      </c>
      <c r="D23" s="93">
        <v>0.16300000000000001</v>
      </c>
      <c r="E23" s="93">
        <v>0.18099999999999999</v>
      </c>
      <c r="F23" s="93">
        <v>0.22500000000000001</v>
      </c>
      <c r="G23" s="93">
        <v>0.21099999999999999</v>
      </c>
      <c r="H23" s="93">
        <v>0.19600000000000001</v>
      </c>
      <c r="I23" s="93">
        <v>0.193</v>
      </c>
      <c r="J23" s="93">
        <v>0.17899999999999999</v>
      </c>
      <c r="K23" s="93">
        <v>0.13700000000000001</v>
      </c>
      <c r="L23" s="93">
        <v>0.185</v>
      </c>
    </row>
    <row r="24" spans="1:12" s="86" customFormat="1">
      <c r="A24" s="121" t="s">
        <v>371</v>
      </c>
      <c r="B24" s="92">
        <v>0.20100000000000001</v>
      </c>
      <c r="C24" s="93">
        <v>0.16700000000000001</v>
      </c>
      <c r="D24" s="93">
        <v>0.187</v>
      </c>
      <c r="E24" s="93">
        <v>0.17499999999999999</v>
      </c>
      <c r="F24" s="93">
        <v>0.20899999999999999</v>
      </c>
      <c r="G24" s="93">
        <v>0.23699999999999999</v>
      </c>
      <c r="H24" s="93">
        <v>0.19500000000000001</v>
      </c>
      <c r="I24" s="93">
        <v>0.20100000000000001</v>
      </c>
      <c r="J24" s="93">
        <v>0.25600000000000001</v>
      </c>
      <c r="K24" s="93">
        <v>0.218</v>
      </c>
      <c r="L24" s="93">
        <v>0.188</v>
      </c>
    </row>
    <row r="25" spans="1:12" s="86" customFormat="1">
      <c r="A25" s="121" t="s">
        <v>372</v>
      </c>
      <c r="B25" s="92">
        <v>8.5999999999999993E-2</v>
      </c>
      <c r="C25" s="93">
        <v>6.5000000000000002E-2</v>
      </c>
      <c r="D25" s="93">
        <v>8.7999999999999995E-2</v>
      </c>
      <c r="E25" s="93">
        <v>0.123</v>
      </c>
      <c r="F25" s="93">
        <v>0.105</v>
      </c>
      <c r="G25" s="93">
        <v>6.6000000000000003E-2</v>
      </c>
      <c r="H25" s="93">
        <v>0.09</v>
      </c>
      <c r="I25" s="93">
        <v>9.8000000000000004E-2</v>
      </c>
      <c r="J25" s="93">
        <v>0.09</v>
      </c>
      <c r="K25" s="93">
        <v>3.9E-2</v>
      </c>
      <c r="L25" s="93">
        <v>9.7000000000000003E-2</v>
      </c>
    </row>
    <row r="26" spans="1:12" s="86" customFormat="1">
      <c r="A26" s="121" t="s">
        <v>373</v>
      </c>
      <c r="B26" s="92">
        <v>0.31</v>
      </c>
      <c r="C26" s="93">
        <v>0.31</v>
      </c>
      <c r="D26" s="93">
        <v>0.34300000000000003</v>
      </c>
      <c r="E26" s="93">
        <v>0.314</v>
      </c>
      <c r="F26" s="93">
        <v>0.248</v>
      </c>
      <c r="G26" s="93">
        <v>0.26700000000000002</v>
      </c>
      <c r="H26" s="93">
        <v>0.26300000000000001</v>
      </c>
      <c r="I26" s="93">
        <v>0.32500000000000001</v>
      </c>
      <c r="J26" s="93">
        <v>0.315</v>
      </c>
      <c r="K26" s="93">
        <v>0.32200000000000001</v>
      </c>
      <c r="L26" s="93">
        <v>0.34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8.9999999999999993E-3</v>
      </c>
      <c r="C30" s="93">
        <v>4.0000000000000001E-3</v>
      </c>
      <c r="D30" s="93">
        <v>1.4E-2</v>
      </c>
      <c r="E30" s="93">
        <v>0</v>
      </c>
      <c r="F30" s="93">
        <v>1.0999999999999999E-2</v>
      </c>
      <c r="G30" s="93">
        <v>1.7000000000000001E-2</v>
      </c>
      <c r="H30" s="93">
        <v>8.9999999999999993E-3</v>
      </c>
      <c r="I30" s="93">
        <v>0</v>
      </c>
      <c r="J30" s="93">
        <v>1.2E-2</v>
      </c>
      <c r="K30" s="93">
        <v>3.3000000000000002E-2</v>
      </c>
      <c r="L30" s="93">
        <v>1E-3</v>
      </c>
    </row>
    <row r="31" spans="1:12" s="86" customFormat="1">
      <c r="A31" s="25" t="s">
        <v>367</v>
      </c>
      <c r="B31" s="92">
        <v>4.2999999999999997E-2</v>
      </c>
      <c r="C31" s="93">
        <v>0.05</v>
      </c>
      <c r="D31" s="93">
        <v>7.0000000000000007E-2</v>
      </c>
      <c r="E31" s="93">
        <v>3.7999999999999999E-2</v>
      </c>
      <c r="F31" s="93">
        <v>3.5000000000000003E-2</v>
      </c>
      <c r="G31" s="93">
        <v>3.6999999999999998E-2</v>
      </c>
      <c r="H31" s="93">
        <v>5.1999999999999998E-2</v>
      </c>
      <c r="I31" s="93">
        <v>3.5000000000000003E-2</v>
      </c>
      <c r="J31" s="93">
        <v>2.1999999999999999E-2</v>
      </c>
      <c r="K31" s="93">
        <v>6.4000000000000001E-2</v>
      </c>
      <c r="L31" s="93">
        <v>4.3999999999999997E-2</v>
      </c>
    </row>
    <row r="32" spans="1:12" s="86" customFormat="1">
      <c r="A32" s="25" t="s">
        <v>368</v>
      </c>
      <c r="B32" s="92">
        <v>0.108</v>
      </c>
      <c r="C32" s="93">
        <v>0.123</v>
      </c>
      <c r="D32" s="93">
        <v>9.6000000000000002E-2</v>
      </c>
      <c r="E32" s="93">
        <v>9.8000000000000004E-2</v>
      </c>
      <c r="F32" s="93">
        <v>0.106</v>
      </c>
      <c r="G32" s="93">
        <v>8.6999999999999994E-2</v>
      </c>
      <c r="H32" s="93">
        <v>0.108</v>
      </c>
      <c r="I32" s="93">
        <v>9.2999999999999999E-2</v>
      </c>
      <c r="J32" s="93">
        <v>0.10299999999999999</v>
      </c>
      <c r="K32" s="93">
        <v>0.16600000000000001</v>
      </c>
      <c r="L32" s="93">
        <v>0.11700000000000001</v>
      </c>
    </row>
    <row r="33" spans="1:35" s="86" customFormat="1">
      <c r="A33" s="25" t="s">
        <v>369</v>
      </c>
      <c r="B33" s="92">
        <v>0.14699999999999999</v>
      </c>
      <c r="C33" s="93">
        <v>0.17699999999999999</v>
      </c>
      <c r="D33" s="93">
        <v>0.155</v>
      </c>
      <c r="E33" s="93">
        <v>0.16600000000000001</v>
      </c>
      <c r="F33" s="93">
        <v>0.13200000000000001</v>
      </c>
      <c r="G33" s="93">
        <v>0.157</v>
      </c>
      <c r="H33" s="93">
        <v>0.17899999999999999</v>
      </c>
      <c r="I33" s="93">
        <v>0.14399999999999999</v>
      </c>
      <c r="J33" s="93">
        <v>9.4E-2</v>
      </c>
      <c r="K33" s="93">
        <v>0.154</v>
      </c>
      <c r="L33" s="93">
        <v>0.127</v>
      </c>
    </row>
    <row r="34" spans="1:35" s="86" customFormat="1">
      <c r="A34" s="25" t="s">
        <v>370</v>
      </c>
      <c r="B34" s="92">
        <v>0.27700000000000002</v>
      </c>
      <c r="C34" s="93">
        <v>0.31</v>
      </c>
      <c r="D34" s="93">
        <v>0.247</v>
      </c>
      <c r="E34" s="93">
        <v>0.26300000000000001</v>
      </c>
      <c r="F34" s="93">
        <v>0.29899999999999999</v>
      </c>
      <c r="G34" s="93">
        <v>0.28899999999999998</v>
      </c>
      <c r="H34" s="93">
        <v>0.26600000000000001</v>
      </c>
      <c r="I34" s="93">
        <v>0.28699999999999998</v>
      </c>
      <c r="J34" s="93">
        <v>0.26200000000000001</v>
      </c>
      <c r="K34" s="93">
        <v>0.20200000000000001</v>
      </c>
      <c r="L34" s="93">
        <v>0.28000000000000003</v>
      </c>
    </row>
    <row r="35" spans="1:35" s="86" customFormat="1">
      <c r="A35" s="25" t="s">
        <v>371</v>
      </c>
      <c r="B35" s="92">
        <v>0.29199999999999998</v>
      </c>
      <c r="C35" s="93">
        <v>0.24199999999999999</v>
      </c>
      <c r="D35" s="93">
        <v>0.28399999999999997</v>
      </c>
      <c r="E35" s="93">
        <v>0.255</v>
      </c>
      <c r="F35" s="93">
        <v>0.27800000000000002</v>
      </c>
      <c r="G35" s="93">
        <v>0.32400000000000001</v>
      </c>
      <c r="H35" s="93">
        <v>0.26400000000000001</v>
      </c>
      <c r="I35" s="93">
        <v>0.29699999999999999</v>
      </c>
      <c r="J35" s="93">
        <v>0.374</v>
      </c>
      <c r="K35" s="93">
        <v>0.32200000000000001</v>
      </c>
      <c r="L35" s="93">
        <v>0.28399999999999997</v>
      </c>
    </row>
    <row r="36" spans="1:35" s="86" customFormat="1">
      <c r="A36" s="25" t="s">
        <v>372</v>
      </c>
      <c r="B36" s="92">
        <v>0.124</v>
      </c>
      <c r="C36" s="93">
        <v>9.4E-2</v>
      </c>
      <c r="D36" s="93">
        <v>0.13400000000000001</v>
      </c>
      <c r="E36" s="93">
        <v>0.18</v>
      </c>
      <c r="F36" s="93">
        <v>0.14000000000000001</v>
      </c>
      <c r="G36" s="93">
        <v>0.09</v>
      </c>
      <c r="H36" s="93">
        <v>0.122</v>
      </c>
      <c r="I36" s="93">
        <v>0.14499999999999999</v>
      </c>
      <c r="J36" s="93">
        <v>0.13200000000000001</v>
      </c>
      <c r="K36" s="93">
        <v>5.8000000000000003E-2</v>
      </c>
      <c r="L36" s="93">
        <v>0.14699999999999999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 ht="24">
      <c r="A40" s="121" t="s">
        <v>374</v>
      </c>
      <c r="B40" s="92">
        <v>0.69299999999999995</v>
      </c>
      <c r="C40" s="93">
        <v>0.64600000000000002</v>
      </c>
      <c r="D40" s="93">
        <v>0.66500000000000004</v>
      </c>
      <c r="E40" s="93">
        <v>0.69799999999999995</v>
      </c>
      <c r="F40" s="93">
        <v>0.71599999999999997</v>
      </c>
      <c r="G40" s="93">
        <v>0.70299999999999996</v>
      </c>
      <c r="H40" s="93">
        <v>0.65200000000000002</v>
      </c>
      <c r="I40" s="93">
        <v>0.72899999999999998</v>
      </c>
      <c r="J40" s="93">
        <v>0.76800000000000002</v>
      </c>
      <c r="K40" s="93">
        <v>0.58299999999999996</v>
      </c>
      <c r="L40" s="93">
        <v>0.71099999999999997</v>
      </c>
    </row>
    <row r="41" spans="1:35" s="86" customFormat="1">
      <c r="A41" s="122" t="s">
        <v>375</v>
      </c>
      <c r="B41" s="109">
        <v>5</v>
      </c>
      <c r="C41" s="112">
        <v>4.8</v>
      </c>
      <c r="D41" s="112">
        <v>4.9000000000000004</v>
      </c>
      <c r="E41" s="112">
        <v>5.0999999999999996</v>
      </c>
      <c r="F41" s="112">
        <v>5.0999999999999996</v>
      </c>
      <c r="G41" s="112">
        <v>5</v>
      </c>
      <c r="H41" s="112">
        <v>4.9000000000000004</v>
      </c>
      <c r="I41" s="112">
        <v>5.2</v>
      </c>
      <c r="J41" s="112">
        <v>5.2</v>
      </c>
      <c r="K41" s="112">
        <v>4.5999999999999996</v>
      </c>
      <c r="L41" s="112">
        <v>5.0999999999999996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6</v>
      </c>
      <c r="K42" s="112">
        <v>5</v>
      </c>
      <c r="L42" s="112">
        <v>5</v>
      </c>
    </row>
    <row r="43" spans="1:35" s="86" customFormat="1">
      <c r="A43" s="122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5</v>
      </c>
      <c r="D43" s="113" t="str">
        <f t="shared" si="0"/>
        <v>Voto 6</v>
      </c>
      <c r="E43" s="113" t="str">
        <f t="shared" si="0"/>
        <v>Voto 5</v>
      </c>
      <c r="F43" s="113" t="str">
        <f t="shared" si="0"/>
        <v>Voto 5</v>
      </c>
      <c r="G43" s="113" t="str">
        <f t="shared" si="0"/>
        <v>Voto 6</v>
      </c>
      <c r="H43" s="113" t="str">
        <f t="shared" si="0"/>
        <v>Voto 5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62.585034013605444</v>
      </c>
      <c r="C44" s="112">
        <f t="shared" si="1"/>
        <v>56.766256590509677</v>
      </c>
      <c r="D44" s="112">
        <f t="shared" si="1"/>
        <v>57.553956834532364</v>
      </c>
      <c r="E44" s="112">
        <f t="shared" si="1"/>
        <v>67.48251748251748</v>
      </c>
      <c r="F44" s="112">
        <f t="shared" si="1"/>
        <v>64.831804281345583</v>
      </c>
      <c r="G44" s="112">
        <f t="shared" si="1"/>
        <v>66.612641815235008</v>
      </c>
      <c r="H44" s="112">
        <f t="shared" si="1"/>
        <v>58.745874587458751</v>
      </c>
      <c r="I44" s="112">
        <f t="shared" si="1"/>
        <v>70.242214532871969</v>
      </c>
      <c r="J44" s="112">
        <f t="shared" si="1"/>
        <v>69.628432956381275</v>
      </c>
      <c r="K44" s="112">
        <f t="shared" si="1"/>
        <v>37.521815008725994</v>
      </c>
      <c r="L44" s="112">
        <f t="shared" si="1"/>
        <v>62.911611785095317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14967</v>
      </c>
      <c r="C46" s="117">
        <f t="shared" ref="C46:L46" si="2">MAX(C8:C14)</f>
        <v>2358</v>
      </c>
      <c r="D46" s="117">
        <f t="shared" si="2"/>
        <v>1258</v>
      </c>
      <c r="E46" s="117">
        <f t="shared" si="2"/>
        <v>1107</v>
      </c>
      <c r="F46" s="117">
        <f t="shared" si="2"/>
        <v>1200</v>
      </c>
      <c r="G46" s="117">
        <f t="shared" si="2"/>
        <v>2240</v>
      </c>
      <c r="H46" s="117">
        <f t="shared" si="2"/>
        <v>433</v>
      </c>
      <c r="I46" s="117">
        <f t="shared" si="2"/>
        <v>2111</v>
      </c>
      <c r="J46" s="117">
        <f t="shared" si="2"/>
        <v>1698</v>
      </c>
      <c r="K46" s="117">
        <f t="shared" si="2"/>
        <v>1053</v>
      </c>
      <c r="L46" s="117">
        <f t="shared" si="2"/>
        <v>2147</v>
      </c>
    </row>
    <row r="47" spans="1:35" s="67" customFormat="1" ht="6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zoomScaleNormal="85" workbookViewId="0">
      <selection activeCell="A2" sqref="A2"/>
    </sheetView>
  </sheetViews>
  <sheetFormatPr defaultColWidth="8.7109375" defaultRowHeight="12"/>
  <cols>
    <col min="1" max="1" width="24.7109375" style="20" customWidth="1"/>
    <col min="2" max="2" width="7.28515625" style="67" customWidth="1"/>
    <col min="3" max="4" width="7.28515625" style="9" customWidth="1"/>
    <col min="5" max="5" width="8.42578125" style="9" customWidth="1"/>
    <col min="6" max="7" width="7.28515625" style="9" customWidth="1"/>
    <col min="8" max="8" width="7.28515625" style="68" customWidth="1"/>
    <col min="9" max="13" width="7.28515625" style="9" customWidth="1"/>
    <col min="14" max="16384" width="8.7109375" style="9"/>
  </cols>
  <sheetData>
    <row r="1" spans="1:12" s="70" customFormat="1" ht="12.75">
      <c r="A1" s="83" t="s">
        <v>25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2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2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4" customHeight="1">
      <c r="B6" s="248" t="s">
        <v>333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>
      <c r="A7" s="24"/>
      <c r="B7" s="24"/>
      <c r="C7" s="24"/>
      <c r="D7" s="23"/>
      <c r="E7" s="24"/>
      <c r="F7" s="24"/>
      <c r="G7" s="24"/>
      <c r="H7" s="24"/>
      <c r="I7" s="24"/>
      <c r="J7" s="24"/>
      <c r="K7" s="24"/>
      <c r="L7" s="24"/>
    </row>
    <row r="8" spans="1:12">
      <c r="A8" s="87" t="s">
        <v>334</v>
      </c>
      <c r="B8" s="88">
        <v>14590</v>
      </c>
      <c r="C8" s="89">
        <v>1502</v>
      </c>
      <c r="D8" s="89">
        <v>1415</v>
      </c>
      <c r="E8" s="89">
        <v>1214</v>
      </c>
      <c r="F8" s="89">
        <v>1507</v>
      </c>
      <c r="G8" s="89">
        <v>1524</v>
      </c>
      <c r="H8" s="89">
        <v>399</v>
      </c>
      <c r="I8" s="89">
        <v>2653</v>
      </c>
      <c r="J8" s="89">
        <v>1447</v>
      </c>
      <c r="K8" s="89">
        <v>841</v>
      </c>
      <c r="L8" s="89">
        <v>2088</v>
      </c>
    </row>
    <row r="9" spans="1:12">
      <c r="A9" s="87" t="s">
        <v>335</v>
      </c>
      <c r="B9" s="88">
        <v>17506</v>
      </c>
      <c r="C9" s="89">
        <v>2491</v>
      </c>
      <c r="D9" s="89">
        <v>1451</v>
      </c>
      <c r="E9" s="89">
        <v>1290</v>
      </c>
      <c r="F9" s="89">
        <v>1210</v>
      </c>
      <c r="G9" s="89">
        <v>2210</v>
      </c>
      <c r="H9" s="89">
        <v>557</v>
      </c>
      <c r="I9" s="89">
        <v>2837</v>
      </c>
      <c r="J9" s="89">
        <v>1175</v>
      </c>
      <c r="K9" s="89">
        <v>1101</v>
      </c>
      <c r="L9" s="89">
        <v>3184</v>
      </c>
    </row>
    <row r="10" spans="1:12">
      <c r="A10" s="87" t="s">
        <v>336</v>
      </c>
      <c r="B10" s="88">
        <v>12527</v>
      </c>
      <c r="C10" s="89">
        <v>2261</v>
      </c>
      <c r="D10" s="89">
        <v>1294</v>
      </c>
      <c r="E10" s="89">
        <v>1254</v>
      </c>
      <c r="F10" s="89">
        <v>635</v>
      </c>
      <c r="G10" s="89">
        <v>1441</v>
      </c>
      <c r="H10" s="89">
        <v>376</v>
      </c>
      <c r="I10" s="89">
        <v>1221</v>
      </c>
      <c r="J10" s="89">
        <v>1161</v>
      </c>
      <c r="K10" s="89">
        <v>1057</v>
      </c>
      <c r="L10" s="89">
        <v>1827</v>
      </c>
    </row>
    <row r="11" spans="1:12">
      <c r="A11" s="87" t="s">
        <v>337</v>
      </c>
      <c r="B11" s="88">
        <v>11136</v>
      </c>
      <c r="C11" s="89">
        <v>1646</v>
      </c>
      <c r="D11" s="89">
        <v>924</v>
      </c>
      <c r="E11" s="89">
        <v>853</v>
      </c>
      <c r="F11" s="89">
        <v>724</v>
      </c>
      <c r="G11" s="89">
        <v>1572</v>
      </c>
      <c r="H11" s="89">
        <v>252</v>
      </c>
      <c r="I11" s="89">
        <v>1573</v>
      </c>
      <c r="J11" s="89">
        <v>1139</v>
      </c>
      <c r="K11" s="89">
        <v>748</v>
      </c>
      <c r="L11" s="89">
        <v>1704</v>
      </c>
    </row>
    <row r="12" spans="1:12">
      <c r="A12" s="87" t="s">
        <v>338</v>
      </c>
      <c r="B12" s="88">
        <v>7728</v>
      </c>
      <c r="C12" s="89">
        <v>1542</v>
      </c>
      <c r="D12" s="89">
        <v>550</v>
      </c>
      <c r="E12" s="89">
        <v>642</v>
      </c>
      <c r="F12" s="89">
        <v>589</v>
      </c>
      <c r="G12" s="89">
        <v>1152</v>
      </c>
      <c r="H12" s="89">
        <v>254</v>
      </c>
      <c r="I12" s="89">
        <v>810</v>
      </c>
      <c r="J12" s="89">
        <v>661</v>
      </c>
      <c r="K12" s="89">
        <v>561</v>
      </c>
      <c r="L12" s="89">
        <v>967</v>
      </c>
    </row>
    <row r="13" spans="1:12">
      <c r="A13" s="87" t="s">
        <v>339</v>
      </c>
      <c r="B13" s="88">
        <v>10794</v>
      </c>
      <c r="C13" s="89">
        <v>1576</v>
      </c>
      <c r="D13" s="89">
        <v>1100</v>
      </c>
      <c r="E13" s="89">
        <v>875</v>
      </c>
      <c r="F13" s="89">
        <v>668</v>
      </c>
      <c r="G13" s="89">
        <v>1550</v>
      </c>
      <c r="H13" s="89">
        <v>368</v>
      </c>
      <c r="I13" s="89">
        <v>1433</v>
      </c>
      <c r="J13" s="89">
        <v>1042</v>
      </c>
      <c r="K13" s="89">
        <v>518</v>
      </c>
      <c r="L13" s="89">
        <v>1664</v>
      </c>
    </row>
    <row r="14" spans="1:12" s="67" customFormat="1">
      <c r="A14" s="90" t="s">
        <v>254</v>
      </c>
      <c r="B14" s="88">
        <v>74280</v>
      </c>
      <c r="C14" s="88">
        <v>11018</v>
      </c>
      <c r="D14" s="88">
        <v>6734</v>
      </c>
      <c r="E14" s="88">
        <v>6127</v>
      </c>
      <c r="F14" s="88">
        <v>5333</v>
      </c>
      <c r="G14" s="88">
        <v>9448</v>
      </c>
      <c r="H14" s="88">
        <v>2207</v>
      </c>
      <c r="I14" s="88">
        <v>10527</v>
      </c>
      <c r="J14" s="88">
        <v>6626</v>
      </c>
      <c r="K14" s="88">
        <v>4826</v>
      </c>
      <c r="L14" s="88">
        <v>11434</v>
      </c>
    </row>
    <row r="15" spans="1:12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12" customHeight="1">
      <c r="A16" s="87"/>
      <c r="B16" s="248" t="s">
        <v>274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</row>
    <row r="17" spans="1:35">
      <c r="A17" s="87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35">
      <c r="A18" s="87" t="s">
        <v>334</v>
      </c>
      <c r="B18" s="92">
        <v>0.19600000000000001</v>
      </c>
      <c r="C18" s="93">
        <v>0.13600000000000001</v>
      </c>
      <c r="D18" s="93">
        <v>0.21</v>
      </c>
      <c r="E18" s="93">
        <v>0.19800000000000001</v>
      </c>
      <c r="F18" s="93">
        <v>0.28299999999999997</v>
      </c>
      <c r="G18" s="93">
        <v>0.161</v>
      </c>
      <c r="H18" s="93">
        <v>0.18099999999999999</v>
      </c>
      <c r="I18" s="93">
        <v>0.252</v>
      </c>
      <c r="J18" s="93">
        <v>0.218</v>
      </c>
      <c r="K18" s="93">
        <v>0.17399999999999999</v>
      </c>
      <c r="L18" s="93">
        <v>0.183</v>
      </c>
    </row>
    <row r="19" spans="1:35">
      <c r="A19" s="87" t="s">
        <v>335</v>
      </c>
      <c r="B19" s="92">
        <v>0.23599999999999999</v>
      </c>
      <c r="C19" s="93">
        <v>0.22600000000000001</v>
      </c>
      <c r="D19" s="93">
        <v>0.216</v>
      </c>
      <c r="E19" s="93">
        <v>0.21</v>
      </c>
      <c r="F19" s="93">
        <v>0.22700000000000001</v>
      </c>
      <c r="G19" s="93">
        <v>0.23400000000000001</v>
      </c>
      <c r="H19" s="93">
        <v>0.253</v>
      </c>
      <c r="I19" s="93">
        <v>0.26900000000000002</v>
      </c>
      <c r="J19" s="93">
        <v>0.17699999999999999</v>
      </c>
      <c r="K19" s="93">
        <v>0.22800000000000001</v>
      </c>
      <c r="L19" s="93">
        <v>0.27800000000000002</v>
      </c>
    </row>
    <row r="20" spans="1:35">
      <c r="A20" s="87" t="s">
        <v>336</v>
      </c>
      <c r="B20" s="92">
        <v>0.16900000000000001</v>
      </c>
      <c r="C20" s="93">
        <v>0.20499999999999999</v>
      </c>
      <c r="D20" s="93">
        <v>0.192</v>
      </c>
      <c r="E20" s="93">
        <v>0.20499999999999999</v>
      </c>
      <c r="F20" s="93">
        <v>0.11899999999999999</v>
      </c>
      <c r="G20" s="93">
        <v>0.152</v>
      </c>
      <c r="H20" s="93">
        <v>0.17</v>
      </c>
      <c r="I20" s="93">
        <v>0.11600000000000001</v>
      </c>
      <c r="J20" s="93">
        <v>0.17499999999999999</v>
      </c>
      <c r="K20" s="93">
        <v>0.219</v>
      </c>
      <c r="L20" s="93">
        <v>0.16</v>
      </c>
    </row>
    <row r="21" spans="1:35">
      <c r="A21" s="87" t="s">
        <v>337</v>
      </c>
      <c r="B21" s="92">
        <v>0.15</v>
      </c>
      <c r="C21" s="93">
        <v>0.14899999999999999</v>
      </c>
      <c r="D21" s="93">
        <v>0.13700000000000001</v>
      </c>
      <c r="E21" s="93">
        <v>0.13900000000000001</v>
      </c>
      <c r="F21" s="93">
        <v>0.13600000000000001</v>
      </c>
      <c r="G21" s="93">
        <v>0.16600000000000001</v>
      </c>
      <c r="H21" s="93">
        <v>0.114</v>
      </c>
      <c r="I21" s="93">
        <v>0.14899999999999999</v>
      </c>
      <c r="J21" s="93">
        <v>0.17199999999999999</v>
      </c>
      <c r="K21" s="93">
        <v>0.155</v>
      </c>
      <c r="L21" s="93">
        <v>0.14899999999999999</v>
      </c>
    </row>
    <row r="22" spans="1:35">
      <c r="A22" s="87" t="s">
        <v>338</v>
      </c>
      <c r="B22" s="92">
        <v>0.104</v>
      </c>
      <c r="C22" s="93">
        <v>0.14000000000000001</v>
      </c>
      <c r="D22" s="93">
        <v>8.2000000000000003E-2</v>
      </c>
      <c r="E22" s="93">
        <v>0.105</v>
      </c>
      <c r="F22" s="93">
        <v>0.11</v>
      </c>
      <c r="G22" s="93">
        <v>0.122</v>
      </c>
      <c r="H22" s="93">
        <v>0.115</v>
      </c>
      <c r="I22" s="93">
        <v>7.6999999999999999E-2</v>
      </c>
      <c r="J22" s="93">
        <v>0.1</v>
      </c>
      <c r="K22" s="93">
        <v>0.11600000000000001</v>
      </c>
      <c r="L22" s="93">
        <v>8.5000000000000006E-2</v>
      </c>
    </row>
    <row r="23" spans="1:35">
      <c r="A23" s="87" t="s">
        <v>339</v>
      </c>
      <c r="B23" s="92">
        <v>0.14499999999999999</v>
      </c>
      <c r="C23" s="93">
        <v>0.14299999999999999</v>
      </c>
      <c r="D23" s="93">
        <v>0.16300000000000001</v>
      </c>
      <c r="E23" s="93">
        <v>0.14299999999999999</v>
      </c>
      <c r="F23" s="93">
        <v>0.125</v>
      </c>
      <c r="G23" s="93">
        <v>0.16400000000000001</v>
      </c>
      <c r="H23" s="93">
        <v>0.16700000000000001</v>
      </c>
      <c r="I23" s="93">
        <v>0.13600000000000001</v>
      </c>
      <c r="J23" s="93">
        <v>0.157</v>
      </c>
      <c r="K23" s="93">
        <v>0.107</v>
      </c>
      <c r="L23" s="93">
        <v>0.14499999999999999</v>
      </c>
    </row>
    <row r="24" spans="1:35" s="67" customFormat="1">
      <c r="A24" s="90" t="s">
        <v>254</v>
      </c>
      <c r="B24" s="94">
        <v>1</v>
      </c>
      <c r="C24" s="94">
        <v>1</v>
      </c>
      <c r="D24" s="94">
        <v>1</v>
      </c>
      <c r="E24" s="94">
        <v>1</v>
      </c>
      <c r="F24" s="94">
        <v>1</v>
      </c>
      <c r="G24" s="94">
        <v>1</v>
      </c>
      <c r="H24" s="94">
        <v>1</v>
      </c>
      <c r="I24" s="94">
        <v>1</v>
      </c>
      <c r="J24" s="94">
        <v>1</v>
      </c>
      <c r="K24" s="94">
        <v>1</v>
      </c>
      <c r="L24" s="94">
        <v>1</v>
      </c>
    </row>
    <row r="25" spans="1:35" ht="6" customHeight="1">
      <c r="A25" s="80"/>
      <c r="B25" s="80"/>
      <c r="C25" s="80"/>
      <c r="D25" s="80"/>
      <c r="E25" s="81"/>
      <c r="F25" s="81"/>
      <c r="G25" s="81"/>
      <c r="H25" s="81"/>
      <c r="I25" s="81"/>
      <c r="J25" s="81"/>
      <c r="K25" s="81"/>
      <c r="L25" s="81"/>
    </row>
    <row r="26" spans="1:35" ht="13.5" customHeight="1">
      <c r="A26" s="39" t="s">
        <v>279</v>
      </c>
      <c r="B26" s="40"/>
      <c r="C26" s="40"/>
      <c r="D26" s="40"/>
      <c r="E26" s="40"/>
      <c r="F26" s="40"/>
      <c r="G26" s="40"/>
      <c r="H26" s="40"/>
      <c r="I26" s="4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</sheetData>
  <sheetProtection selectLockedCells="1" selectUnlockedCells="1"/>
  <mergeCells count="5">
    <mergeCell ref="B16:L16"/>
    <mergeCell ref="A3:A4"/>
    <mergeCell ref="B3:B4"/>
    <mergeCell ref="C3:L3"/>
    <mergeCell ref="B6:L6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3.710937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111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419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419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355</v>
      </c>
      <c r="C9" s="23">
        <v>0</v>
      </c>
      <c r="D9" s="23">
        <v>62</v>
      </c>
      <c r="E9" s="23">
        <v>0</v>
      </c>
      <c r="F9" s="23">
        <v>30</v>
      </c>
      <c r="G9" s="23">
        <v>107</v>
      </c>
      <c r="H9" s="23">
        <v>14</v>
      </c>
      <c r="I9" s="23">
        <v>0</v>
      </c>
      <c r="J9" s="23">
        <v>54</v>
      </c>
      <c r="K9" s="23">
        <v>87</v>
      </c>
      <c r="L9" s="23">
        <v>0</v>
      </c>
      <c r="N9" s="73">
        <v>87</v>
      </c>
      <c r="O9" s="23">
        <v>30</v>
      </c>
      <c r="P9" s="23">
        <v>0</v>
      </c>
      <c r="Q9" s="23">
        <v>0</v>
      </c>
      <c r="R9" s="23">
        <v>16</v>
      </c>
      <c r="S9" s="23">
        <v>9</v>
      </c>
      <c r="T9" s="23">
        <v>0</v>
      </c>
      <c r="U9" s="23">
        <v>0</v>
      </c>
      <c r="V9" s="23">
        <v>0</v>
      </c>
      <c r="W9" s="23">
        <v>22</v>
      </c>
      <c r="X9" s="23">
        <v>10</v>
      </c>
    </row>
    <row r="10" spans="1:24" s="86" customFormat="1">
      <c r="A10" s="121" t="s">
        <v>367</v>
      </c>
      <c r="B10" s="73">
        <v>1748</v>
      </c>
      <c r="C10" s="23">
        <v>299</v>
      </c>
      <c r="D10" s="23">
        <v>290</v>
      </c>
      <c r="E10" s="23">
        <v>118</v>
      </c>
      <c r="F10" s="23">
        <v>118</v>
      </c>
      <c r="G10" s="23">
        <v>187</v>
      </c>
      <c r="H10" s="23">
        <v>65</v>
      </c>
      <c r="I10" s="23">
        <v>220</v>
      </c>
      <c r="J10" s="23">
        <v>73</v>
      </c>
      <c r="K10" s="23">
        <v>145</v>
      </c>
      <c r="L10" s="23">
        <v>232</v>
      </c>
      <c r="N10" s="73">
        <v>477</v>
      </c>
      <c r="O10" s="23">
        <v>83</v>
      </c>
      <c r="P10" s="23">
        <v>20</v>
      </c>
      <c r="Q10" s="23">
        <v>42</v>
      </c>
      <c r="R10" s="23">
        <v>21</v>
      </c>
      <c r="S10" s="23">
        <v>68</v>
      </c>
      <c r="T10" s="23">
        <v>19</v>
      </c>
      <c r="U10" s="23">
        <v>26</v>
      </c>
      <c r="V10" s="23">
        <v>29</v>
      </c>
      <c r="W10" s="23">
        <v>65</v>
      </c>
      <c r="X10" s="23">
        <v>103</v>
      </c>
    </row>
    <row r="11" spans="1:24" s="86" customFormat="1">
      <c r="A11" s="121" t="s">
        <v>368</v>
      </c>
      <c r="B11" s="73">
        <v>4607</v>
      </c>
      <c r="C11" s="23">
        <v>788</v>
      </c>
      <c r="D11" s="23">
        <v>373</v>
      </c>
      <c r="E11" s="23">
        <v>270</v>
      </c>
      <c r="F11" s="23">
        <v>355</v>
      </c>
      <c r="G11" s="23">
        <v>481</v>
      </c>
      <c r="H11" s="23">
        <v>144</v>
      </c>
      <c r="I11" s="23">
        <v>598</v>
      </c>
      <c r="J11" s="23">
        <v>417</v>
      </c>
      <c r="K11" s="23">
        <v>450</v>
      </c>
      <c r="L11" s="23">
        <v>730</v>
      </c>
      <c r="N11" s="73">
        <v>915</v>
      </c>
      <c r="O11" s="23">
        <v>144</v>
      </c>
      <c r="P11" s="23">
        <v>50</v>
      </c>
      <c r="Q11" s="23">
        <v>141</v>
      </c>
      <c r="R11" s="23">
        <v>69</v>
      </c>
      <c r="S11" s="23">
        <v>120</v>
      </c>
      <c r="T11" s="23">
        <v>32</v>
      </c>
      <c r="U11" s="23">
        <v>61</v>
      </c>
      <c r="V11" s="23">
        <v>51</v>
      </c>
      <c r="W11" s="23">
        <v>92</v>
      </c>
      <c r="X11" s="23">
        <v>154</v>
      </c>
    </row>
    <row r="12" spans="1:24" s="86" customFormat="1">
      <c r="A12" s="121" t="s">
        <v>369</v>
      </c>
      <c r="B12" s="73">
        <v>5915</v>
      </c>
      <c r="C12" s="23">
        <v>1141</v>
      </c>
      <c r="D12" s="23">
        <v>622</v>
      </c>
      <c r="E12" s="23">
        <v>506</v>
      </c>
      <c r="F12" s="23">
        <v>385</v>
      </c>
      <c r="G12" s="23">
        <v>829</v>
      </c>
      <c r="H12" s="23">
        <v>230</v>
      </c>
      <c r="I12" s="23">
        <v>818</v>
      </c>
      <c r="J12" s="23">
        <v>290</v>
      </c>
      <c r="K12" s="23">
        <v>363</v>
      </c>
      <c r="L12" s="23">
        <v>730</v>
      </c>
      <c r="N12" s="73">
        <v>1628</v>
      </c>
      <c r="O12" s="23">
        <v>205</v>
      </c>
      <c r="P12" s="23">
        <v>65</v>
      </c>
      <c r="Q12" s="23">
        <v>191</v>
      </c>
      <c r="R12" s="23">
        <v>143</v>
      </c>
      <c r="S12" s="23">
        <v>257</v>
      </c>
      <c r="T12" s="23">
        <v>61</v>
      </c>
      <c r="U12" s="23">
        <v>201</v>
      </c>
      <c r="V12" s="23">
        <v>138</v>
      </c>
      <c r="W12" s="23">
        <v>141</v>
      </c>
      <c r="X12" s="23">
        <v>226</v>
      </c>
    </row>
    <row r="13" spans="1:24" s="86" customFormat="1">
      <c r="A13" s="121" t="s">
        <v>370</v>
      </c>
      <c r="B13" s="73">
        <v>10886</v>
      </c>
      <c r="C13" s="23">
        <v>1766</v>
      </c>
      <c r="D13" s="23">
        <v>850</v>
      </c>
      <c r="E13" s="23">
        <v>674</v>
      </c>
      <c r="F13" s="23">
        <v>904</v>
      </c>
      <c r="G13" s="23">
        <v>1604</v>
      </c>
      <c r="H13" s="23">
        <v>324</v>
      </c>
      <c r="I13" s="23">
        <v>1668</v>
      </c>
      <c r="J13" s="23">
        <v>852</v>
      </c>
      <c r="K13" s="23">
        <v>450</v>
      </c>
      <c r="L13" s="23">
        <v>1792</v>
      </c>
      <c r="N13" s="73">
        <v>3300</v>
      </c>
      <c r="O13" s="23">
        <v>592</v>
      </c>
      <c r="P13" s="23">
        <v>244</v>
      </c>
      <c r="Q13" s="23">
        <v>432</v>
      </c>
      <c r="R13" s="23">
        <v>297</v>
      </c>
      <c r="S13" s="23">
        <v>394</v>
      </c>
      <c r="T13" s="23">
        <v>109</v>
      </c>
      <c r="U13" s="23">
        <v>368</v>
      </c>
      <c r="V13" s="23">
        <v>334</v>
      </c>
      <c r="W13" s="23">
        <v>211</v>
      </c>
      <c r="X13" s="23">
        <v>319</v>
      </c>
    </row>
    <row r="14" spans="1:24" s="86" customFormat="1">
      <c r="A14" s="121" t="s">
        <v>371</v>
      </c>
      <c r="B14" s="73">
        <v>11750</v>
      </c>
      <c r="C14" s="23">
        <v>1440</v>
      </c>
      <c r="D14" s="23">
        <v>1078</v>
      </c>
      <c r="E14" s="23">
        <v>691</v>
      </c>
      <c r="F14" s="23">
        <v>785</v>
      </c>
      <c r="G14" s="23">
        <v>1872</v>
      </c>
      <c r="H14" s="23">
        <v>353</v>
      </c>
      <c r="I14" s="23">
        <v>1700</v>
      </c>
      <c r="J14" s="23">
        <v>1306</v>
      </c>
      <c r="K14" s="23">
        <v>799</v>
      </c>
      <c r="L14" s="23">
        <v>1726</v>
      </c>
      <c r="N14" s="73">
        <v>3217</v>
      </c>
      <c r="O14" s="23">
        <v>402</v>
      </c>
      <c r="P14" s="23">
        <v>179</v>
      </c>
      <c r="Q14" s="23">
        <v>382</v>
      </c>
      <c r="R14" s="23">
        <v>329</v>
      </c>
      <c r="S14" s="23">
        <v>368</v>
      </c>
      <c r="T14" s="23">
        <v>77</v>
      </c>
      <c r="U14" s="23">
        <v>411</v>
      </c>
      <c r="V14" s="23">
        <v>392</v>
      </c>
      <c r="W14" s="23">
        <v>254</v>
      </c>
      <c r="X14" s="23">
        <v>422</v>
      </c>
    </row>
    <row r="15" spans="1:24" s="86" customFormat="1">
      <c r="A15" s="121" t="s">
        <v>372</v>
      </c>
      <c r="B15" s="73">
        <v>4995</v>
      </c>
      <c r="C15" s="23">
        <v>625</v>
      </c>
      <c r="D15" s="23">
        <v>498</v>
      </c>
      <c r="E15" s="23">
        <v>590</v>
      </c>
      <c r="F15" s="23">
        <v>459</v>
      </c>
      <c r="G15" s="23">
        <v>455</v>
      </c>
      <c r="H15" s="23">
        <v>137</v>
      </c>
      <c r="I15" s="23">
        <v>818</v>
      </c>
      <c r="J15" s="23">
        <v>453</v>
      </c>
      <c r="K15" s="23">
        <v>131</v>
      </c>
      <c r="L15" s="23">
        <v>830</v>
      </c>
      <c r="N15" s="73">
        <v>1378</v>
      </c>
      <c r="O15" s="23">
        <v>91</v>
      </c>
      <c r="P15" s="23">
        <v>95</v>
      </c>
      <c r="Q15" s="23">
        <v>166</v>
      </c>
      <c r="R15" s="23">
        <v>101</v>
      </c>
      <c r="S15" s="23">
        <v>171</v>
      </c>
      <c r="T15" s="23">
        <v>61</v>
      </c>
      <c r="U15" s="23">
        <v>210</v>
      </c>
      <c r="V15" s="23">
        <v>145</v>
      </c>
      <c r="W15" s="23">
        <v>59</v>
      </c>
      <c r="X15" s="23">
        <v>278</v>
      </c>
    </row>
    <row r="16" spans="1:24" s="86" customFormat="1">
      <c r="A16" s="121" t="s">
        <v>373</v>
      </c>
      <c r="B16" s="73">
        <v>17552</v>
      </c>
      <c r="C16" s="23">
        <v>2690</v>
      </c>
      <c r="D16" s="23">
        <v>1949</v>
      </c>
      <c r="E16" s="23">
        <v>1383</v>
      </c>
      <c r="F16" s="23">
        <v>1066</v>
      </c>
      <c r="G16" s="23">
        <v>1791</v>
      </c>
      <c r="H16" s="23">
        <v>374</v>
      </c>
      <c r="I16" s="23">
        <v>2707</v>
      </c>
      <c r="J16" s="23">
        <v>1560</v>
      </c>
      <c r="K16" s="23">
        <v>1177</v>
      </c>
      <c r="L16" s="23">
        <v>2854</v>
      </c>
      <c r="N16" s="73">
        <v>5471</v>
      </c>
      <c r="O16" s="23">
        <v>721</v>
      </c>
      <c r="P16" s="23">
        <v>359</v>
      </c>
      <c r="Q16" s="23">
        <v>540</v>
      </c>
      <c r="R16" s="23">
        <v>254</v>
      </c>
      <c r="S16" s="23">
        <v>736</v>
      </c>
      <c r="T16" s="23">
        <v>206</v>
      </c>
      <c r="U16" s="23">
        <v>718</v>
      </c>
      <c r="V16" s="23">
        <v>530</v>
      </c>
      <c r="W16" s="23">
        <v>378</v>
      </c>
      <c r="X16" s="23">
        <v>1028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6.0000000000000001E-3</v>
      </c>
      <c r="C20" s="93">
        <v>0</v>
      </c>
      <c r="D20" s="93">
        <v>1.0999999999999999E-2</v>
      </c>
      <c r="E20" s="93">
        <v>0</v>
      </c>
      <c r="F20" s="93">
        <v>7.0000000000000001E-3</v>
      </c>
      <c r="G20" s="93">
        <v>1.4999999999999999E-2</v>
      </c>
      <c r="H20" s="93">
        <v>8.9999999999999993E-3</v>
      </c>
      <c r="I20" s="93">
        <v>0</v>
      </c>
      <c r="J20" s="93">
        <v>1.0999999999999999E-2</v>
      </c>
      <c r="K20" s="93">
        <v>2.4E-2</v>
      </c>
      <c r="L20" s="93">
        <v>0</v>
      </c>
      <c r="N20" s="92">
        <v>5.0000000000000001E-3</v>
      </c>
      <c r="O20" s="93">
        <v>1.2999999999999999E-2</v>
      </c>
      <c r="P20" s="93">
        <v>0</v>
      </c>
      <c r="Q20" s="93">
        <v>0</v>
      </c>
      <c r="R20" s="93">
        <v>1.2999999999999999E-2</v>
      </c>
      <c r="S20" s="93">
        <v>4.0000000000000001E-3</v>
      </c>
      <c r="T20" s="93">
        <v>0</v>
      </c>
      <c r="U20" s="93">
        <v>0</v>
      </c>
      <c r="V20" s="93">
        <v>0</v>
      </c>
      <c r="W20" s="93">
        <v>1.7999999999999999E-2</v>
      </c>
      <c r="X20" s="93">
        <v>4.0000000000000001E-3</v>
      </c>
    </row>
    <row r="21" spans="1:24" s="86" customFormat="1">
      <c r="A21" s="121" t="s">
        <v>367</v>
      </c>
      <c r="B21" s="92">
        <v>0.03</v>
      </c>
      <c r="C21" s="93">
        <v>3.4000000000000002E-2</v>
      </c>
      <c r="D21" s="93">
        <v>5.0999999999999997E-2</v>
      </c>
      <c r="E21" s="93">
        <v>2.8000000000000001E-2</v>
      </c>
      <c r="F21" s="93">
        <v>2.9000000000000001E-2</v>
      </c>
      <c r="G21" s="93">
        <v>2.5999999999999999E-2</v>
      </c>
      <c r="H21" s="93">
        <v>3.9E-2</v>
      </c>
      <c r="I21" s="93">
        <v>2.5999999999999999E-2</v>
      </c>
      <c r="J21" s="93">
        <v>1.4E-2</v>
      </c>
      <c r="K21" s="93">
        <v>0.04</v>
      </c>
      <c r="L21" s="93">
        <v>2.5999999999999999E-2</v>
      </c>
      <c r="N21" s="92">
        <v>2.9000000000000001E-2</v>
      </c>
      <c r="O21" s="93">
        <v>3.6999999999999998E-2</v>
      </c>
      <c r="P21" s="93">
        <v>0.02</v>
      </c>
      <c r="Q21" s="93">
        <v>2.1999999999999999E-2</v>
      </c>
      <c r="R21" s="93">
        <v>1.7000000000000001E-2</v>
      </c>
      <c r="S21" s="93">
        <v>3.2000000000000001E-2</v>
      </c>
      <c r="T21" s="93">
        <v>3.4000000000000002E-2</v>
      </c>
      <c r="U21" s="93">
        <v>1.2999999999999999E-2</v>
      </c>
      <c r="V21" s="93">
        <v>1.7999999999999999E-2</v>
      </c>
      <c r="W21" s="93">
        <v>5.2999999999999999E-2</v>
      </c>
      <c r="X21" s="93">
        <v>0.04</v>
      </c>
    </row>
    <row r="22" spans="1:24" s="86" customFormat="1">
      <c r="A22" s="121" t="s">
        <v>368</v>
      </c>
      <c r="B22" s="92">
        <v>0.08</v>
      </c>
      <c r="C22" s="93">
        <v>0.09</v>
      </c>
      <c r="D22" s="93">
        <v>6.5000000000000002E-2</v>
      </c>
      <c r="E22" s="93">
        <v>6.4000000000000001E-2</v>
      </c>
      <c r="F22" s="93">
        <v>8.6999999999999994E-2</v>
      </c>
      <c r="G22" s="93">
        <v>6.6000000000000003E-2</v>
      </c>
      <c r="H22" s="93">
        <v>8.7999999999999995E-2</v>
      </c>
      <c r="I22" s="93">
        <v>7.0000000000000007E-2</v>
      </c>
      <c r="J22" s="93">
        <v>8.3000000000000004E-2</v>
      </c>
      <c r="K22" s="93">
        <v>0.125</v>
      </c>
      <c r="L22" s="93">
        <v>8.2000000000000003E-2</v>
      </c>
      <c r="N22" s="92">
        <v>5.6000000000000001E-2</v>
      </c>
      <c r="O22" s="93">
        <v>6.4000000000000001E-2</v>
      </c>
      <c r="P22" s="93">
        <v>4.9000000000000002E-2</v>
      </c>
      <c r="Q22" s="93">
        <v>7.4999999999999997E-2</v>
      </c>
      <c r="R22" s="93">
        <v>5.6000000000000001E-2</v>
      </c>
      <c r="S22" s="93">
        <v>5.6000000000000001E-2</v>
      </c>
      <c r="T22" s="93">
        <v>5.7000000000000002E-2</v>
      </c>
      <c r="U22" s="93">
        <v>3.1E-2</v>
      </c>
      <c r="V22" s="93">
        <v>3.1E-2</v>
      </c>
      <c r="W22" s="93">
        <v>7.4999999999999997E-2</v>
      </c>
      <c r="X22" s="93">
        <v>6.0999999999999999E-2</v>
      </c>
    </row>
    <row r="23" spans="1:24" s="86" customFormat="1">
      <c r="A23" s="121" t="s">
        <v>369</v>
      </c>
      <c r="B23" s="92">
        <v>0.10199999999999999</v>
      </c>
      <c r="C23" s="93">
        <v>0.13</v>
      </c>
      <c r="D23" s="93">
        <v>0.109</v>
      </c>
      <c r="E23" s="93">
        <v>0.12</v>
      </c>
      <c r="F23" s="93">
        <v>9.4E-2</v>
      </c>
      <c r="G23" s="93">
        <v>0.113</v>
      </c>
      <c r="H23" s="93">
        <v>0.14000000000000001</v>
      </c>
      <c r="I23" s="93">
        <v>9.6000000000000002E-2</v>
      </c>
      <c r="J23" s="93">
        <v>5.8000000000000003E-2</v>
      </c>
      <c r="K23" s="93">
        <v>0.10100000000000001</v>
      </c>
      <c r="L23" s="93">
        <v>8.2000000000000003E-2</v>
      </c>
      <c r="N23" s="92">
        <v>9.9000000000000005E-2</v>
      </c>
      <c r="O23" s="93">
        <v>0.09</v>
      </c>
      <c r="P23" s="93">
        <v>6.4000000000000001E-2</v>
      </c>
      <c r="Q23" s="93">
        <v>0.10100000000000001</v>
      </c>
      <c r="R23" s="93">
        <v>0.11600000000000001</v>
      </c>
      <c r="S23" s="93">
        <v>0.121</v>
      </c>
      <c r="T23" s="93">
        <v>0.108</v>
      </c>
      <c r="U23" s="93">
        <v>0.10100000000000001</v>
      </c>
      <c r="V23" s="93">
        <v>8.5000000000000006E-2</v>
      </c>
      <c r="W23" s="93">
        <v>0.115</v>
      </c>
      <c r="X23" s="93">
        <v>8.8999999999999996E-2</v>
      </c>
    </row>
    <row r="24" spans="1:24" s="86" customFormat="1">
      <c r="A24" s="121" t="s">
        <v>370</v>
      </c>
      <c r="B24" s="92">
        <v>0.188</v>
      </c>
      <c r="C24" s="93">
        <v>0.20200000000000001</v>
      </c>
      <c r="D24" s="93">
        <v>0.14899999999999999</v>
      </c>
      <c r="E24" s="93">
        <v>0.159</v>
      </c>
      <c r="F24" s="93">
        <v>0.22</v>
      </c>
      <c r="G24" s="93">
        <v>0.219</v>
      </c>
      <c r="H24" s="93">
        <v>0.19700000000000001</v>
      </c>
      <c r="I24" s="93">
        <v>0.19600000000000001</v>
      </c>
      <c r="J24" s="93">
        <v>0.17</v>
      </c>
      <c r="K24" s="93">
        <v>0.125</v>
      </c>
      <c r="L24" s="93">
        <v>0.20100000000000001</v>
      </c>
      <c r="N24" s="92">
        <v>0.2</v>
      </c>
      <c r="O24" s="93">
        <v>0.26100000000000001</v>
      </c>
      <c r="P24" s="93">
        <v>0.24099999999999999</v>
      </c>
      <c r="Q24" s="93">
        <v>0.22800000000000001</v>
      </c>
      <c r="R24" s="93">
        <v>0.24099999999999999</v>
      </c>
      <c r="S24" s="93">
        <v>0.185</v>
      </c>
      <c r="T24" s="93">
        <v>0.193</v>
      </c>
      <c r="U24" s="93">
        <v>0.184</v>
      </c>
      <c r="V24" s="93">
        <v>0.20599999999999999</v>
      </c>
      <c r="W24" s="93">
        <v>0.17299999999999999</v>
      </c>
      <c r="X24" s="93">
        <v>0.126</v>
      </c>
    </row>
    <row r="25" spans="1:24" s="86" customFormat="1">
      <c r="A25" s="121" t="s">
        <v>371</v>
      </c>
      <c r="B25" s="92">
        <v>0.20300000000000001</v>
      </c>
      <c r="C25" s="93">
        <v>0.16500000000000001</v>
      </c>
      <c r="D25" s="93">
        <v>0.188</v>
      </c>
      <c r="E25" s="93">
        <v>0.16300000000000001</v>
      </c>
      <c r="F25" s="93">
        <v>0.191</v>
      </c>
      <c r="G25" s="93">
        <v>0.255</v>
      </c>
      <c r="H25" s="93">
        <v>0.215</v>
      </c>
      <c r="I25" s="93">
        <v>0.19900000000000001</v>
      </c>
      <c r="J25" s="93">
        <v>0.26100000000000001</v>
      </c>
      <c r="K25" s="93">
        <v>0.222</v>
      </c>
      <c r="L25" s="93">
        <v>0.19400000000000001</v>
      </c>
      <c r="N25" s="92">
        <v>0.19500000000000001</v>
      </c>
      <c r="O25" s="93">
        <v>0.17699999999999999</v>
      </c>
      <c r="P25" s="93">
        <v>0.17699999999999999</v>
      </c>
      <c r="Q25" s="93">
        <v>0.20200000000000001</v>
      </c>
      <c r="R25" s="93">
        <v>0.26700000000000002</v>
      </c>
      <c r="S25" s="93">
        <v>0.17299999999999999</v>
      </c>
      <c r="T25" s="93">
        <v>0.13600000000000001</v>
      </c>
      <c r="U25" s="93">
        <v>0.20599999999999999</v>
      </c>
      <c r="V25" s="93">
        <v>0.24199999999999999</v>
      </c>
      <c r="W25" s="93">
        <v>0.20799999999999999</v>
      </c>
      <c r="X25" s="93">
        <v>0.16600000000000001</v>
      </c>
    </row>
    <row r="26" spans="1:24" s="86" customFormat="1">
      <c r="A26" s="121" t="s">
        <v>372</v>
      </c>
      <c r="B26" s="92">
        <v>8.5999999999999993E-2</v>
      </c>
      <c r="C26" s="93">
        <v>7.0999999999999994E-2</v>
      </c>
      <c r="D26" s="93">
        <v>8.6999999999999994E-2</v>
      </c>
      <c r="E26" s="93">
        <v>0.13900000000000001</v>
      </c>
      <c r="F26" s="93">
        <v>0.112</v>
      </c>
      <c r="G26" s="93">
        <v>6.2E-2</v>
      </c>
      <c r="H26" s="93">
        <v>8.3000000000000004E-2</v>
      </c>
      <c r="I26" s="93">
        <v>9.6000000000000002E-2</v>
      </c>
      <c r="J26" s="93">
        <v>9.0999999999999998E-2</v>
      </c>
      <c r="K26" s="93">
        <v>3.5999999999999997E-2</v>
      </c>
      <c r="L26" s="93">
        <v>9.2999999999999999E-2</v>
      </c>
      <c r="N26" s="92">
        <v>8.4000000000000005E-2</v>
      </c>
      <c r="O26" s="93">
        <v>0.04</v>
      </c>
      <c r="P26" s="93">
        <v>9.4E-2</v>
      </c>
      <c r="Q26" s="93">
        <v>8.7999999999999995E-2</v>
      </c>
      <c r="R26" s="93">
        <v>8.2000000000000003E-2</v>
      </c>
      <c r="S26" s="93">
        <v>8.1000000000000003E-2</v>
      </c>
      <c r="T26" s="93">
        <v>0.108</v>
      </c>
      <c r="U26" s="93">
        <v>0.105</v>
      </c>
      <c r="V26" s="93">
        <v>0.09</v>
      </c>
      <c r="W26" s="93">
        <v>4.9000000000000002E-2</v>
      </c>
      <c r="X26" s="93">
        <v>0.109</v>
      </c>
    </row>
    <row r="27" spans="1:24" s="86" customFormat="1">
      <c r="A27" s="121" t="s">
        <v>373</v>
      </c>
      <c r="B27" s="92">
        <v>0.30399999999999999</v>
      </c>
      <c r="C27" s="93">
        <v>0.307</v>
      </c>
      <c r="D27" s="93">
        <v>0.34100000000000003</v>
      </c>
      <c r="E27" s="93">
        <v>0.32700000000000001</v>
      </c>
      <c r="F27" s="93">
        <v>0.26</v>
      </c>
      <c r="G27" s="93">
        <v>0.245</v>
      </c>
      <c r="H27" s="93">
        <v>0.22800000000000001</v>
      </c>
      <c r="I27" s="93">
        <v>0.317</v>
      </c>
      <c r="J27" s="93">
        <v>0.312</v>
      </c>
      <c r="K27" s="93">
        <v>0.32700000000000001</v>
      </c>
      <c r="L27" s="93">
        <v>0.32100000000000001</v>
      </c>
      <c r="N27" s="92">
        <v>0.33200000000000002</v>
      </c>
      <c r="O27" s="93">
        <v>0.318</v>
      </c>
      <c r="P27" s="93">
        <v>0.35499999999999998</v>
      </c>
      <c r="Q27" s="93">
        <v>0.28499999999999998</v>
      </c>
      <c r="R27" s="93">
        <v>0.20699999999999999</v>
      </c>
      <c r="S27" s="93">
        <v>0.34699999999999998</v>
      </c>
      <c r="T27" s="93">
        <v>0.36399999999999999</v>
      </c>
      <c r="U27" s="93">
        <v>0.36</v>
      </c>
      <c r="V27" s="93">
        <v>0.32700000000000001</v>
      </c>
      <c r="W27" s="93">
        <v>0.31</v>
      </c>
      <c r="X27" s="93">
        <v>0.40500000000000003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8.9999999999999993E-3</v>
      </c>
      <c r="C31" s="93">
        <v>0</v>
      </c>
      <c r="D31" s="93">
        <v>1.6E-2</v>
      </c>
      <c r="E31" s="93">
        <v>0</v>
      </c>
      <c r="F31" s="93">
        <v>0.01</v>
      </c>
      <c r="G31" s="93">
        <v>1.9E-2</v>
      </c>
      <c r="H31" s="93">
        <v>1.0999999999999999E-2</v>
      </c>
      <c r="I31" s="93">
        <v>0</v>
      </c>
      <c r="J31" s="93">
        <v>1.6E-2</v>
      </c>
      <c r="K31" s="93">
        <v>3.5999999999999997E-2</v>
      </c>
      <c r="L31" s="93">
        <v>0</v>
      </c>
      <c r="N31" s="92">
        <v>8.0000000000000002E-3</v>
      </c>
      <c r="O31" s="93">
        <v>0.02</v>
      </c>
      <c r="P31" s="93">
        <v>0</v>
      </c>
      <c r="Q31" s="93">
        <v>0</v>
      </c>
      <c r="R31" s="93">
        <v>1.6E-2</v>
      </c>
      <c r="S31" s="93">
        <v>6.0000000000000001E-3</v>
      </c>
      <c r="T31" s="93">
        <v>0</v>
      </c>
      <c r="U31" s="93">
        <v>0</v>
      </c>
      <c r="V31" s="93">
        <v>0</v>
      </c>
      <c r="W31" s="93">
        <v>2.5999999999999999E-2</v>
      </c>
      <c r="X31" s="93">
        <v>7.0000000000000001E-3</v>
      </c>
    </row>
    <row r="32" spans="1:24" s="90" customFormat="1">
      <c r="A32" s="25" t="s">
        <v>367</v>
      </c>
      <c r="B32" s="92">
        <v>4.2999999999999997E-2</v>
      </c>
      <c r="C32" s="93">
        <v>4.9000000000000002E-2</v>
      </c>
      <c r="D32" s="93">
        <v>7.6999999999999999E-2</v>
      </c>
      <c r="E32" s="93">
        <v>4.1000000000000002E-2</v>
      </c>
      <c r="F32" s="93">
        <v>3.9E-2</v>
      </c>
      <c r="G32" s="93">
        <v>3.4000000000000002E-2</v>
      </c>
      <c r="H32" s="93">
        <v>5.0999999999999997E-2</v>
      </c>
      <c r="I32" s="93">
        <v>3.7999999999999999E-2</v>
      </c>
      <c r="J32" s="93">
        <v>2.1000000000000001E-2</v>
      </c>
      <c r="K32" s="93">
        <v>0.06</v>
      </c>
      <c r="L32" s="93">
        <v>3.7999999999999999E-2</v>
      </c>
      <c r="N32" s="92">
        <v>4.2999999999999997E-2</v>
      </c>
      <c r="O32" s="93">
        <v>5.3999999999999999E-2</v>
      </c>
      <c r="P32" s="93">
        <v>3.1E-2</v>
      </c>
      <c r="Q32" s="93">
        <v>3.1E-2</v>
      </c>
      <c r="R32" s="93">
        <v>2.1999999999999999E-2</v>
      </c>
      <c r="S32" s="93">
        <v>4.9000000000000002E-2</v>
      </c>
      <c r="T32" s="93">
        <v>5.3999999999999999E-2</v>
      </c>
      <c r="U32" s="93">
        <v>2.1000000000000001E-2</v>
      </c>
      <c r="V32" s="93">
        <v>2.7E-2</v>
      </c>
      <c r="W32" s="93">
        <v>7.6999999999999999E-2</v>
      </c>
      <c r="X32" s="93">
        <v>6.8000000000000005E-2</v>
      </c>
    </row>
    <row r="33" spans="1:25" s="90" customFormat="1">
      <c r="A33" s="25" t="s">
        <v>368</v>
      </c>
      <c r="B33" s="92">
        <v>0.114</v>
      </c>
      <c r="C33" s="93">
        <v>0.13</v>
      </c>
      <c r="D33" s="93">
        <v>9.9000000000000005E-2</v>
      </c>
      <c r="E33" s="93">
        <v>9.5000000000000001E-2</v>
      </c>
      <c r="F33" s="93">
        <v>0.11700000000000001</v>
      </c>
      <c r="G33" s="93">
        <v>8.6999999999999994E-2</v>
      </c>
      <c r="H33" s="93">
        <v>0.114</v>
      </c>
      <c r="I33" s="93">
        <v>0.10299999999999999</v>
      </c>
      <c r="J33" s="93">
        <v>0.121</v>
      </c>
      <c r="K33" s="93">
        <v>0.186</v>
      </c>
      <c r="L33" s="93">
        <v>0.121</v>
      </c>
      <c r="N33" s="92">
        <v>8.3000000000000004E-2</v>
      </c>
      <c r="O33" s="93">
        <v>9.2999999999999999E-2</v>
      </c>
      <c r="P33" s="93">
        <v>7.5999999999999998E-2</v>
      </c>
      <c r="Q33" s="93">
        <v>0.104</v>
      </c>
      <c r="R33" s="93">
        <v>7.0999999999999994E-2</v>
      </c>
      <c r="S33" s="93">
        <v>8.5999999999999993E-2</v>
      </c>
      <c r="T33" s="93">
        <v>8.8999999999999996E-2</v>
      </c>
      <c r="U33" s="93">
        <v>4.8000000000000001E-2</v>
      </c>
      <c r="V33" s="93">
        <v>4.7E-2</v>
      </c>
      <c r="W33" s="93">
        <v>0.109</v>
      </c>
      <c r="X33" s="93">
        <v>0.10199999999999999</v>
      </c>
    </row>
    <row r="34" spans="1:25" s="90" customFormat="1">
      <c r="A34" s="25" t="s">
        <v>369</v>
      </c>
      <c r="B34" s="92">
        <v>0.14699999999999999</v>
      </c>
      <c r="C34" s="93">
        <v>0.188</v>
      </c>
      <c r="D34" s="93">
        <v>0.16500000000000001</v>
      </c>
      <c r="E34" s="93">
        <v>0.17799999999999999</v>
      </c>
      <c r="F34" s="93">
        <v>0.127</v>
      </c>
      <c r="G34" s="93">
        <v>0.15</v>
      </c>
      <c r="H34" s="93">
        <v>0.182</v>
      </c>
      <c r="I34" s="93">
        <v>0.14099999999999999</v>
      </c>
      <c r="J34" s="93">
        <v>8.4000000000000005E-2</v>
      </c>
      <c r="K34" s="93">
        <v>0.15</v>
      </c>
      <c r="L34" s="93">
        <v>0.121</v>
      </c>
      <c r="N34" s="92">
        <v>0.14799999999999999</v>
      </c>
      <c r="O34" s="93">
        <v>0.13200000000000001</v>
      </c>
      <c r="P34" s="93">
        <v>9.9000000000000005E-2</v>
      </c>
      <c r="Q34" s="93">
        <v>0.14099999999999999</v>
      </c>
      <c r="R34" s="93">
        <v>0.14699999999999999</v>
      </c>
      <c r="S34" s="93">
        <v>0.185</v>
      </c>
      <c r="T34" s="93">
        <v>0.17</v>
      </c>
      <c r="U34" s="93">
        <v>0.158</v>
      </c>
      <c r="V34" s="93">
        <v>0.127</v>
      </c>
      <c r="W34" s="93">
        <v>0.16700000000000001</v>
      </c>
      <c r="X34" s="93">
        <v>0.15</v>
      </c>
    </row>
    <row r="35" spans="1:25" s="90" customFormat="1">
      <c r="A35" s="25" t="s">
        <v>370</v>
      </c>
      <c r="B35" s="92">
        <v>0.27</v>
      </c>
      <c r="C35" s="93">
        <v>0.29099999999999998</v>
      </c>
      <c r="D35" s="93">
        <v>0.22500000000000001</v>
      </c>
      <c r="E35" s="93">
        <v>0.23699999999999999</v>
      </c>
      <c r="F35" s="93">
        <v>0.29799999999999999</v>
      </c>
      <c r="G35" s="93">
        <v>0.28999999999999998</v>
      </c>
      <c r="H35" s="93">
        <v>0.25600000000000001</v>
      </c>
      <c r="I35" s="93">
        <v>0.28599999999999998</v>
      </c>
      <c r="J35" s="93">
        <v>0.247</v>
      </c>
      <c r="K35" s="93">
        <v>0.186</v>
      </c>
      <c r="L35" s="93">
        <v>0.29699999999999999</v>
      </c>
      <c r="N35" s="92">
        <v>0.3</v>
      </c>
      <c r="O35" s="93">
        <v>0.38200000000000001</v>
      </c>
      <c r="P35" s="93">
        <v>0.374</v>
      </c>
      <c r="Q35" s="93">
        <v>0.31900000000000001</v>
      </c>
      <c r="R35" s="93">
        <v>0.30399999999999999</v>
      </c>
      <c r="S35" s="93">
        <v>0.28399999999999997</v>
      </c>
      <c r="T35" s="93">
        <v>0.30399999999999999</v>
      </c>
      <c r="U35" s="93">
        <v>0.28799999999999998</v>
      </c>
      <c r="V35" s="93">
        <v>0.307</v>
      </c>
      <c r="W35" s="93">
        <v>0.25</v>
      </c>
      <c r="X35" s="93">
        <v>0.21099999999999999</v>
      </c>
    </row>
    <row r="36" spans="1:25" s="90" customFormat="1">
      <c r="A36" s="25" t="s">
        <v>371</v>
      </c>
      <c r="B36" s="92">
        <v>0.29199999999999998</v>
      </c>
      <c r="C36" s="93">
        <v>0.23799999999999999</v>
      </c>
      <c r="D36" s="93">
        <v>0.28599999999999998</v>
      </c>
      <c r="E36" s="93">
        <v>0.24299999999999999</v>
      </c>
      <c r="F36" s="93">
        <v>0.25900000000000001</v>
      </c>
      <c r="G36" s="93">
        <v>0.33800000000000002</v>
      </c>
      <c r="H36" s="93">
        <v>0.27800000000000002</v>
      </c>
      <c r="I36" s="93">
        <v>0.29199999999999998</v>
      </c>
      <c r="J36" s="93">
        <v>0.379</v>
      </c>
      <c r="K36" s="93">
        <v>0.32900000000000001</v>
      </c>
      <c r="L36" s="93">
        <v>0.28599999999999998</v>
      </c>
      <c r="N36" s="92">
        <v>0.29199999999999998</v>
      </c>
      <c r="O36" s="93">
        <v>0.26</v>
      </c>
      <c r="P36" s="93">
        <v>0.27500000000000002</v>
      </c>
      <c r="Q36" s="93">
        <v>0.28199999999999997</v>
      </c>
      <c r="R36" s="93">
        <v>0.33700000000000002</v>
      </c>
      <c r="S36" s="93">
        <v>0.26500000000000001</v>
      </c>
      <c r="T36" s="93">
        <v>0.214</v>
      </c>
      <c r="U36" s="93">
        <v>0.32200000000000001</v>
      </c>
      <c r="V36" s="93">
        <v>0.36</v>
      </c>
      <c r="W36" s="93">
        <v>0.30099999999999999</v>
      </c>
      <c r="X36" s="93">
        <v>0.27900000000000003</v>
      </c>
    </row>
    <row r="37" spans="1:25" s="90" customFormat="1">
      <c r="A37" s="25" t="s">
        <v>372</v>
      </c>
      <c r="B37" s="92">
        <v>0.124</v>
      </c>
      <c r="C37" s="93">
        <v>0.10299999999999999</v>
      </c>
      <c r="D37" s="93">
        <v>0.13200000000000001</v>
      </c>
      <c r="E37" s="93">
        <v>0.20699999999999999</v>
      </c>
      <c r="F37" s="93">
        <v>0.151</v>
      </c>
      <c r="G37" s="93">
        <v>8.2000000000000003E-2</v>
      </c>
      <c r="H37" s="93">
        <v>0.108</v>
      </c>
      <c r="I37" s="93">
        <v>0.14099999999999999</v>
      </c>
      <c r="J37" s="93">
        <v>0.13200000000000001</v>
      </c>
      <c r="K37" s="93">
        <v>5.3999999999999999E-2</v>
      </c>
      <c r="L37" s="93">
        <v>0.13700000000000001</v>
      </c>
      <c r="N37" s="92">
        <v>0.125</v>
      </c>
      <c r="O37" s="93">
        <v>5.8999999999999997E-2</v>
      </c>
      <c r="P37" s="93">
        <v>0.14499999999999999</v>
      </c>
      <c r="Q37" s="93">
        <v>0.123</v>
      </c>
      <c r="R37" s="93">
        <v>0.10299999999999999</v>
      </c>
      <c r="S37" s="93">
        <v>0.123</v>
      </c>
      <c r="T37" s="93">
        <v>0.17</v>
      </c>
      <c r="U37" s="93">
        <v>0.16400000000000001</v>
      </c>
      <c r="V37" s="93">
        <v>0.13300000000000001</v>
      </c>
      <c r="W37" s="93">
        <v>7.0999999999999994E-2</v>
      </c>
      <c r="X37" s="93">
        <v>0.184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 ht="24">
      <c r="A41" s="121" t="s">
        <v>374</v>
      </c>
      <c r="B41" s="92">
        <v>0.68600000000000005</v>
      </c>
      <c r="C41" s="93">
        <v>0.63200000000000001</v>
      </c>
      <c r="D41" s="93">
        <v>0.64300000000000002</v>
      </c>
      <c r="E41" s="93">
        <v>0.68600000000000005</v>
      </c>
      <c r="F41" s="93">
        <v>0.70699999999999996</v>
      </c>
      <c r="G41" s="93">
        <v>0.71</v>
      </c>
      <c r="H41" s="93">
        <v>0.64200000000000002</v>
      </c>
      <c r="I41" s="93">
        <v>0.71899999999999997</v>
      </c>
      <c r="J41" s="93">
        <v>0.75800000000000001</v>
      </c>
      <c r="K41" s="93">
        <v>0.56899999999999995</v>
      </c>
      <c r="L41" s="93">
        <v>0.72</v>
      </c>
      <c r="N41" s="92">
        <v>0.71799999999999997</v>
      </c>
      <c r="O41" s="93">
        <v>0.70099999999999996</v>
      </c>
      <c r="P41" s="93">
        <v>0.79400000000000004</v>
      </c>
      <c r="Q41" s="93">
        <v>0.72399999999999998</v>
      </c>
      <c r="R41" s="93">
        <v>0.745</v>
      </c>
      <c r="S41" s="93">
        <v>0.67300000000000004</v>
      </c>
      <c r="T41" s="93">
        <v>0.68799999999999994</v>
      </c>
      <c r="U41" s="93">
        <v>0.77400000000000002</v>
      </c>
      <c r="V41" s="93">
        <v>0.8</v>
      </c>
      <c r="W41" s="93">
        <v>0.622</v>
      </c>
      <c r="X41" s="93">
        <v>0.67300000000000004</v>
      </c>
    </row>
    <row r="42" spans="1:25" s="86" customFormat="1">
      <c r="A42" s="122" t="s">
        <v>375</v>
      </c>
      <c r="B42" s="109">
        <v>5</v>
      </c>
      <c r="C42" s="112">
        <v>4.8</v>
      </c>
      <c r="D42" s="112">
        <v>4.9000000000000004</v>
      </c>
      <c r="E42" s="112">
        <v>5.2</v>
      </c>
      <c r="F42" s="112">
        <v>5</v>
      </c>
      <c r="G42" s="112">
        <v>5</v>
      </c>
      <c r="H42" s="112">
        <v>4.9000000000000004</v>
      </c>
      <c r="I42" s="112">
        <v>5.0999999999999996</v>
      </c>
      <c r="J42" s="112">
        <v>5.2</v>
      </c>
      <c r="K42" s="112">
        <v>4.5999999999999996</v>
      </c>
      <c r="L42" s="112">
        <v>5.0999999999999996</v>
      </c>
      <c r="N42" s="109">
        <v>5.0999999999999996</v>
      </c>
      <c r="O42" s="112">
        <v>4.8</v>
      </c>
      <c r="P42" s="112">
        <v>5.2</v>
      </c>
      <c r="Q42" s="112">
        <v>5.0999999999999996</v>
      </c>
      <c r="R42" s="112">
        <v>5.0999999999999996</v>
      </c>
      <c r="S42" s="112">
        <v>5</v>
      </c>
      <c r="T42" s="112">
        <v>5</v>
      </c>
      <c r="U42" s="112">
        <v>5.3</v>
      </c>
      <c r="V42" s="112">
        <v>5.3</v>
      </c>
      <c r="W42" s="112">
        <v>4.7</v>
      </c>
      <c r="X42" s="112">
        <v>5.0999999999999996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6</v>
      </c>
      <c r="K43" s="112">
        <v>5</v>
      </c>
      <c r="L43" s="112">
        <v>5</v>
      </c>
      <c r="N43" s="109">
        <v>5</v>
      </c>
      <c r="O43" s="112">
        <v>5</v>
      </c>
      <c r="P43" s="112">
        <v>5</v>
      </c>
      <c r="Q43" s="112">
        <v>5</v>
      </c>
      <c r="R43" s="112">
        <v>5</v>
      </c>
      <c r="S43" s="112">
        <v>5</v>
      </c>
      <c r="T43" s="112">
        <v>5</v>
      </c>
      <c r="U43" s="112">
        <v>5</v>
      </c>
      <c r="V43" s="112">
        <v>5</v>
      </c>
      <c r="W43" s="112">
        <v>5</v>
      </c>
      <c r="X43" s="112">
        <v>5</v>
      </c>
    </row>
    <row r="44" spans="1:25" s="86" customFormat="1">
      <c r="A44" s="122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5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5</v>
      </c>
      <c r="G44" s="113" t="str">
        <f t="shared" si="0"/>
        <v>Voto 6</v>
      </c>
      <c r="H44" s="113" t="str">
        <f t="shared" si="0"/>
        <v>Voto 6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5</v>
      </c>
      <c r="M44" s="177"/>
      <c r="N44" s="73" t="str">
        <f t="shared" si="0"/>
        <v>Voto 5</v>
      </c>
      <c r="O44" s="113" t="str">
        <f t="shared" si="0"/>
        <v>Voto 5</v>
      </c>
      <c r="P44" s="113" t="str">
        <f t="shared" si="0"/>
        <v>Voto 5</v>
      </c>
      <c r="Q44" s="113" t="str">
        <f t="shared" si="0"/>
        <v>Voto 5</v>
      </c>
      <c r="R44" s="113" t="str">
        <f t="shared" si="0"/>
        <v>Voto 6</v>
      </c>
      <c r="S44" s="113" t="str">
        <f t="shared" si="0"/>
        <v>Voto 5</v>
      </c>
      <c r="T44" s="113" t="str">
        <f t="shared" si="0"/>
        <v>Voto 5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60.876897133220915</v>
      </c>
      <c r="C45" s="112">
        <f t="shared" si="1"/>
        <v>55.871886120996443</v>
      </c>
      <c r="D45" s="112">
        <f t="shared" si="1"/>
        <v>53.901996370235914</v>
      </c>
      <c r="E45" s="112">
        <f t="shared" si="1"/>
        <v>66.726943942133801</v>
      </c>
      <c r="F45" s="112">
        <f t="shared" si="1"/>
        <v>61.919504643962846</v>
      </c>
      <c r="G45" s="112">
        <f t="shared" si="1"/>
        <v>66.718506998444795</v>
      </c>
      <c r="H45" s="112">
        <f t="shared" si="1"/>
        <v>56.893819334389867</v>
      </c>
      <c r="I45" s="112">
        <f t="shared" si="1"/>
        <v>67.291311754684827</v>
      </c>
      <c r="J45" s="112">
        <f t="shared" si="1"/>
        <v>65.714285714285722</v>
      </c>
      <c r="K45" s="112">
        <f t="shared" si="1"/>
        <v>33.916083916083906</v>
      </c>
      <c r="L45" s="112">
        <f t="shared" si="1"/>
        <v>63.758389261744966</v>
      </c>
      <c r="N45" s="109">
        <f t="shared" ref="N45:X45" si="2">100*((N24+N25+N26)-(N20+N21+N22))/(N20+N21+N22+N24+N25+N26)</f>
        <v>68.365553602811943</v>
      </c>
      <c r="O45" s="112">
        <f t="shared" si="2"/>
        <v>61.486486486486477</v>
      </c>
      <c r="P45" s="112">
        <f t="shared" si="2"/>
        <v>76.247848537005169</v>
      </c>
      <c r="Q45" s="112">
        <f t="shared" si="2"/>
        <v>68.455284552845526</v>
      </c>
      <c r="R45" s="112">
        <f t="shared" si="2"/>
        <v>74.556213017751489</v>
      </c>
      <c r="S45" s="112">
        <f t="shared" si="2"/>
        <v>65.348399246704318</v>
      </c>
      <c r="T45" s="112">
        <f t="shared" si="2"/>
        <v>65.530303030303017</v>
      </c>
      <c r="U45" s="112">
        <f t="shared" si="2"/>
        <v>83.673469387755119</v>
      </c>
      <c r="V45" s="112">
        <f t="shared" si="2"/>
        <v>83.304940374787037</v>
      </c>
      <c r="W45" s="112">
        <f t="shared" si="2"/>
        <v>49.305555555555564</v>
      </c>
      <c r="X45" s="112">
        <f t="shared" si="2"/>
        <v>58.49802371541503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11750</v>
      </c>
      <c r="C47" s="117">
        <f t="shared" ref="C47:X47" si="3">MAX(C9:C15)</f>
        <v>1766</v>
      </c>
      <c r="D47" s="117">
        <f t="shared" si="3"/>
        <v>1078</v>
      </c>
      <c r="E47" s="117">
        <f t="shared" si="3"/>
        <v>691</v>
      </c>
      <c r="F47" s="117">
        <f t="shared" si="3"/>
        <v>904</v>
      </c>
      <c r="G47" s="117">
        <f t="shared" si="3"/>
        <v>1872</v>
      </c>
      <c r="H47" s="117">
        <f t="shared" si="3"/>
        <v>353</v>
      </c>
      <c r="I47" s="117">
        <f t="shared" si="3"/>
        <v>1700</v>
      </c>
      <c r="J47" s="117">
        <f t="shared" si="3"/>
        <v>1306</v>
      </c>
      <c r="K47" s="117">
        <f t="shared" si="3"/>
        <v>799</v>
      </c>
      <c r="L47" s="117">
        <f t="shared" si="3"/>
        <v>1792</v>
      </c>
      <c r="N47" s="117">
        <f t="shared" si="3"/>
        <v>3300</v>
      </c>
      <c r="O47" s="117">
        <f t="shared" si="3"/>
        <v>592</v>
      </c>
      <c r="P47" s="117">
        <f t="shared" si="3"/>
        <v>244</v>
      </c>
      <c r="Q47" s="117">
        <f t="shared" si="3"/>
        <v>432</v>
      </c>
      <c r="R47" s="117">
        <f t="shared" si="3"/>
        <v>329</v>
      </c>
      <c r="S47" s="117">
        <f t="shared" si="3"/>
        <v>394</v>
      </c>
      <c r="T47" s="117">
        <f t="shared" si="3"/>
        <v>109</v>
      </c>
      <c r="U47" s="117">
        <f t="shared" si="3"/>
        <v>411</v>
      </c>
      <c r="V47" s="117">
        <f t="shared" si="3"/>
        <v>392</v>
      </c>
      <c r="W47" s="117">
        <f t="shared" si="3"/>
        <v>254</v>
      </c>
      <c r="X47" s="117">
        <f t="shared" si="3"/>
        <v>422</v>
      </c>
    </row>
    <row r="48" spans="1:25" s="67" customFormat="1" ht="5.2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zoomScaleNormal="85" zoomScaleSheetLayoutView="70" workbookViewId="0">
      <selection activeCell="S47" sqref="S47"/>
    </sheetView>
  </sheetViews>
  <sheetFormatPr defaultColWidth="8.7109375" defaultRowHeight="12"/>
  <cols>
    <col min="1" max="1" width="24.425781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112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s="70" customFormat="1" ht="12.75">
      <c r="A2" s="83"/>
      <c r="B2" s="59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>
      <c r="A3" s="84"/>
      <c r="B3" s="85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3" ht="14.65" customHeight="1">
      <c r="A4" s="255" t="s">
        <v>253</v>
      </c>
      <c r="B4" s="250" t="s">
        <v>254</v>
      </c>
      <c r="C4" s="251" t="s">
        <v>255</v>
      </c>
      <c r="D4" s="251"/>
      <c r="E4" s="251"/>
      <c r="F4" s="251"/>
      <c r="G4" s="251"/>
      <c r="H4" s="251"/>
      <c r="I4" s="251"/>
      <c r="J4" s="251"/>
      <c r="K4" s="251"/>
      <c r="L4" s="251"/>
    </row>
    <row r="5" spans="1:13" s="86" customFormat="1" ht="48">
      <c r="A5" s="255"/>
      <c r="B5" s="25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</row>
    <row r="6" spans="1:13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3" s="86" customFormat="1" ht="23.85" customHeight="1">
      <c r="A7" s="21"/>
      <c r="B7" s="261" t="s">
        <v>416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29"/>
    </row>
    <row r="8" spans="1:13" s="86" customFormat="1">
      <c r="A8" s="219" t="s">
        <v>374</v>
      </c>
      <c r="B8" s="92">
        <v>0.74299999999999999</v>
      </c>
      <c r="C8" s="93">
        <v>0.72199999999999998</v>
      </c>
      <c r="D8" s="93">
        <v>0.73299999999999998</v>
      </c>
      <c r="E8" s="93">
        <v>0.74099999999999999</v>
      </c>
      <c r="F8" s="93">
        <v>0.748</v>
      </c>
      <c r="G8" s="93">
        <v>0.77900000000000003</v>
      </c>
      <c r="H8" s="93">
        <v>0.75</v>
      </c>
      <c r="I8" s="93">
        <v>0.73299999999999998</v>
      </c>
      <c r="J8" s="93">
        <v>0.78900000000000003</v>
      </c>
      <c r="K8" s="93">
        <v>0.70299999999999996</v>
      </c>
      <c r="L8" s="93">
        <v>0.73399999999999999</v>
      </c>
    </row>
    <row r="9" spans="1:13" s="90" customFormat="1">
      <c r="A9" s="227" t="s">
        <v>375</v>
      </c>
      <c r="B9" s="109">
        <v>5.3</v>
      </c>
      <c r="C9" s="112">
        <v>5.2</v>
      </c>
      <c r="D9" s="112">
        <v>5.2</v>
      </c>
      <c r="E9" s="112">
        <v>5.4</v>
      </c>
      <c r="F9" s="112">
        <v>5.3</v>
      </c>
      <c r="G9" s="112">
        <v>5.3</v>
      </c>
      <c r="H9" s="112">
        <v>5.2</v>
      </c>
      <c r="I9" s="112">
        <v>5.3</v>
      </c>
      <c r="J9" s="112">
        <v>5.4</v>
      </c>
      <c r="K9" s="112">
        <v>5.0999999999999996</v>
      </c>
      <c r="L9" s="112">
        <v>5.3</v>
      </c>
    </row>
    <row r="10" spans="1:13" s="86" customFormat="1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s="86" customFormat="1" ht="23.85" customHeight="1">
      <c r="A11" s="21"/>
      <c r="B11" s="261" t="s">
        <v>417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29"/>
    </row>
    <row r="12" spans="1:13" s="86" customFormat="1">
      <c r="A12" s="219" t="s">
        <v>374</v>
      </c>
      <c r="B12" s="92">
        <v>0.624</v>
      </c>
      <c r="C12" s="93">
        <v>0.57199999999999995</v>
      </c>
      <c r="D12" s="93">
        <v>0.61</v>
      </c>
      <c r="E12" s="93">
        <v>0.60499999999999998</v>
      </c>
      <c r="F12" s="93">
        <v>0.66700000000000004</v>
      </c>
      <c r="G12" s="93">
        <v>0.626</v>
      </c>
      <c r="H12" s="93">
        <v>0.59499999999999997</v>
      </c>
      <c r="I12" s="93">
        <v>0.63</v>
      </c>
      <c r="J12" s="93">
        <v>0.7</v>
      </c>
      <c r="K12" s="93">
        <v>0.51900000000000002</v>
      </c>
      <c r="L12" s="93">
        <v>0.67</v>
      </c>
    </row>
    <row r="13" spans="1:13" s="90" customFormat="1">
      <c r="A13" s="227" t="s">
        <v>375</v>
      </c>
      <c r="B13" s="109">
        <v>4.8</v>
      </c>
      <c r="C13" s="112">
        <v>4.7</v>
      </c>
      <c r="D13" s="112">
        <v>4.8</v>
      </c>
      <c r="E13" s="112">
        <v>4.8</v>
      </c>
      <c r="F13" s="112">
        <v>4.9000000000000004</v>
      </c>
      <c r="G13" s="112">
        <v>4.8</v>
      </c>
      <c r="H13" s="112">
        <v>4.8</v>
      </c>
      <c r="I13" s="112">
        <v>4.9000000000000004</v>
      </c>
      <c r="J13" s="112">
        <v>5</v>
      </c>
      <c r="K13" s="112">
        <v>4.3</v>
      </c>
      <c r="L13" s="112">
        <v>4.8</v>
      </c>
    </row>
    <row r="14" spans="1:13" s="86" customFormat="1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3" s="86" customFormat="1" ht="23.85" customHeight="1">
      <c r="A15" s="21"/>
      <c r="B15" s="261" t="s">
        <v>418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29"/>
    </row>
    <row r="16" spans="1:13" s="86" customFormat="1">
      <c r="A16" s="219" t="s">
        <v>374</v>
      </c>
      <c r="B16" s="92">
        <v>0.65500000000000003</v>
      </c>
      <c r="C16" s="93">
        <v>0.61299999999999999</v>
      </c>
      <c r="D16" s="93">
        <v>0.627</v>
      </c>
      <c r="E16" s="93">
        <v>0.65800000000000003</v>
      </c>
      <c r="F16" s="93">
        <v>0.68400000000000005</v>
      </c>
      <c r="G16" s="93">
        <v>0.65800000000000003</v>
      </c>
      <c r="H16" s="93">
        <v>0.63200000000000001</v>
      </c>
      <c r="I16" s="93">
        <v>0.67300000000000004</v>
      </c>
      <c r="J16" s="93">
        <v>0.74299999999999999</v>
      </c>
      <c r="K16" s="93">
        <v>0.54800000000000004</v>
      </c>
      <c r="L16" s="93">
        <v>0.67200000000000004</v>
      </c>
    </row>
    <row r="17" spans="1:35" s="90" customFormat="1">
      <c r="A17" s="227" t="s">
        <v>375</v>
      </c>
      <c r="B17" s="109">
        <v>4.9000000000000004</v>
      </c>
      <c r="C17" s="112">
        <v>4.8</v>
      </c>
      <c r="D17" s="112">
        <v>4.9000000000000004</v>
      </c>
      <c r="E17" s="112">
        <v>5</v>
      </c>
      <c r="F17" s="112">
        <v>5</v>
      </c>
      <c r="G17" s="112">
        <v>4.9000000000000004</v>
      </c>
      <c r="H17" s="112">
        <v>4.9000000000000004</v>
      </c>
      <c r="I17" s="112">
        <v>5</v>
      </c>
      <c r="J17" s="112">
        <v>5.2</v>
      </c>
      <c r="K17" s="112">
        <v>4.5</v>
      </c>
      <c r="L17" s="112">
        <v>5</v>
      </c>
    </row>
    <row r="18" spans="1:35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35" s="86" customFormat="1" ht="23.85" customHeight="1">
      <c r="A19" s="21"/>
      <c r="B19" s="261" t="s">
        <v>419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29"/>
    </row>
    <row r="20" spans="1:35" s="86" customFormat="1">
      <c r="A20" s="219" t="s">
        <v>374</v>
      </c>
      <c r="B20" s="92">
        <v>0.69299999999999995</v>
      </c>
      <c r="C20" s="93">
        <v>0.64600000000000002</v>
      </c>
      <c r="D20" s="93">
        <v>0.66500000000000004</v>
      </c>
      <c r="E20" s="93">
        <v>0.69799999999999995</v>
      </c>
      <c r="F20" s="93">
        <v>0.71599999999999997</v>
      </c>
      <c r="G20" s="93">
        <v>0.70299999999999996</v>
      </c>
      <c r="H20" s="93">
        <v>0.65200000000000002</v>
      </c>
      <c r="I20" s="93">
        <v>0.72899999999999998</v>
      </c>
      <c r="J20" s="93">
        <v>0.76800000000000002</v>
      </c>
      <c r="K20" s="93">
        <v>0.58299999999999996</v>
      </c>
      <c r="L20" s="93">
        <v>0.71099999999999997</v>
      </c>
    </row>
    <row r="21" spans="1:35" s="90" customFormat="1">
      <c r="A21" s="227" t="s">
        <v>375</v>
      </c>
      <c r="B21" s="109">
        <v>5</v>
      </c>
      <c r="C21" s="112">
        <v>4.8</v>
      </c>
      <c r="D21" s="112">
        <v>4.9000000000000004</v>
      </c>
      <c r="E21" s="112">
        <v>5.0999999999999996</v>
      </c>
      <c r="F21" s="112">
        <v>5.0999999999999996</v>
      </c>
      <c r="G21" s="112">
        <v>5</v>
      </c>
      <c r="H21" s="112">
        <v>4.9000000000000004</v>
      </c>
      <c r="I21" s="112">
        <v>5.2</v>
      </c>
      <c r="J21" s="112">
        <v>5.2</v>
      </c>
      <c r="K21" s="112">
        <v>4.5999999999999996</v>
      </c>
      <c r="L21" s="112">
        <v>5.0999999999999996</v>
      </c>
    </row>
    <row r="22" spans="1:35" s="86" customFormat="1">
      <c r="A22" s="12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35" s="86" customFormat="1" ht="23.85" customHeight="1">
      <c r="A23" s="21"/>
      <c r="B23" s="261" t="s">
        <v>15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29"/>
    </row>
    <row r="24" spans="1:35" s="86" customFormat="1">
      <c r="A24" s="219" t="s">
        <v>374</v>
      </c>
      <c r="B24" s="92">
        <f>AVERAGE(B8,B12,B16,B20)</f>
        <v>0.67875000000000008</v>
      </c>
      <c r="C24" s="93">
        <f t="shared" ref="C24:L25" si="0">AVERAGE(C8,C12,C16,C20)</f>
        <v>0.63824999999999998</v>
      </c>
      <c r="D24" s="93">
        <f t="shared" si="0"/>
        <v>0.65874999999999995</v>
      </c>
      <c r="E24" s="93">
        <f t="shared" si="0"/>
        <v>0.67549999999999999</v>
      </c>
      <c r="F24" s="93">
        <f t="shared" si="0"/>
        <v>0.7037500000000001</v>
      </c>
      <c r="G24" s="93">
        <f t="shared" si="0"/>
        <v>0.6915</v>
      </c>
      <c r="H24" s="93">
        <f t="shared" si="0"/>
        <v>0.65725</v>
      </c>
      <c r="I24" s="93">
        <f t="shared" si="0"/>
        <v>0.69125000000000003</v>
      </c>
      <c r="J24" s="93">
        <f t="shared" si="0"/>
        <v>0.75</v>
      </c>
      <c r="K24" s="93">
        <f t="shared" si="0"/>
        <v>0.58824999999999994</v>
      </c>
      <c r="L24" s="93">
        <f t="shared" si="0"/>
        <v>0.69674999999999998</v>
      </c>
    </row>
    <row r="25" spans="1:35" s="90" customFormat="1">
      <c r="A25" s="227" t="s">
        <v>375</v>
      </c>
      <c r="B25" s="109">
        <f>AVERAGE(B9,B13,B17,B21)</f>
        <v>5</v>
      </c>
      <c r="C25" s="109">
        <f t="shared" si="0"/>
        <v>4.875</v>
      </c>
      <c r="D25" s="109">
        <f t="shared" si="0"/>
        <v>4.95</v>
      </c>
      <c r="E25" s="109">
        <f t="shared" si="0"/>
        <v>5.0749999999999993</v>
      </c>
      <c r="F25" s="109">
        <f t="shared" si="0"/>
        <v>5.0749999999999993</v>
      </c>
      <c r="G25" s="109">
        <f t="shared" si="0"/>
        <v>5</v>
      </c>
      <c r="H25" s="109">
        <f t="shared" si="0"/>
        <v>4.95</v>
      </c>
      <c r="I25" s="109">
        <f t="shared" si="0"/>
        <v>5.0999999999999996</v>
      </c>
      <c r="J25" s="109">
        <f t="shared" si="0"/>
        <v>5.2</v>
      </c>
      <c r="K25" s="109">
        <f t="shared" si="0"/>
        <v>4.625</v>
      </c>
      <c r="L25" s="109">
        <f t="shared" si="0"/>
        <v>5.05</v>
      </c>
    </row>
    <row r="26" spans="1:35" s="86" customFormat="1" hidden="1">
      <c r="A26" s="21"/>
      <c r="B26" s="7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35" s="86" customFormat="1" hidden="1">
      <c r="A27" s="21"/>
      <c r="B27" s="117">
        <f>MAX(B9:B15)</f>
        <v>5.3</v>
      </c>
      <c r="C27" s="117">
        <f t="shared" ref="C27:L27" si="1">MAX(C9:C15)</f>
        <v>5.2</v>
      </c>
      <c r="D27" s="117">
        <f t="shared" si="1"/>
        <v>5.2</v>
      </c>
      <c r="E27" s="117">
        <f t="shared" si="1"/>
        <v>5.4</v>
      </c>
      <c r="F27" s="117">
        <f t="shared" si="1"/>
        <v>5.3</v>
      </c>
      <c r="G27" s="117">
        <f t="shared" si="1"/>
        <v>5.3</v>
      </c>
      <c r="H27" s="117">
        <f t="shared" si="1"/>
        <v>5.2</v>
      </c>
      <c r="I27" s="117">
        <f t="shared" si="1"/>
        <v>5.3</v>
      </c>
      <c r="J27" s="117">
        <f t="shared" si="1"/>
        <v>5.4</v>
      </c>
      <c r="K27" s="117">
        <f t="shared" si="1"/>
        <v>5.0999999999999996</v>
      </c>
      <c r="L27" s="117">
        <f t="shared" si="1"/>
        <v>5.3</v>
      </c>
    </row>
    <row r="28" spans="1:35" s="67" customFormat="1" ht="6.6" customHeight="1">
      <c r="A28" s="182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35" ht="13.5" customHeight="1">
      <c r="A29" s="39" t="s">
        <v>279</v>
      </c>
      <c r="B29" s="40"/>
      <c r="C29" s="40"/>
      <c r="D29" s="40"/>
      <c r="E29" s="40"/>
      <c r="F29" s="40"/>
      <c r="G29" s="40"/>
      <c r="H29" s="40"/>
      <c r="I29" s="4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>
      <c r="A30" s="226" t="s">
        <v>382</v>
      </c>
      <c r="B30" s="9"/>
      <c r="H30" s="9"/>
    </row>
    <row r="31" spans="1:35">
      <c r="A31" s="226" t="s">
        <v>9</v>
      </c>
      <c r="B31" s="9"/>
      <c r="H31" s="9"/>
    </row>
    <row r="32" spans="1:35">
      <c r="A32" s="226"/>
    </row>
  </sheetData>
  <sheetProtection selectLockedCells="1" selectUnlockedCells="1"/>
  <mergeCells count="8">
    <mergeCell ref="B23:L23"/>
    <mergeCell ref="B19:L19"/>
    <mergeCell ref="A4:A5"/>
    <mergeCell ref="B4:B5"/>
    <mergeCell ref="C4:L4"/>
    <mergeCell ref="B7:L7"/>
    <mergeCell ref="B11:L11"/>
    <mergeCell ref="B15:L1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3.710937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113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61" t="s">
        <v>416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29"/>
      <c r="N7" s="261" t="s">
        <v>416</v>
      </c>
      <c r="O7" s="261"/>
      <c r="P7" s="261"/>
      <c r="Q7" s="261"/>
      <c r="R7" s="261"/>
      <c r="S7" s="261"/>
      <c r="T7" s="261"/>
      <c r="U7" s="261"/>
      <c r="V7" s="261"/>
      <c r="W7" s="261"/>
      <c r="X7" s="261"/>
    </row>
    <row r="8" spans="1:24" s="86" customFormat="1" ht="24">
      <c r="A8" s="219" t="s">
        <v>374</v>
      </c>
      <c r="B8" s="92">
        <v>0.73699999999999999</v>
      </c>
      <c r="C8" s="93">
        <v>0.72899999999999998</v>
      </c>
      <c r="D8" s="93">
        <v>0.72299999999999998</v>
      </c>
      <c r="E8" s="93">
        <v>0.72</v>
      </c>
      <c r="F8" s="93">
        <v>0.73299999999999998</v>
      </c>
      <c r="G8" s="93">
        <v>0.77200000000000002</v>
      </c>
      <c r="H8" s="93">
        <v>0.754</v>
      </c>
      <c r="I8" s="93">
        <v>0.73099999999999998</v>
      </c>
      <c r="J8" s="93">
        <v>0.77500000000000002</v>
      </c>
      <c r="K8" s="93">
        <v>0.69399999999999995</v>
      </c>
      <c r="L8" s="93">
        <v>0.73099999999999998</v>
      </c>
      <c r="N8" s="92">
        <v>0.76400000000000001</v>
      </c>
      <c r="O8" s="93">
        <v>0.69399999999999995</v>
      </c>
      <c r="P8" s="93">
        <v>0.78800000000000003</v>
      </c>
      <c r="Q8" s="93">
        <v>0.78800000000000003</v>
      </c>
      <c r="R8" s="93">
        <v>0.80100000000000005</v>
      </c>
      <c r="S8" s="93">
        <v>0.80100000000000005</v>
      </c>
      <c r="T8" s="93">
        <v>0.73699999999999999</v>
      </c>
      <c r="U8" s="93">
        <v>0.746</v>
      </c>
      <c r="V8" s="93">
        <v>0.83</v>
      </c>
      <c r="W8" s="93">
        <v>0.73</v>
      </c>
      <c r="X8" s="93">
        <v>0.74399999999999999</v>
      </c>
    </row>
    <row r="9" spans="1:24" s="90" customFormat="1">
      <c r="A9" s="227" t="s">
        <v>375</v>
      </c>
      <c r="B9" s="109">
        <v>5.3</v>
      </c>
      <c r="C9" s="110">
        <v>5.2</v>
      </c>
      <c r="D9" s="110">
        <v>5.2</v>
      </c>
      <c r="E9" s="110">
        <v>5.3</v>
      </c>
      <c r="F9" s="110">
        <v>5.2</v>
      </c>
      <c r="G9" s="110">
        <v>5.2</v>
      </c>
      <c r="H9" s="110">
        <v>5.2</v>
      </c>
      <c r="I9" s="110">
        <v>5.3</v>
      </c>
      <c r="J9" s="110">
        <v>5.4</v>
      </c>
      <c r="K9" s="110">
        <v>5.0999999999999996</v>
      </c>
      <c r="L9" s="110">
        <v>5.3</v>
      </c>
      <c r="N9" s="109">
        <v>5.3</v>
      </c>
      <c r="O9" s="110">
        <v>5.0999999999999996</v>
      </c>
      <c r="P9" s="110">
        <v>5.4</v>
      </c>
      <c r="Q9" s="110">
        <v>5.4</v>
      </c>
      <c r="R9" s="110">
        <v>5.5</v>
      </c>
      <c r="S9" s="110">
        <v>5.4</v>
      </c>
      <c r="T9" s="110">
        <v>5.2</v>
      </c>
      <c r="U9" s="110">
        <v>5.3</v>
      </c>
      <c r="V9" s="110">
        <v>5.5</v>
      </c>
      <c r="W9" s="110">
        <v>5.3</v>
      </c>
      <c r="X9" s="110">
        <v>5.3</v>
      </c>
    </row>
    <row r="10" spans="1:24" s="86" customFormat="1">
      <c r="A10" s="219"/>
      <c r="B10" s="73"/>
      <c r="C10" s="23"/>
      <c r="D10" s="23"/>
      <c r="E10" s="23"/>
      <c r="F10" s="23"/>
      <c r="G10" s="23"/>
      <c r="H10" s="23"/>
      <c r="I10" s="23"/>
      <c r="J10" s="23"/>
      <c r="K10" s="23"/>
      <c r="L10" s="23"/>
      <c r="N10" s="7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s="86" customFormat="1" ht="23.85" customHeight="1">
      <c r="A11" s="21"/>
      <c r="B11" s="261" t="s">
        <v>417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29"/>
      <c r="N11" s="261" t="s">
        <v>417</v>
      </c>
      <c r="O11" s="261"/>
      <c r="P11" s="261"/>
      <c r="Q11" s="261"/>
      <c r="R11" s="261"/>
      <c r="S11" s="261"/>
      <c r="T11" s="261"/>
      <c r="U11" s="261"/>
      <c r="V11" s="261"/>
      <c r="W11" s="261"/>
      <c r="X11" s="261"/>
    </row>
    <row r="12" spans="1:24" s="86" customFormat="1" ht="24">
      <c r="A12" s="219" t="s">
        <v>374</v>
      </c>
      <c r="B12" s="92">
        <v>0.61499999999999999</v>
      </c>
      <c r="C12" s="93">
        <v>0.56999999999999995</v>
      </c>
      <c r="D12" s="93">
        <v>0.58899999999999997</v>
      </c>
      <c r="E12" s="93">
        <v>0.55400000000000005</v>
      </c>
      <c r="F12" s="93">
        <v>0.64600000000000002</v>
      </c>
      <c r="G12" s="93">
        <v>0.629</v>
      </c>
      <c r="H12" s="93">
        <v>0.60299999999999998</v>
      </c>
      <c r="I12" s="93">
        <v>0.61099999999999999</v>
      </c>
      <c r="J12" s="93">
        <v>0.69199999999999995</v>
      </c>
      <c r="K12" s="93">
        <v>0.50600000000000001</v>
      </c>
      <c r="L12" s="93">
        <v>0.68200000000000005</v>
      </c>
      <c r="N12" s="92">
        <v>0.65600000000000003</v>
      </c>
      <c r="O12" s="93">
        <v>0.57999999999999996</v>
      </c>
      <c r="P12" s="93">
        <v>0.73199999999999998</v>
      </c>
      <c r="Q12" s="93">
        <v>0.70299999999999996</v>
      </c>
      <c r="R12" s="93">
        <v>0.73099999999999998</v>
      </c>
      <c r="S12" s="93">
        <v>0.61399999999999999</v>
      </c>
      <c r="T12" s="93">
        <v>0.56299999999999994</v>
      </c>
      <c r="U12" s="93">
        <v>0.71699999999999997</v>
      </c>
      <c r="V12" s="93">
        <v>0.72899999999999998</v>
      </c>
      <c r="W12" s="93">
        <v>0.55700000000000005</v>
      </c>
      <c r="X12" s="93">
        <v>0.61299999999999999</v>
      </c>
    </row>
    <row r="13" spans="1:24" s="90" customFormat="1">
      <c r="A13" s="227" t="s">
        <v>375</v>
      </c>
      <c r="B13" s="109">
        <v>4.8</v>
      </c>
      <c r="C13" s="110">
        <v>4.7</v>
      </c>
      <c r="D13" s="110">
        <v>4.7</v>
      </c>
      <c r="E13" s="110">
        <v>4.7</v>
      </c>
      <c r="F13" s="110">
        <v>4.8</v>
      </c>
      <c r="G13" s="110">
        <v>4.8</v>
      </c>
      <c r="H13" s="110">
        <v>4.8</v>
      </c>
      <c r="I13" s="110">
        <v>4.8</v>
      </c>
      <c r="J13" s="110">
        <v>5</v>
      </c>
      <c r="K13" s="110">
        <v>4.3</v>
      </c>
      <c r="L13" s="110">
        <v>4.8</v>
      </c>
      <c r="N13" s="109">
        <v>4.9000000000000004</v>
      </c>
      <c r="O13" s="110">
        <v>4.7</v>
      </c>
      <c r="P13" s="110">
        <v>5</v>
      </c>
      <c r="Q13" s="110">
        <v>5</v>
      </c>
      <c r="R13" s="110">
        <v>5</v>
      </c>
      <c r="S13" s="110">
        <v>4.8</v>
      </c>
      <c r="T13" s="110">
        <v>4.5999999999999996</v>
      </c>
      <c r="U13" s="110">
        <v>5.0999999999999996</v>
      </c>
      <c r="V13" s="110">
        <v>5</v>
      </c>
      <c r="W13" s="110">
        <v>4.5999999999999996</v>
      </c>
      <c r="X13" s="110">
        <v>4.8</v>
      </c>
    </row>
    <row r="14" spans="1:24" s="86" customFormat="1">
      <c r="A14" s="219"/>
      <c r="B14" s="7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7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s="86" customFormat="1" ht="23.85" customHeight="1">
      <c r="A15" s="21"/>
      <c r="B15" s="261" t="s">
        <v>418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29"/>
      <c r="N15" s="261" t="s">
        <v>418</v>
      </c>
      <c r="O15" s="261"/>
      <c r="P15" s="261"/>
      <c r="Q15" s="261"/>
      <c r="R15" s="261"/>
      <c r="S15" s="261"/>
      <c r="T15" s="261"/>
      <c r="U15" s="261"/>
      <c r="V15" s="261"/>
      <c r="W15" s="261"/>
      <c r="X15" s="261"/>
    </row>
    <row r="16" spans="1:24" s="86" customFormat="1" ht="24">
      <c r="A16" s="219" t="s">
        <v>374</v>
      </c>
      <c r="B16" s="92">
        <v>0.64600000000000002</v>
      </c>
      <c r="C16" s="93">
        <v>0.60599999999999998</v>
      </c>
      <c r="D16" s="93">
        <v>0.60099999999999998</v>
      </c>
      <c r="E16" s="93">
        <v>0.64600000000000002</v>
      </c>
      <c r="F16" s="93">
        <v>0.66200000000000003</v>
      </c>
      <c r="G16" s="93">
        <v>0.65300000000000002</v>
      </c>
      <c r="H16" s="93">
        <v>0.64</v>
      </c>
      <c r="I16" s="93">
        <v>0.66300000000000003</v>
      </c>
      <c r="J16" s="93">
        <v>0.73399999999999999</v>
      </c>
      <c r="K16" s="93">
        <v>0.53500000000000003</v>
      </c>
      <c r="L16" s="93">
        <v>0.67800000000000005</v>
      </c>
      <c r="N16" s="92">
        <v>0.68600000000000005</v>
      </c>
      <c r="O16" s="93">
        <v>0.64100000000000001</v>
      </c>
      <c r="P16" s="93">
        <v>0.78</v>
      </c>
      <c r="Q16" s="93">
        <v>0.68200000000000005</v>
      </c>
      <c r="R16" s="93">
        <v>0.753</v>
      </c>
      <c r="S16" s="93">
        <v>0.67700000000000005</v>
      </c>
      <c r="T16" s="93">
        <v>0.6</v>
      </c>
      <c r="U16" s="93">
        <v>0.71799999999999997</v>
      </c>
      <c r="V16" s="93">
        <v>0.77200000000000002</v>
      </c>
      <c r="W16" s="93">
        <v>0.58399999999999996</v>
      </c>
      <c r="X16" s="93">
        <v>0.64600000000000002</v>
      </c>
    </row>
    <row r="17" spans="1:35" s="90" customFormat="1">
      <c r="A17" s="227" t="s">
        <v>375</v>
      </c>
      <c r="B17" s="109">
        <v>4.9000000000000004</v>
      </c>
      <c r="C17" s="110">
        <v>4.8</v>
      </c>
      <c r="D17" s="110">
        <v>4.8</v>
      </c>
      <c r="E17" s="110">
        <v>5</v>
      </c>
      <c r="F17" s="110">
        <v>5</v>
      </c>
      <c r="G17" s="110">
        <v>4.9000000000000004</v>
      </c>
      <c r="H17" s="110">
        <v>4.9000000000000004</v>
      </c>
      <c r="I17" s="110">
        <v>5</v>
      </c>
      <c r="J17" s="110">
        <v>5.2</v>
      </c>
      <c r="K17" s="110">
        <v>4.5</v>
      </c>
      <c r="L17" s="110">
        <v>5</v>
      </c>
      <c r="N17" s="109">
        <v>5</v>
      </c>
      <c r="O17" s="110">
        <v>4.9000000000000004</v>
      </c>
      <c r="P17" s="110">
        <v>5.2</v>
      </c>
      <c r="Q17" s="110">
        <v>5</v>
      </c>
      <c r="R17" s="110">
        <v>5.0999999999999996</v>
      </c>
      <c r="S17" s="110">
        <v>5</v>
      </c>
      <c r="T17" s="110">
        <v>4.8</v>
      </c>
      <c r="U17" s="110">
        <v>5.2</v>
      </c>
      <c r="V17" s="110">
        <v>5.2</v>
      </c>
      <c r="W17" s="110">
        <v>4.5999999999999996</v>
      </c>
      <c r="X17" s="110">
        <v>4.9000000000000004</v>
      </c>
    </row>
    <row r="18" spans="1:35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35" s="86" customFormat="1" ht="23.85" customHeight="1">
      <c r="A19" s="21"/>
      <c r="B19" s="261" t="s">
        <v>419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29"/>
      <c r="N19" s="261" t="s">
        <v>419</v>
      </c>
      <c r="O19" s="261"/>
      <c r="P19" s="261"/>
      <c r="Q19" s="261"/>
      <c r="R19" s="261"/>
      <c r="S19" s="261"/>
      <c r="T19" s="261"/>
      <c r="U19" s="261"/>
      <c r="V19" s="261"/>
      <c r="W19" s="261"/>
      <c r="X19" s="261"/>
    </row>
    <row r="20" spans="1:35" s="86" customFormat="1" ht="24">
      <c r="A20" s="219" t="s">
        <v>374</v>
      </c>
      <c r="B20" s="92">
        <v>0.68600000000000005</v>
      </c>
      <c r="C20" s="93">
        <v>0.63200000000000001</v>
      </c>
      <c r="D20" s="93">
        <v>0.64300000000000002</v>
      </c>
      <c r="E20" s="93">
        <v>0.68600000000000005</v>
      </c>
      <c r="F20" s="93">
        <v>0.70699999999999996</v>
      </c>
      <c r="G20" s="93">
        <v>0.71</v>
      </c>
      <c r="H20" s="93">
        <v>0.64200000000000002</v>
      </c>
      <c r="I20" s="93">
        <v>0.71899999999999997</v>
      </c>
      <c r="J20" s="93">
        <v>0.75800000000000001</v>
      </c>
      <c r="K20" s="93">
        <v>0.56899999999999995</v>
      </c>
      <c r="L20" s="93">
        <v>0.72</v>
      </c>
      <c r="N20" s="92">
        <v>0.71799999999999997</v>
      </c>
      <c r="O20" s="93">
        <v>0.70099999999999996</v>
      </c>
      <c r="P20" s="93">
        <v>0.79400000000000004</v>
      </c>
      <c r="Q20" s="93">
        <v>0.72399999999999998</v>
      </c>
      <c r="R20" s="93">
        <v>0.745</v>
      </c>
      <c r="S20" s="93">
        <v>0.67300000000000004</v>
      </c>
      <c r="T20" s="93">
        <v>0.68799999999999994</v>
      </c>
      <c r="U20" s="93">
        <v>0.77400000000000002</v>
      </c>
      <c r="V20" s="93">
        <v>0.8</v>
      </c>
      <c r="W20" s="93">
        <v>0.622</v>
      </c>
      <c r="X20" s="93">
        <v>0.67300000000000004</v>
      </c>
    </row>
    <row r="21" spans="1:35" s="90" customFormat="1">
      <c r="A21" s="227" t="s">
        <v>375</v>
      </c>
      <c r="B21" s="109">
        <v>5</v>
      </c>
      <c r="C21" s="110">
        <v>4.8</v>
      </c>
      <c r="D21" s="110">
        <v>4.9000000000000004</v>
      </c>
      <c r="E21" s="110">
        <v>5.2</v>
      </c>
      <c r="F21" s="110">
        <v>5</v>
      </c>
      <c r="G21" s="110">
        <v>5</v>
      </c>
      <c r="H21" s="110">
        <v>4.9000000000000004</v>
      </c>
      <c r="I21" s="110">
        <v>5.0999999999999996</v>
      </c>
      <c r="J21" s="110">
        <v>5.2</v>
      </c>
      <c r="K21" s="110">
        <v>4.5999999999999996</v>
      </c>
      <c r="L21" s="110">
        <v>5.0999999999999996</v>
      </c>
      <c r="N21" s="109">
        <v>5.0999999999999996</v>
      </c>
      <c r="O21" s="110">
        <v>4.8</v>
      </c>
      <c r="P21" s="110">
        <v>5.2</v>
      </c>
      <c r="Q21" s="110">
        <v>5.0999999999999996</v>
      </c>
      <c r="R21" s="110">
        <v>5.0999999999999996</v>
      </c>
      <c r="S21" s="110">
        <v>5</v>
      </c>
      <c r="T21" s="110">
        <v>5</v>
      </c>
      <c r="U21" s="110">
        <v>5.3</v>
      </c>
      <c r="V21" s="110">
        <v>5.3</v>
      </c>
      <c r="W21" s="110">
        <v>4.7</v>
      </c>
      <c r="X21" s="110">
        <v>5.0999999999999996</v>
      </c>
    </row>
    <row r="22" spans="1:35" s="86" customFormat="1">
      <c r="A22" s="121"/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35" s="86" customFormat="1" ht="23.85" customHeight="1">
      <c r="A23" s="21"/>
      <c r="B23" s="261" t="s">
        <v>15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29"/>
      <c r="N23" s="261" t="s">
        <v>15</v>
      </c>
      <c r="O23" s="261"/>
      <c r="P23" s="261"/>
      <c r="Q23" s="261"/>
      <c r="R23" s="261"/>
      <c r="S23" s="261"/>
      <c r="T23" s="261"/>
      <c r="U23" s="261"/>
      <c r="V23" s="261"/>
      <c r="W23" s="261"/>
      <c r="X23" s="261"/>
    </row>
    <row r="24" spans="1:35" s="86" customFormat="1" ht="24">
      <c r="A24" s="219" t="s">
        <v>374</v>
      </c>
      <c r="B24" s="92">
        <f>AVERAGE(B8,B12,B16,B20)</f>
        <v>0.67099999999999993</v>
      </c>
      <c r="C24" s="93">
        <f t="shared" ref="C24:L25" si="0">AVERAGE(C8,C12,C16,C20)</f>
        <v>0.63424999999999998</v>
      </c>
      <c r="D24" s="93">
        <f t="shared" si="0"/>
        <v>0.63900000000000001</v>
      </c>
      <c r="E24" s="93">
        <f t="shared" si="0"/>
        <v>0.65149999999999997</v>
      </c>
      <c r="F24" s="93">
        <f t="shared" si="0"/>
        <v>0.68699999999999994</v>
      </c>
      <c r="G24" s="93">
        <f t="shared" si="0"/>
        <v>0.69100000000000006</v>
      </c>
      <c r="H24" s="93">
        <f t="shared" si="0"/>
        <v>0.65974999999999995</v>
      </c>
      <c r="I24" s="93">
        <f t="shared" si="0"/>
        <v>0.68099999999999994</v>
      </c>
      <c r="J24" s="93">
        <f t="shared" si="0"/>
        <v>0.73975000000000002</v>
      </c>
      <c r="K24" s="93">
        <f t="shared" si="0"/>
        <v>0.57599999999999996</v>
      </c>
      <c r="L24" s="93">
        <f t="shared" si="0"/>
        <v>0.70274999999999999</v>
      </c>
      <c r="N24" s="92">
        <f>AVERAGE(N8,N12,N16,N20)</f>
        <v>0.70599999999999996</v>
      </c>
      <c r="O24" s="93">
        <f t="shared" ref="O24:X25" si="1">AVERAGE(O8,O12,O16,O20)</f>
        <v>0.65400000000000003</v>
      </c>
      <c r="P24" s="93">
        <f t="shared" si="1"/>
        <v>0.77349999999999997</v>
      </c>
      <c r="Q24" s="93">
        <f t="shared" si="1"/>
        <v>0.72425000000000006</v>
      </c>
      <c r="R24" s="93">
        <f t="shared" si="1"/>
        <v>0.75750000000000006</v>
      </c>
      <c r="S24" s="93">
        <f t="shared" si="1"/>
        <v>0.69125000000000003</v>
      </c>
      <c r="T24" s="93">
        <f t="shared" si="1"/>
        <v>0.64700000000000002</v>
      </c>
      <c r="U24" s="93">
        <f t="shared" si="1"/>
        <v>0.73875000000000002</v>
      </c>
      <c r="V24" s="93">
        <f t="shared" si="1"/>
        <v>0.78275000000000006</v>
      </c>
      <c r="W24" s="93">
        <f t="shared" si="1"/>
        <v>0.62324999999999997</v>
      </c>
      <c r="X24" s="93">
        <f t="shared" si="1"/>
        <v>0.66900000000000004</v>
      </c>
    </row>
    <row r="25" spans="1:35" s="86" customFormat="1">
      <c r="A25" s="227" t="s">
        <v>375</v>
      </c>
      <c r="B25" s="109">
        <f>AVERAGE(B9,B13,B17,B21)</f>
        <v>5</v>
      </c>
      <c r="C25" s="109">
        <f t="shared" si="0"/>
        <v>4.875</v>
      </c>
      <c r="D25" s="109">
        <f t="shared" si="0"/>
        <v>4.9000000000000004</v>
      </c>
      <c r="E25" s="109">
        <f t="shared" si="0"/>
        <v>5.05</v>
      </c>
      <c r="F25" s="109">
        <f t="shared" si="0"/>
        <v>5</v>
      </c>
      <c r="G25" s="109">
        <f t="shared" si="0"/>
        <v>4.9749999999999996</v>
      </c>
      <c r="H25" s="109">
        <f t="shared" si="0"/>
        <v>4.95</v>
      </c>
      <c r="I25" s="109">
        <f t="shared" si="0"/>
        <v>5.05</v>
      </c>
      <c r="J25" s="109">
        <f t="shared" si="0"/>
        <v>5.2</v>
      </c>
      <c r="K25" s="109">
        <f t="shared" si="0"/>
        <v>4.625</v>
      </c>
      <c r="L25" s="109">
        <f t="shared" si="0"/>
        <v>5.05</v>
      </c>
      <c r="N25" s="109">
        <f>AVERAGE(N9,N13,N17,N21)</f>
        <v>5.0749999999999993</v>
      </c>
      <c r="O25" s="109">
        <f t="shared" si="1"/>
        <v>4.875</v>
      </c>
      <c r="P25" s="109">
        <f t="shared" si="1"/>
        <v>5.2</v>
      </c>
      <c r="Q25" s="109">
        <f t="shared" si="1"/>
        <v>5.125</v>
      </c>
      <c r="R25" s="109">
        <f t="shared" si="1"/>
        <v>5.1749999999999998</v>
      </c>
      <c r="S25" s="109">
        <f t="shared" si="1"/>
        <v>5.05</v>
      </c>
      <c r="T25" s="109">
        <f t="shared" si="1"/>
        <v>4.9000000000000004</v>
      </c>
      <c r="U25" s="109">
        <f t="shared" si="1"/>
        <v>5.2249999999999996</v>
      </c>
      <c r="V25" s="109">
        <f t="shared" si="1"/>
        <v>5.25</v>
      </c>
      <c r="W25" s="109">
        <f t="shared" si="1"/>
        <v>4.8</v>
      </c>
      <c r="X25" s="109">
        <f t="shared" si="1"/>
        <v>5.0250000000000004</v>
      </c>
    </row>
    <row r="26" spans="1:35" s="86" customFormat="1">
      <c r="A26" s="121"/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N26" s="92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5" s="86" customFormat="1" hidden="1">
      <c r="A27" s="21"/>
      <c r="B27" s="7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7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35" s="86" customFormat="1" hidden="1">
      <c r="A28" s="21"/>
      <c r="B28" s="117">
        <f>MAX(B9:B15)</f>
        <v>5.3</v>
      </c>
      <c r="C28" s="117">
        <f t="shared" ref="C28:X28" si="2">MAX(C9:C15)</f>
        <v>5.2</v>
      </c>
      <c r="D28" s="117">
        <f t="shared" si="2"/>
        <v>5.2</v>
      </c>
      <c r="E28" s="117">
        <f t="shared" si="2"/>
        <v>5.3</v>
      </c>
      <c r="F28" s="117">
        <f t="shared" si="2"/>
        <v>5.2</v>
      </c>
      <c r="G28" s="117">
        <f t="shared" si="2"/>
        <v>5.2</v>
      </c>
      <c r="H28" s="117">
        <f t="shared" si="2"/>
        <v>5.2</v>
      </c>
      <c r="I28" s="117">
        <f t="shared" si="2"/>
        <v>5.3</v>
      </c>
      <c r="J28" s="117">
        <f t="shared" si="2"/>
        <v>5.4</v>
      </c>
      <c r="K28" s="117">
        <f t="shared" si="2"/>
        <v>5.0999999999999996</v>
      </c>
      <c r="L28" s="117">
        <f t="shared" si="2"/>
        <v>5.3</v>
      </c>
      <c r="M28" s="117">
        <f t="shared" si="2"/>
        <v>0</v>
      </c>
      <c r="N28" s="117">
        <f t="shared" si="2"/>
        <v>5.3</v>
      </c>
      <c r="O28" s="117">
        <f t="shared" si="2"/>
        <v>5.0999999999999996</v>
      </c>
      <c r="P28" s="117">
        <f t="shared" si="2"/>
        <v>5.4</v>
      </c>
      <c r="Q28" s="117">
        <f t="shared" si="2"/>
        <v>5.4</v>
      </c>
      <c r="R28" s="117">
        <f t="shared" si="2"/>
        <v>5.5</v>
      </c>
      <c r="S28" s="117">
        <f t="shared" si="2"/>
        <v>5.4</v>
      </c>
      <c r="T28" s="117">
        <f t="shared" si="2"/>
        <v>5.2</v>
      </c>
      <c r="U28" s="117">
        <f t="shared" si="2"/>
        <v>5.3</v>
      </c>
      <c r="V28" s="117">
        <f t="shared" si="2"/>
        <v>5.5</v>
      </c>
      <c r="W28" s="117">
        <f t="shared" si="2"/>
        <v>5.3</v>
      </c>
      <c r="X28" s="117">
        <f t="shared" si="2"/>
        <v>5.3</v>
      </c>
    </row>
    <row r="29" spans="1:35" s="67" customFormat="1" ht="6.6" customHeight="1">
      <c r="A29" s="182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35" ht="13.5" customHeight="1">
      <c r="A30" s="39" t="s">
        <v>279</v>
      </c>
      <c r="B30" s="40"/>
      <c r="C30" s="40"/>
      <c r="D30" s="40"/>
      <c r="E30" s="40"/>
      <c r="F30" s="40"/>
      <c r="G30" s="40"/>
      <c r="H30" s="40"/>
      <c r="I30" s="40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>
      <c r="A31" s="226" t="s">
        <v>382</v>
      </c>
      <c r="B31" s="9"/>
      <c r="H31" s="9"/>
      <c r="N31" s="9"/>
      <c r="T31" s="9"/>
    </row>
    <row r="32" spans="1:35">
      <c r="A32" s="226" t="s">
        <v>9</v>
      </c>
      <c r="B32" s="9"/>
      <c r="H32" s="9"/>
      <c r="N32" s="9"/>
      <c r="T32" s="9"/>
    </row>
    <row r="33" spans="1:20">
      <c r="A33" s="226"/>
      <c r="N33" s="9"/>
      <c r="T33" s="9"/>
    </row>
    <row r="34" spans="1:20">
      <c r="A34" s="226"/>
      <c r="N34" s="9"/>
      <c r="T34" s="9"/>
    </row>
  </sheetData>
  <sheetProtection selectLockedCells="1" selectUnlockedCells="1"/>
  <mergeCells count="17">
    <mergeCell ref="N11:X11"/>
    <mergeCell ref="B15:L15"/>
    <mergeCell ref="N15:X15"/>
    <mergeCell ref="B3:L3"/>
    <mergeCell ref="N3:X3"/>
    <mergeCell ref="O4:X4"/>
    <mergeCell ref="N7:X7"/>
    <mergeCell ref="N23:X23"/>
    <mergeCell ref="A4:A5"/>
    <mergeCell ref="B4:B5"/>
    <mergeCell ref="C4:L4"/>
    <mergeCell ref="N4:N5"/>
    <mergeCell ref="B23:L23"/>
    <mergeCell ref="B19:L19"/>
    <mergeCell ref="N19:X19"/>
    <mergeCell ref="B7:L7"/>
    <mergeCell ref="B11:L11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/>
  </sheetViews>
  <sheetFormatPr defaultColWidth="8.7109375" defaultRowHeight="12"/>
  <cols>
    <col min="1" max="1" width="24.710937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114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420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3" s="86" customFormat="1">
      <c r="A9" s="121" t="s">
        <v>367</v>
      </c>
      <c r="B9" s="73">
        <v>954</v>
      </c>
      <c r="C9" s="23">
        <v>275</v>
      </c>
      <c r="D9" s="23">
        <v>93</v>
      </c>
      <c r="E9" s="23">
        <v>84</v>
      </c>
      <c r="F9" s="23">
        <v>15</v>
      </c>
      <c r="G9" s="23">
        <v>97</v>
      </c>
      <c r="H9" s="23">
        <v>38</v>
      </c>
      <c r="I9" s="23">
        <v>72</v>
      </c>
      <c r="J9" s="23">
        <v>33</v>
      </c>
      <c r="K9" s="23">
        <v>45</v>
      </c>
      <c r="L9" s="23">
        <v>202</v>
      </c>
    </row>
    <row r="10" spans="1:13" s="86" customFormat="1">
      <c r="A10" s="121" t="s">
        <v>368</v>
      </c>
      <c r="B10" s="73">
        <v>4228</v>
      </c>
      <c r="C10" s="23">
        <v>935</v>
      </c>
      <c r="D10" s="23">
        <v>341</v>
      </c>
      <c r="E10" s="23">
        <v>360</v>
      </c>
      <c r="F10" s="23">
        <v>236</v>
      </c>
      <c r="G10" s="23">
        <v>566</v>
      </c>
      <c r="H10" s="23">
        <v>91</v>
      </c>
      <c r="I10" s="23">
        <v>336</v>
      </c>
      <c r="J10" s="23">
        <v>345</v>
      </c>
      <c r="K10" s="23">
        <v>613</v>
      </c>
      <c r="L10" s="23">
        <v>405</v>
      </c>
    </row>
    <row r="11" spans="1:13" s="86" customFormat="1">
      <c r="A11" s="121" t="s">
        <v>369</v>
      </c>
      <c r="B11" s="73">
        <v>13707</v>
      </c>
      <c r="C11" s="23">
        <v>2237</v>
      </c>
      <c r="D11" s="23">
        <v>1270</v>
      </c>
      <c r="E11" s="23">
        <v>1218</v>
      </c>
      <c r="F11" s="23">
        <v>1029</v>
      </c>
      <c r="G11" s="23">
        <v>1911</v>
      </c>
      <c r="H11" s="23">
        <v>276</v>
      </c>
      <c r="I11" s="23">
        <v>1959</v>
      </c>
      <c r="J11" s="23">
        <v>962</v>
      </c>
      <c r="K11" s="23">
        <v>963</v>
      </c>
      <c r="L11" s="23">
        <v>1883</v>
      </c>
    </row>
    <row r="12" spans="1:13" s="86" customFormat="1">
      <c r="A12" s="121" t="s">
        <v>370</v>
      </c>
      <c r="B12" s="73">
        <v>19613</v>
      </c>
      <c r="C12" s="23">
        <v>3098</v>
      </c>
      <c r="D12" s="23">
        <v>1873</v>
      </c>
      <c r="E12" s="23">
        <v>1360</v>
      </c>
      <c r="F12" s="23">
        <v>1306</v>
      </c>
      <c r="G12" s="23">
        <v>2527</v>
      </c>
      <c r="H12" s="23">
        <v>668</v>
      </c>
      <c r="I12" s="23">
        <v>2804</v>
      </c>
      <c r="J12" s="23">
        <v>1898</v>
      </c>
      <c r="K12" s="23">
        <v>1500</v>
      </c>
      <c r="L12" s="23">
        <v>2580</v>
      </c>
    </row>
    <row r="13" spans="1:13" s="86" customFormat="1">
      <c r="A13" s="121" t="s">
        <v>371</v>
      </c>
      <c r="B13" s="73">
        <v>24452</v>
      </c>
      <c r="C13" s="23">
        <v>3181</v>
      </c>
      <c r="D13" s="23">
        <v>2104</v>
      </c>
      <c r="E13" s="23">
        <v>2080</v>
      </c>
      <c r="F13" s="23">
        <v>1906</v>
      </c>
      <c r="G13" s="23">
        <v>3060</v>
      </c>
      <c r="H13" s="23">
        <v>799</v>
      </c>
      <c r="I13" s="23">
        <v>3638</v>
      </c>
      <c r="J13" s="23">
        <v>2384</v>
      </c>
      <c r="K13" s="23">
        <v>1388</v>
      </c>
      <c r="L13" s="23">
        <v>3913</v>
      </c>
    </row>
    <row r="14" spans="1:13" s="86" customFormat="1">
      <c r="A14" s="121" t="s">
        <v>372</v>
      </c>
      <c r="B14" s="73">
        <v>5010</v>
      </c>
      <c r="C14" s="23">
        <v>463</v>
      </c>
      <c r="D14" s="23">
        <v>578</v>
      </c>
      <c r="E14" s="23">
        <v>505</v>
      </c>
      <c r="F14" s="23">
        <v>481</v>
      </c>
      <c r="G14" s="23">
        <v>460</v>
      </c>
      <c r="H14" s="23">
        <v>122</v>
      </c>
      <c r="I14" s="23">
        <v>864</v>
      </c>
      <c r="J14" s="23">
        <v>562</v>
      </c>
      <c r="K14" s="23">
        <v>158</v>
      </c>
      <c r="L14" s="23">
        <v>818</v>
      </c>
    </row>
    <row r="15" spans="1:13" s="86" customFormat="1">
      <c r="A15" s="121" t="s">
        <v>373</v>
      </c>
      <c r="B15" s="73">
        <v>6316</v>
      </c>
      <c r="C15" s="23">
        <v>830</v>
      </c>
      <c r="D15" s="23">
        <v>475</v>
      </c>
      <c r="E15" s="23">
        <v>520</v>
      </c>
      <c r="F15" s="23">
        <v>361</v>
      </c>
      <c r="G15" s="23">
        <v>827</v>
      </c>
      <c r="H15" s="23">
        <v>212</v>
      </c>
      <c r="I15" s="23">
        <v>854</v>
      </c>
      <c r="J15" s="23">
        <v>443</v>
      </c>
      <c r="K15" s="23">
        <v>160</v>
      </c>
      <c r="L15" s="23">
        <v>1634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</row>
    <row r="20" spans="1:12" s="86" customFormat="1">
      <c r="A20" s="121" t="s">
        <v>367</v>
      </c>
      <c r="B20" s="92">
        <v>1.2999999999999999E-2</v>
      </c>
      <c r="C20" s="93">
        <v>2.5000000000000001E-2</v>
      </c>
      <c r="D20" s="93">
        <v>1.4E-2</v>
      </c>
      <c r="E20" s="93">
        <v>1.4E-2</v>
      </c>
      <c r="F20" s="93">
        <v>3.0000000000000001E-3</v>
      </c>
      <c r="G20" s="93">
        <v>0.01</v>
      </c>
      <c r="H20" s="93">
        <v>1.7000000000000001E-2</v>
      </c>
      <c r="I20" s="93">
        <v>7.0000000000000001E-3</v>
      </c>
      <c r="J20" s="93">
        <v>5.0000000000000001E-3</v>
      </c>
      <c r="K20" s="93">
        <v>8.9999999999999993E-3</v>
      </c>
      <c r="L20" s="93">
        <v>1.7999999999999999E-2</v>
      </c>
    </row>
    <row r="21" spans="1:12" s="86" customFormat="1">
      <c r="A21" s="121" t="s">
        <v>368</v>
      </c>
      <c r="B21" s="92">
        <v>5.7000000000000002E-2</v>
      </c>
      <c r="C21" s="93">
        <v>8.5000000000000006E-2</v>
      </c>
      <c r="D21" s="93">
        <v>5.0999999999999997E-2</v>
      </c>
      <c r="E21" s="93">
        <v>5.8999999999999997E-2</v>
      </c>
      <c r="F21" s="93">
        <v>4.3999999999999997E-2</v>
      </c>
      <c r="G21" s="93">
        <v>0.06</v>
      </c>
      <c r="H21" s="93">
        <v>4.1000000000000002E-2</v>
      </c>
      <c r="I21" s="93">
        <v>3.2000000000000001E-2</v>
      </c>
      <c r="J21" s="93">
        <v>5.1999999999999998E-2</v>
      </c>
      <c r="K21" s="93">
        <v>0.127</v>
      </c>
      <c r="L21" s="93">
        <v>3.5000000000000003E-2</v>
      </c>
    </row>
    <row r="22" spans="1:12" s="86" customFormat="1">
      <c r="A22" s="121" t="s">
        <v>369</v>
      </c>
      <c r="B22" s="92">
        <v>0.185</v>
      </c>
      <c r="C22" s="93">
        <v>0.20300000000000001</v>
      </c>
      <c r="D22" s="93">
        <v>0.189</v>
      </c>
      <c r="E22" s="93">
        <v>0.19900000000000001</v>
      </c>
      <c r="F22" s="93">
        <v>0.193</v>
      </c>
      <c r="G22" s="93">
        <v>0.20200000000000001</v>
      </c>
      <c r="H22" s="93">
        <v>0.125</v>
      </c>
      <c r="I22" s="93">
        <v>0.186</v>
      </c>
      <c r="J22" s="93">
        <v>0.14499999999999999</v>
      </c>
      <c r="K22" s="93">
        <v>0.2</v>
      </c>
      <c r="L22" s="93">
        <v>0.16500000000000001</v>
      </c>
    </row>
    <row r="23" spans="1:12" s="86" customFormat="1">
      <c r="A23" s="121" t="s">
        <v>370</v>
      </c>
      <c r="B23" s="92">
        <v>0.26400000000000001</v>
      </c>
      <c r="C23" s="93">
        <v>0.28100000000000003</v>
      </c>
      <c r="D23" s="93">
        <v>0.27800000000000002</v>
      </c>
      <c r="E23" s="93">
        <v>0.222</v>
      </c>
      <c r="F23" s="93">
        <v>0.245</v>
      </c>
      <c r="G23" s="93">
        <v>0.26700000000000002</v>
      </c>
      <c r="H23" s="93">
        <v>0.30299999999999999</v>
      </c>
      <c r="I23" s="93">
        <v>0.26600000000000001</v>
      </c>
      <c r="J23" s="93">
        <v>0.28599999999999998</v>
      </c>
      <c r="K23" s="93">
        <v>0.311</v>
      </c>
      <c r="L23" s="93">
        <v>0.22600000000000001</v>
      </c>
    </row>
    <row r="24" spans="1:12" s="86" customFormat="1">
      <c r="A24" s="121" t="s">
        <v>371</v>
      </c>
      <c r="B24" s="92">
        <v>0.32900000000000001</v>
      </c>
      <c r="C24" s="93">
        <v>0.28899999999999998</v>
      </c>
      <c r="D24" s="93">
        <v>0.312</v>
      </c>
      <c r="E24" s="93">
        <v>0.33900000000000002</v>
      </c>
      <c r="F24" s="93">
        <v>0.35699999999999998</v>
      </c>
      <c r="G24" s="93">
        <v>0.32400000000000001</v>
      </c>
      <c r="H24" s="93">
        <v>0.36199999999999999</v>
      </c>
      <c r="I24" s="93">
        <v>0.34599999999999997</v>
      </c>
      <c r="J24" s="93">
        <v>0.36</v>
      </c>
      <c r="K24" s="93">
        <v>0.28799999999999998</v>
      </c>
      <c r="L24" s="93">
        <v>0.34200000000000003</v>
      </c>
    </row>
    <row r="25" spans="1:12" s="86" customFormat="1">
      <c r="A25" s="121" t="s">
        <v>372</v>
      </c>
      <c r="B25" s="92">
        <v>6.7000000000000004E-2</v>
      </c>
      <c r="C25" s="93">
        <v>4.2000000000000003E-2</v>
      </c>
      <c r="D25" s="93">
        <v>8.5999999999999993E-2</v>
      </c>
      <c r="E25" s="93">
        <v>8.2000000000000003E-2</v>
      </c>
      <c r="F25" s="93">
        <v>0.09</v>
      </c>
      <c r="G25" s="93">
        <v>4.9000000000000002E-2</v>
      </c>
      <c r="H25" s="93">
        <v>5.5E-2</v>
      </c>
      <c r="I25" s="93">
        <v>8.2000000000000003E-2</v>
      </c>
      <c r="J25" s="93">
        <v>8.5000000000000006E-2</v>
      </c>
      <c r="K25" s="93">
        <v>3.3000000000000002E-2</v>
      </c>
      <c r="L25" s="93">
        <v>7.1999999999999995E-2</v>
      </c>
    </row>
    <row r="26" spans="1:12" s="86" customFormat="1">
      <c r="A26" s="121" t="s">
        <v>373</v>
      </c>
      <c r="B26" s="92">
        <v>8.5000000000000006E-2</v>
      </c>
      <c r="C26" s="93">
        <v>7.4999999999999997E-2</v>
      </c>
      <c r="D26" s="93">
        <v>7.0999999999999994E-2</v>
      </c>
      <c r="E26" s="93">
        <v>8.5000000000000006E-2</v>
      </c>
      <c r="F26" s="93">
        <v>6.8000000000000005E-2</v>
      </c>
      <c r="G26" s="93">
        <v>8.7999999999999995E-2</v>
      </c>
      <c r="H26" s="93">
        <v>9.6000000000000002E-2</v>
      </c>
      <c r="I26" s="93">
        <v>8.1000000000000003E-2</v>
      </c>
      <c r="J26" s="93">
        <v>6.7000000000000004E-2</v>
      </c>
      <c r="K26" s="93">
        <v>3.3000000000000002E-2</v>
      </c>
      <c r="L26" s="93">
        <v>0.14299999999999999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</row>
    <row r="31" spans="1:12" s="86" customFormat="1">
      <c r="A31" s="25" t="s">
        <v>367</v>
      </c>
      <c r="B31" s="92">
        <v>1.4E-2</v>
      </c>
      <c r="C31" s="93">
        <v>2.7E-2</v>
      </c>
      <c r="D31" s="93">
        <v>1.4999999999999999E-2</v>
      </c>
      <c r="E31" s="93">
        <v>1.4999999999999999E-2</v>
      </c>
      <c r="F31" s="93">
        <v>3.0000000000000001E-3</v>
      </c>
      <c r="G31" s="93">
        <v>1.0999999999999999E-2</v>
      </c>
      <c r="H31" s="93">
        <v>1.9E-2</v>
      </c>
      <c r="I31" s="93">
        <v>7.0000000000000001E-3</v>
      </c>
      <c r="J31" s="93">
        <v>5.0000000000000001E-3</v>
      </c>
      <c r="K31" s="93">
        <v>0.01</v>
      </c>
      <c r="L31" s="93">
        <v>2.1000000000000001E-2</v>
      </c>
    </row>
    <row r="32" spans="1:12" s="86" customFormat="1">
      <c r="A32" s="25" t="s">
        <v>368</v>
      </c>
      <c r="B32" s="92">
        <v>6.2E-2</v>
      </c>
      <c r="C32" s="93">
        <v>9.1999999999999998E-2</v>
      </c>
      <c r="D32" s="93">
        <v>5.3999999999999999E-2</v>
      </c>
      <c r="E32" s="93">
        <v>6.4000000000000001E-2</v>
      </c>
      <c r="F32" s="93">
        <v>4.7E-2</v>
      </c>
      <c r="G32" s="93">
        <v>6.6000000000000003E-2</v>
      </c>
      <c r="H32" s="93">
        <v>4.5999999999999999E-2</v>
      </c>
      <c r="I32" s="93">
        <v>3.5000000000000003E-2</v>
      </c>
      <c r="J32" s="93">
        <v>5.6000000000000001E-2</v>
      </c>
      <c r="K32" s="93">
        <v>0.13100000000000001</v>
      </c>
      <c r="L32" s="93">
        <v>4.1000000000000002E-2</v>
      </c>
    </row>
    <row r="33" spans="1:35" s="86" customFormat="1">
      <c r="A33" s="25" t="s">
        <v>369</v>
      </c>
      <c r="B33" s="92">
        <v>0.20200000000000001</v>
      </c>
      <c r="C33" s="93">
        <v>0.22</v>
      </c>
      <c r="D33" s="93">
        <v>0.20300000000000001</v>
      </c>
      <c r="E33" s="93">
        <v>0.217</v>
      </c>
      <c r="F33" s="93">
        <v>0.20699999999999999</v>
      </c>
      <c r="G33" s="93">
        <v>0.222</v>
      </c>
      <c r="H33" s="93">
        <v>0.13900000000000001</v>
      </c>
      <c r="I33" s="93">
        <v>0.20300000000000001</v>
      </c>
      <c r="J33" s="93">
        <v>0.156</v>
      </c>
      <c r="K33" s="93">
        <v>0.20599999999999999</v>
      </c>
      <c r="L33" s="93">
        <v>0.192</v>
      </c>
    </row>
    <row r="34" spans="1:35" s="86" customFormat="1">
      <c r="A34" s="25" t="s">
        <v>370</v>
      </c>
      <c r="B34" s="92">
        <v>0.28899999999999998</v>
      </c>
      <c r="C34" s="93">
        <v>0.30399999999999999</v>
      </c>
      <c r="D34" s="93">
        <v>0.29899999999999999</v>
      </c>
      <c r="E34" s="93">
        <v>0.24299999999999999</v>
      </c>
      <c r="F34" s="93">
        <v>0.26300000000000001</v>
      </c>
      <c r="G34" s="93">
        <v>0.29299999999999998</v>
      </c>
      <c r="H34" s="93">
        <v>0.33500000000000002</v>
      </c>
      <c r="I34" s="93">
        <v>0.28999999999999998</v>
      </c>
      <c r="J34" s="93">
        <v>0.307</v>
      </c>
      <c r="K34" s="93">
        <v>0.32100000000000001</v>
      </c>
      <c r="L34" s="93">
        <v>0.26300000000000001</v>
      </c>
    </row>
    <row r="35" spans="1:35" s="86" customFormat="1">
      <c r="A35" s="25" t="s">
        <v>371</v>
      </c>
      <c r="B35" s="92">
        <v>0.36</v>
      </c>
      <c r="C35" s="93">
        <v>0.312</v>
      </c>
      <c r="D35" s="93">
        <v>0.33600000000000002</v>
      </c>
      <c r="E35" s="93">
        <v>0.371</v>
      </c>
      <c r="F35" s="93">
        <v>0.38300000000000001</v>
      </c>
      <c r="G35" s="93">
        <v>0.35499999999999998</v>
      </c>
      <c r="H35" s="93">
        <v>0.40100000000000002</v>
      </c>
      <c r="I35" s="93">
        <v>0.376</v>
      </c>
      <c r="J35" s="93">
        <v>0.38600000000000001</v>
      </c>
      <c r="K35" s="93">
        <v>0.29699999999999999</v>
      </c>
      <c r="L35" s="93">
        <v>0.39900000000000002</v>
      </c>
    </row>
    <row r="36" spans="1:35" s="86" customFormat="1">
      <c r="A36" s="25" t="s">
        <v>372</v>
      </c>
      <c r="B36" s="92">
        <v>7.3999999999999996E-2</v>
      </c>
      <c r="C36" s="93">
        <v>4.4999999999999998E-2</v>
      </c>
      <c r="D36" s="93">
        <v>9.1999999999999998E-2</v>
      </c>
      <c r="E36" s="93">
        <v>0.09</v>
      </c>
      <c r="F36" s="93">
        <v>9.7000000000000003E-2</v>
      </c>
      <c r="G36" s="93">
        <v>5.2999999999999999E-2</v>
      </c>
      <c r="H36" s="93">
        <v>6.0999999999999999E-2</v>
      </c>
      <c r="I36" s="93">
        <v>8.8999999999999996E-2</v>
      </c>
      <c r="J36" s="93">
        <v>9.0999999999999998E-2</v>
      </c>
      <c r="K36" s="93">
        <v>3.4000000000000002E-2</v>
      </c>
      <c r="L36" s="93">
        <v>8.3000000000000004E-2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21" t="s">
        <v>374</v>
      </c>
      <c r="B40" s="92">
        <v>0.72199999999999998</v>
      </c>
      <c r="C40" s="93">
        <v>0.66200000000000003</v>
      </c>
      <c r="D40" s="93">
        <v>0.72799999999999998</v>
      </c>
      <c r="E40" s="93">
        <v>0.70399999999999996</v>
      </c>
      <c r="F40" s="93">
        <v>0.74299999999999999</v>
      </c>
      <c r="G40" s="93">
        <v>0.70099999999999996</v>
      </c>
      <c r="H40" s="93">
        <v>0.79600000000000004</v>
      </c>
      <c r="I40" s="93">
        <v>0.755</v>
      </c>
      <c r="J40" s="93">
        <v>0.78300000000000003</v>
      </c>
      <c r="K40" s="93">
        <v>0.65300000000000002</v>
      </c>
      <c r="L40" s="93">
        <v>0.746</v>
      </c>
    </row>
    <row r="41" spans="1:35" s="86" customFormat="1">
      <c r="A41" s="122" t="s">
        <v>375</v>
      </c>
      <c r="B41" s="109">
        <v>5.0999999999999996</v>
      </c>
      <c r="C41" s="112">
        <v>4.9000000000000004</v>
      </c>
      <c r="D41" s="112">
        <v>5.2</v>
      </c>
      <c r="E41" s="112">
        <v>5.2</v>
      </c>
      <c r="F41" s="112">
        <v>5.3</v>
      </c>
      <c r="G41" s="112">
        <v>5.0999999999999996</v>
      </c>
      <c r="H41" s="112">
        <v>5.2</v>
      </c>
      <c r="I41" s="112">
        <v>5.3</v>
      </c>
      <c r="J41" s="112">
        <v>5.3</v>
      </c>
      <c r="K41" s="112">
        <v>4.9000000000000004</v>
      </c>
      <c r="L41" s="112">
        <v>5.2</v>
      </c>
    </row>
    <row r="42" spans="1:35" s="86" customFormat="1">
      <c r="A42" s="122" t="s">
        <v>376</v>
      </c>
      <c r="B42" s="109">
        <v>5</v>
      </c>
      <c r="C42" s="112">
        <v>5</v>
      </c>
      <c r="D42" s="112">
        <v>5</v>
      </c>
      <c r="E42" s="112">
        <v>5</v>
      </c>
      <c r="F42" s="112">
        <v>5</v>
      </c>
      <c r="G42" s="112">
        <v>5</v>
      </c>
      <c r="H42" s="112">
        <v>5</v>
      </c>
      <c r="I42" s="112">
        <v>5</v>
      </c>
      <c r="J42" s="112">
        <v>5</v>
      </c>
      <c r="K42" s="112">
        <v>5</v>
      </c>
      <c r="L42" s="112">
        <v>5</v>
      </c>
    </row>
    <row r="43" spans="1:35" s="86" customFormat="1">
      <c r="A43" s="122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6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6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5</v>
      </c>
      <c r="L43" s="113" t="str">
        <f t="shared" si="0"/>
        <v>Voto 6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80.821917808219155</v>
      </c>
      <c r="C44" s="112">
        <f t="shared" si="1"/>
        <v>69.529085872576189</v>
      </c>
      <c r="D44" s="112">
        <f t="shared" si="1"/>
        <v>82.456140350877192</v>
      </c>
      <c r="E44" s="112">
        <f t="shared" si="1"/>
        <v>79.608938547486048</v>
      </c>
      <c r="F44" s="112">
        <f t="shared" si="1"/>
        <v>87.280108254397817</v>
      </c>
      <c r="G44" s="112">
        <f t="shared" si="1"/>
        <v>80.281690140845072</v>
      </c>
      <c r="H44" s="112">
        <f t="shared" si="1"/>
        <v>85.089974293059129</v>
      </c>
      <c r="I44" s="112">
        <f t="shared" si="1"/>
        <v>89.358799454297397</v>
      </c>
      <c r="J44" s="112">
        <f t="shared" si="1"/>
        <v>85.532994923857871</v>
      </c>
      <c r="K44" s="112">
        <f t="shared" si="1"/>
        <v>64.583333333333329</v>
      </c>
      <c r="L44" s="112">
        <f t="shared" si="1"/>
        <v>84.704184704184698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24452</v>
      </c>
      <c r="C46" s="117">
        <f t="shared" ref="C46:L46" si="2">MAX(C8:C14)</f>
        <v>3181</v>
      </c>
      <c r="D46" s="117">
        <f t="shared" si="2"/>
        <v>2104</v>
      </c>
      <c r="E46" s="117">
        <f t="shared" si="2"/>
        <v>2080</v>
      </c>
      <c r="F46" s="117">
        <f t="shared" si="2"/>
        <v>1906</v>
      </c>
      <c r="G46" s="117">
        <f t="shared" si="2"/>
        <v>3060</v>
      </c>
      <c r="H46" s="117">
        <f t="shared" si="2"/>
        <v>799</v>
      </c>
      <c r="I46" s="117">
        <f t="shared" si="2"/>
        <v>3638</v>
      </c>
      <c r="J46" s="117">
        <f t="shared" si="2"/>
        <v>2384</v>
      </c>
      <c r="K46" s="117">
        <f t="shared" si="2"/>
        <v>1500</v>
      </c>
      <c r="L46" s="117">
        <f t="shared" si="2"/>
        <v>3913</v>
      </c>
    </row>
    <row r="47" spans="1:35" s="67" customFormat="1" ht="6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5.285156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115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59" t="s">
        <v>364</v>
      </c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s="86" customFormat="1" ht="23.85" customHeight="1">
      <c r="A8" s="21"/>
      <c r="B8" s="248" t="s">
        <v>420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420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N9" s="7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</row>
    <row r="10" spans="1:24" s="86" customFormat="1">
      <c r="A10" s="121" t="s">
        <v>367</v>
      </c>
      <c r="B10" s="73">
        <v>728</v>
      </c>
      <c r="C10" s="23">
        <v>245</v>
      </c>
      <c r="D10" s="23">
        <v>83</v>
      </c>
      <c r="E10" s="23">
        <v>67</v>
      </c>
      <c r="F10" s="23">
        <v>15</v>
      </c>
      <c r="G10" s="23">
        <v>80</v>
      </c>
      <c r="H10" s="23">
        <v>29</v>
      </c>
      <c r="I10" s="23">
        <v>63</v>
      </c>
      <c r="J10" s="23">
        <v>18</v>
      </c>
      <c r="K10" s="23">
        <v>29</v>
      </c>
      <c r="L10" s="23">
        <v>100</v>
      </c>
      <c r="N10" s="73">
        <v>226</v>
      </c>
      <c r="O10" s="23">
        <v>30</v>
      </c>
      <c r="P10" s="23">
        <v>10</v>
      </c>
      <c r="Q10" s="23">
        <v>17</v>
      </c>
      <c r="R10" s="23">
        <v>0</v>
      </c>
      <c r="S10" s="23">
        <v>17</v>
      </c>
      <c r="T10" s="23">
        <v>10</v>
      </c>
      <c r="U10" s="23">
        <v>9</v>
      </c>
      <c r="V10" s="23">
        <v>15</v>
      </c>
      <c r="W10" s="23">
        <v>16</v>
      </c>
      <c r="X10" s="23">
        <v>103</v>
      </c>
    </row>
    <row r="11" spans="1:24" s="86" customFormat="1">
      <c r="A11" s="121" t="s">
        <v>368</v>
      </c>
      <c r="B11" s="73">
        <v>3244</v>
      </c>
      <c r="C11" s="23">
        <v>761</v>
      </c>
      <c r="D11" s="23">
        <v>311</v>
      </c>
      <c r="E11" s="23">
        <v>219</v>
      </c>
      <c r="F11" s="23">
        <v>178</v>
      </c>
      <c r="G11" s="23">
        <v>455</v>
      </c>
      <c r="H11" s="23">
        <v>72</v>
      </c>
      <c r="I11" s="23">
        <v>283</v>
      </c>
      <c r="J11" s="23">
        <v>272</v>
      </c>
      <c r="K11" s="23">
        <v>494</v>
      </c>
      <c r="L11" s="23">
        <v>199</v>
      </c>
      <c r="N11" s="73">
        <v>984</v>
      </c>
      <c r="O11" s="23">
        <v>175</v>
      </c>
      <c r="P11" s="23">
        <v>30</v>
      </c>
      <c r="Q11" s="23">
        <v>141</v>
      </c>
      <c r="R11" s="23">
        <v>58</v>
      </c>
      <c r="S11" s="23">
        <v>111</v>
      </c>
      <c r="T11" s="23">
        <v>19</v>
      </c>
      <c r="U11" s="23">
        <v>53</v>
      </c>
      <c r="V11" s="23">
        <v>73</v>
      </c>
      <c r="W11" s="23">
        <v>119</v>
      </c>
      <c r="X11" s="23">
        <v>206</v>
      </c>
    </row>
    <row r="12" spans="1:24" s="86" customFormat="1">
      <c r="A12" s="121" t="s">
        <v>369</v>
      </c>
      <c r="B12" s="73">
        <v>10515</v>
      </c>
      <c r="C12" s="23">
        <v>1766</v>
      </c>
      <c r="D12" s="23">
        <v>1016</v>
      </c>
      <c r="E12" s="23">
        <v>877</v>
      </c>
      <c r="F12" s="23">
        <v>785</v>
      </c>
      <c r="G12" s="23">
        <v>1577</v>
      </c>
      <c r="H12" s="23">
        <v>180</v>
      </c>
      <c r="I12" s="23">
        <v>1574</v>
      </c>
      <c r="J12" s="23">
        <v>671</v>
      </c>
      <c r="K12" s="23">
        <v>741</v>
      </c>
      <c r="L12" s="23">
        <v>1327</v>
      </c>
      <c r="N12" s="73">
        <v>3192</v>
      </c>
      <c r="O12" s="23">
        <v>470</v>
      </c>
      <c r="P12" s="23">
        <v>254</v>
      </c>
      <c r="Q12" s="23">
        <v>341</v>
      </c>
      <c r="R12" s="23">
        <v>244</v>
      </c>
      <c r="S12" s="23">
        <v>334</v>
      </c>
      <c r="T12" s="23">
        <v>96</v>
      </c>
      <c r="U12" s="23">
        <v>385</v>
      </c>
      <c r="V12" s="23">
        <v>291</v>
      </c>
      <c r="W12" s="23">
        <v>222</v>
      </c>
      <c r="X12" s="23">
        <v>555</v>
      </c>
    </row>
    <row r="13" spans="1:24" s="86" customFormat="1">
      <c r="A13" s="121" t="s">
        <v>370</v>
      </c>
      <c r="B13" s="73">
        <v>15905</v>
      </c>
      <c r="C13" s="23">
        <v>2445</v>
      </c>
      <c r="D13" s="23">
        <v>1659</v>
      </c>
      <c r="E13" s="23">
        <v>995</v>
      </c>
      <c r="F13" s="23">
        <v>1126</v>
      </c>
      <c r="G13" s="23">
        <v>2005</v>
      </c>
      <c r="H13" s="23">
        <v>533</v>
      </c>
      <c r="I13" s="23">
        <v>2392</v>
      </c>
      <c r="J13" s="23">
        <v>1578</v>
      </c>
      <c r="K13" s="23">
        <v>1148</v>
      </c>
      <c r="L13" s="23">
        <v>2024</v>
      </c>
      <c r="N13" s="73">
        <v>3708</v>
      </c>
      <c r="O13" s="23">
        <v>653</v>
      </c>
      <c r="P13" s="23">
        <v>214</v>
      </c>
      <c r="Q13" s="23">
        <v>366</v>
      </c>
      <c r="R13" s="23">
        <v>180</v>
      </c>
      <c r="S13" s="23">
        <v>522</v>
      </c>
      <c r="T13" s="23">
        <v>135</v>
      </c>
      <c r="U13" s="23">
        <v>411</v>
      </c>
      <c r="V13" s="23">
        <v>320</v>
      </c>
      <c r="W13" s="23">
        <v>351</v>
      </c>
      <c r="X13" s="23">
        <v>555</v>
      </c>
    </row>
    <row r="14" spans="1:24" s="86" customFormat="1">
      <c r="A14" s="121" t="s">
        <v>371</v>
      </c>
      <c r="B14" s="73">
        <v>18909</v>
      </c>
      <c r="C14" s="23">
        <v>2581</v>
      </c>
      <c r="D14" s="23">
        <v>1824</v>
      </c>
      <c r="E14" s="23">
        <v>1298</v>
      </c>
      <c r="F14" s="23">
        <v>1333</v>
      </c>
      <c r="G14" s="23">
        <v>2273</v>
      </c>
      <c r="H14" s="23">
        <v>619</v>
      </c>
      <c r="I14" s="23">
        <v>2991</v>
      </c>
      <c r="J14" s="23">
        <v>1759</v>
      </c>
      <c r="K14" s="23">
        <v>945</v>
      </c>
      <c r="L14" s="23">
        <v>3285</v>
      </c>
      <c r="N14" s="73">
        <v>5543</v>
      </c>
      <c r="O14" s="23">
        <v>600</v>
      </c>
      <c r="P14" s="23">
        <v>279</v>
      </c>
      <c r="Q14" s="23">
        <v>781</v>
      </c>
      <c r="R14" s="23">
        <v>573</v>
      </c>
      <c r="S14" s="23">
        <v>787</v>
      </c>
      <c r="T14" s="23">
        <v>180</v>
      </c>
      <c r="U14" s="23">
        <v>648</v>
      </c>
      <c r="V14" s="23">
        <v>625</v>
      </c>
      <c r="W14" s="23">
        <v>443</v>
      </c>
      <c r="X14" s="23">
        <v>627</v>
      </c>
    </row>
    <row r="15" spans="1:24" s="86" customFormat="1">
      <c r="A15" s="121" t="s">
        <v>372</v>
      </c>
      <c r="B15" s="73">
        <v>4120</v>
      </c>
      <c r="C15" s="23">
        <v>326</v>
      </c>
      <c r="D15" s="23">
        <v>518</v>
      </c>
      <c r="E15" s="23">
        <v>422</v>
      </c>
      <c r="F15" s="23">
        <v>385</v>
      </c>
      <c r="G15" s="23">
        <v>374</v>
      </c>
      <c r="H15" s="23">
        <v>86</v>
      </c>
      <c r="I15" s="23">
        <v>724</v>
      </c>
      <c r="J15" s="23">
        <v>490</v>
      </c>
      <c r="K15" s="23">
        <v>131</v>
      </c>
      <c r="L15" s="23">
        <v>664</v>
      </c>
      <c r="N15" s="73">
        <v>890</v>
      </c>
      <c r="O15" s="23">
        <v>137</v>
      </c>
      <c r="P15" s="23">
        <v>60</v>
      </c>
      <c r="Q15" s="23">
        <v>83</v>
      </c>
      <c r="R15" s="23">
        <v>95</v>
      </c>
      <c r="S15" s="23">
        <v>86</v>
      </c>
      <c r="T15" s="23">
        <v>35</v>
      </c>
      <c r="U15" s="23">
        <v>140</v>
      </c>
      <c r="V15" s="23">
        <v>73</v>
      </c>
      <c r="W15" s="23">
        <v>27</v>
      </c>
      <c r="X15" s="23">
        <v>154</v>
      </c>
    </row>
    <row r="16" spans="1:24" s="86" customFormat="1">
      <c r="A16" s="121" t="s">
        <v>373</v>
      </c>
      <c r="B16" s="73">
        <v>4387</v>
      </c>
      <c r="C16" s="23">
        <v>625</v>
      </c>
      <c r="D16" s="23">
        <v>311</v>
      </c>
      <c r="E16" s="23">
        <v>354</v>
      </c>
      <c r="F16" s="23">
        <v>281</v>
      </c>
      <c r="G16" s="23">
        <v>561</v>
      </c>
      <c r="H16" s="23">
        <v>122</v>
      </c>
      <c r="I16" s="23">
        <v>504</v>
      </c>
      <c r="J16" s="23">
        <v>218</v>
      </c>
      <c r="K16" s="23">
        <v>116</v>
      </c>
      <c r="L16" s="23">
        <v>1294</v>
      </c>
      <c r="N16" s="73">
        <v>1928</v>
      </c>
      <c r="O16" s="23">
        <v>205</v>
      </c>
      <c r="P16" s="23">
        <v>165</v>
      </c>
      <c r="Q16" s="23">
        <v>166</v>
      </c>
      <c r="R16" s="23">
        <v>80</v>
      </c>
      <c r="S16" s="23">
        <v>265</v>
      </c>
      <c r="T16" s="23">
        <v>90</v>
      </c>
      <c r="U16" s="23">
        <v>350</v>
      </c>
      <c r="V16" s="23">
        <v>225</v>
      </c>
      <c r="W16" s="23">
        <v>43</v>
      </c>
      <c r="X16" s="23">
        <v>339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N20" s="92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</row>
    <row r="21" spans="1:24" s="86" customFormat="1">
      <c r="A21" s="121" t="s">
        <v>367</v>
      </c>
      <c r="B21" s="92">
        <v>1.2999999999999999E-2</v>
      </c>
      <c r="C21" s="93">
        <v>2.8000000000000001E-2</v>
      </c>
      <c r="D21" s="93">
        <v>1.4E-2</v>
      </c>
      <c r="E21" s="93">
        <v>1.6E-2</v>
      </c>
      <c r="F21" s="93">
        <v>4.0000000000000001E-3</v>
      </c>
      <c r="G21" s="93">
        <v>1.0999999999999999E-2</v>
      </c>
      <c r="H21" s="93">
        <v>1.7999999999999999E-2</v>
      </c>
      <c r="I21" s="93">
        <v>7.0000000000000001E-3</v>
      </c>
      <c r="J21" s="93">
        <v>4.0000000000000001E-3</v>
      </c>
      <c r="K21" s="93">
        <v>8.0000000000000002E-3</v>
      </c>
      <c r="L21" s="93">
        <v>1.0999999999999999E-2</v>
      </c>
      <c r="N21" s="92">
        <v>1.4E-2</v>
      </c>
      <c r="O21" s="93">
        <v>1.2999999999999999E-2</v>
      </c>
      <c r="P21" s="93">
        <v>0.01</v>
      </c>
      <c r="Q21" s="93">
        <v>8.9999999999999993E-3</v>
      </c>
      <c r="R21" s="93">
        <v>0</v>
      </c>
      <c r="S21" s="93">
        <v>8.0000000000000002E-3</v>
      </c>
      <c r="T21" s="93">
        <v>1.7000000000000001E-2</v>
      </c>
      <c r="U21" s="93">
        <v>4.0000000000000001E-3</v>
      </c>
      <c r="V21" s="93">
        <v>8.9999999999999993E-3</v>
      </c>
      <c r="W21" s="93">
        <v>1.2999999999999999E-2</v>
      </c>
      <c r="X21" s="93">
        <v>0.04</v>
      </c>
    </row>
    <row r="22" spans="1:24" s="86" customFormat="1">
      <c r="A22" s="121" t="s">
        <v>368</v>
      </c>
      <c r="B22" s="92">
        <v>5.6000000000000001E-2</v>
      </c>
      <c r="C22" s="93">
        <v>8.6999999999999994E-2</v>
      </c>
      <c r="D22" s="93">
        <v>5.3999999999999999E-2</v>
      </c>
      <c r="E22" s="93">
        <v>5.1999999999999998E-2</v>
      </c>
      <c r="F22" s="93">
        <v>4.2999999999999997E-2</v>
      </c>
      <c r="G22" s="93">
        <v>6.2E-2</v>
      </c>
      <c r="H22" s="93">
        <v>4.3999999999999997E-2</v>
      </c>
      <c r="I22" s="93">
        <v>3.3000000000000002E-2</v>
      </c>
      <c r="J22" s="93">
        <v>5.3999999999999999E-2</v>
      </c>
      <c r="K22" s="93">
        <v>0.13700000000000001</v>
      </c>
      <c r="L22" s="93">
        <v>2.1999999999999999E-2</v>
      </c>
      <c r="N22" s="92">
        <v>0.06</v>
      </c>
      <c r="O22" s="93">
        <v>7.6999999999999999E-2</v>
      </c>
      <c r="P22" s="93">
        <v>0.03</v>
      </c>
      <c r="Q22" s="93">
        <v>7.4999999999999997E-2</v>
      </c>
      <c r="R22" s="93">
        <v>4.7E-2</v>
      </c>
      <c r="S22" s="93">
        <v>5.1999999999999998E-2</v>
      </c>
      <c r="T22" s="93">
        <v>3.4000000000000002E-2</v>
      </c>
      <c r="U22" s="93">
        <v>2.5999999999999999E-2</v>
      </c>
      <c r="V22" s="93">
        <v>4.4999999999999998E-2</v>
      </c>
      <c r="W22" s="93">
        <v>9.7000000000000003E-2</v>
      </c>
      <c r="X22" s="93">
        <v>8.1000000000000003E-2</v>
      </c>
    </row>
    <row r="23" spans="1:24" s="86" customFormat="1">
      <c r="A23" s="121" t="s">
        <v>369</v>
      </c>
      <c r="B23" s="92">
        <v>0.182</v>
      </c>
      <c r="C23" s="93">
        <v>0.20200000000000001</v>
      </c>
      <c r="D23" s="93">
        <v>0.17799999999999999</v>
      </c>
      <c r="E23" s="93">
        <v>0.20699999999999999</v>
      </c>
      <c r="F23" s="93">
        <v>0.191</v>
      </c>
      <c r="G23" s="93">
        <v>0.215</v>
      </c>
      <c r="H23" s="93">
        <v>0.11</v>
      </c>
      <c r="I23" s="93">
        <v>0.185</v>
      </c>
      <c r="J23" s="93">
        <v>0.13400000000000001</v>
      </c>
      <c r="K23" s="93">
        <v>0.20599999999999999</v>
      </c>
      <c r="L23" s="93">
        <v>0.14899999999999999</v>
      </c>
      <c r="N23" s="92">
        <v>0.19400000000000001</v>
      </c>
      <c r="O23" s="93">
        <v>0.20699999999999999</v>
      </c>
      <c r="P23" s="93">
        <v>0.251</v>
      </c>
      <c r="Q23" s="93">
        <v>0.18</v>
      </c>
      <c r="R23" s="93">
        <v>0.19800000000000001</v>
      </c>
      <c r="S23" s="93">
        <v>0.157</v>
      </c>
      <c r="T23" s="93">
        <v>0.17</v>
      </c>
      <c r="U23" s="93">
        <v>0.193</v>
      </c>
      <c r="V23" s="93">
        <v>0.17899999999999999</v>
      </c>
      <c r="W23" s="93">
        <v>0.18099999999999999</v>
      </c>
      <c r="X23" s="93">
        <v>0.219</v>
      </c>
    </row>
    <row r="24" spans="1:24" s="86" customFormat="1">
      <c r="A24" s="121" t="s">
        <v>370</v>
      </c>
      <c r="B24" s="92">
        <v>0.27500000000000002</v>
      </c>
      <c r="C24" s="93">
        <v>0.28000000000000003</v>
      </c>
      <c r="D24" s="93">
        <v>0.28999999999999998</v>
      </c>
      <c r="E24" s="93">
        <v>0.23499999999999999</v>
      </c>
      <c r="F24" s="93">
        <v>0.27400000000000002</v>
      </c>
      <c r="G24" s="93">
        <v>0.27400000000000002</v>
      </c>
      <c r="H24" s="93">
        <v>0.32500000000000001</v>
      </c>
      <c r="I24" s="93">
        <v>0.28000000000000003</v>
      </c>
      <c r="J24" s="93">
        <v>0.315</v>
      </c>
      <c r="K24" s="93">
        <v>0.31900000000000001</v>
      </c>
      <c r="L24" s="93">
        <v>0.22800000000000001</v>
      </c>
      <c r="N24" s="92">
        <v>0.22500000000000001</v>
      </c>
      <c r="O24" s="93">
        <v>0.28799999999999998</v>
      </c>
      <c r="P24" s="93">
        <v>0.21199999999999999</v>
      </c>
      <c r="Q24" s="93">
        <v>0.193</v>
      </c>
      <c r="R24" s="93">
        <v>0.14699999999999999</v>
      </c>
      <c r="S24" s="93">
        <v>0.246</v>
      </c>
      <c r="T24" s="93">
        <v>0.23899999999999999</v>
      </c>
      <c r="U24" s="93">
        <v>0.20599999999999999</v>
      </c>
      <c r="V24" s="93">
        <v>0.19700000000000001</v>
      </c>
      <c r="W24" s="93">
        <v>0.28799999999999998</v>
      </c>
      <c r="X24" s="93">
        <v>0.219</v>
      </c>
    </row>
    <row r="25" spans="1:24" s="86" customFormat="1">
      <c r="A25" s="121" t="s">
        <v>371</v>
      </c>
      <c r="B25" s="92">
        <v>0.32700000000000001</v>
      </c>
      <c r="C25" s="93">
        <v>0.29499999999999998</v>
      </c>
      <c r="D25" s="93">
        <v>0.31900000000000001</v>
      </c>
      <c r="E25" s="93">
        <v>0.307</v>
      </c>
      <c r="F25" s="93">
        <v>0.32500000000000001</v>
      </c>
      <c r="G25" s="93">
        <v>0.31</v>
      </c>
      <c r="H25" s="93">
        <v>0.377</v>
      </c>
      <c r="I25" s="93">
        <v>0.35099999999999998</v>
      </c>
      <c r="J25" s="93">
        <v>0.35099999999999998</v>
      </c>
      <c r="K25" s="93">
        <v>0.26200000000000001</v>
      </c>
      <c r="L25" s="93">
        <v>0.36899999999999999</v>
      </c>
      <c r="N25" s="92">
        <v>0.33700000000000002</v>
      </c>
      <c r="O25" s="93">
        <v>0.26400000000000001</v>
      </c>
      <c r="P25" s="93">
        <v>0.27600000000000002</v>
      </c>
      <c r="Q25" s="93">
        <v>0.41199999999999998</v>
      </c>
      <c r="R25" s="93">
        <v>0.46600000000000003</v>
      </c>
      <c r="S25" s="93">
        <v>0.371</v>
      </c>
      <c r="T25" s="93">
        <v>0.318</v>
      </c>
      <c r="U25" s="93">
        <v>0.32500000000000001</v>
      </c>
      <c r="V25" s="93">
        <v>0.38600000000000001</v>
      </c>
      <c r="W25" s="93">
        <v>0.36299999999999999</v>
      </c>
      <c r="X25" s="93">
        <v>0.247</v>
      </c>
    </row>
    <row r="26" spans="1:24" s="86" customFormat="1">
      <c r="A26" s="121" t="s">
        <v>372</v>
      </c>
      <c r="B26" s="92">
        <v>7.0999999999999994E-2</v>
      </c>
      <c r="C26" s="93">
        <v>3.6999999999999998E-2</v>
      </c>
      <c r="D26" s="93">
        <v>9.0999999999999998E-2</v>
      </c>
      <c r="E26" s="93">
        <v>0.1</v>
      </c>
      <c r="F26" s="93">
        <v>9.4E-2</v>
      </c>
      <c r="G26" s="93">
        <v>5.0999999999999997E-2</v>
      </c>
      <c r="H26" s="93">
        <v>5.2999999999999999E-2</v>
      </c>
      <c r="I26" s="93">
        <v>8.5000000000000006E-2</v>
      </c>
      <c r="J26" s="93">
        <v>9.8000000000000004E-2</v>
      </c>
      <c r="K26" s="93">
        <v>3.5999999999999997E-2</v>
      </c>
      <c r="L26" s="93">
        <v>7.4999999999999997E-2</v>
      </c>
      <c r="N26" s="92">
        <v>5.3999999999999999E-2</v>
      </c>
      <c r="O26" s="93">
        <v>0.06</v>
      </c>
      <c r="P26" s="93">
        <v>5.8999999999999997E-2</v>
      </c>
      <c r="Q26" s="93">
        <v>4.3999999999999997E-2</v>
      </c>
      <c r="R26" s="93">
        <v>7.8E-2</v>
      </c>
      <c r="S26" s="93">
        <v>0.04</v>
      </c>
      <c r="T26" s="93">
        <v>6.3E-2</v>
      </c>
      <c r="U26" s="93">
        <v>7.0000000000000007E-2</v>
      </c>
      <c r="V26" s="93">
        <v>4.4999999999999998E-2</v>
      </c>
      <c r="W26" s="93">
        <v>2.1999999999999999E-2</v>
      </c>
      <c r="X26" s="93">
        <v>6.0999999999999999E-2</v>
      </c>
    </row>
    <row r="27" spans="1:24" s="86" customFormat="1">
      <c r="A27" s="121" t="s">
        <v>373</v>
      </c>
      <c r="B27" s="92">
        <v>7.5999999999999998E-2</v>
      </c>
      <c r="C27" s="93">
        <v>7.0999999999999994E-2</v>
      </c>
      <c r="D27" s="93">
        <v>5.3999999999999999E-2</v>
      </c>
      <c r="E27" s="93">
        <v>8.4000000000000005E-2</v>
      </c>
      <c r="F27" s="93">
        <v>6.9000000000000006E-2</v>
      </c>
      <c r="G27" s="93">
        <v>7.6999999999999999E-2</v>
      </c>
      <c r="H27" s="93">
        <v>7.4999999999999997E-2</v>
      </c>
      <c r="I27" s="93">
        <v>5.8999999999999997E-2</v>
      </c>
      <c r="J27" s="93">
        <v>4.2999999999999997E-2</v>
      </c>
      <c r="K27" s="93">
        <v>3.2000000000000001E-2</v>
      </c>
      <c r="L27" s="93">
        <v>0.14599999999999999</v>
      </c>
      <c r="N27" s="92">
        <v>0.11700000000000001</v>
      </c>
      <c r="O27" s="93">
        <v>0.09</v>
      </c>
      <c r="P27" s="93">
        <v>0.16300000000000001</v>
      </c>
      <c r="Q27" s="93">
        <v>8.7999999999999995E-2</v>
      </c>
      <c r="R27" s="93">
        <v>6.5000000000000002E-2</v>
      </c>
      <c r="S27" s="93">
        <v>0.125</v>
      </c>
      <c r="T27" s="93">
        <v>0.159</v>
      </c>
      <c r="U27" s="93">
        <v>0.17499999999999999</v>
      </c>
      <c r="V27" s="93">
        <v>0.13900000000000001</v>
      </c>
      <c r="W27" s="93">
        <v>3.5000000000000003E-2</v>
      </c>
      <c r="X27" s="93">
        <v>0.13400000000000001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86"/>
      <c r="N31" s="92">
        <v>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</row>
    <row r="32" spans="1:24" s="90" customFormat="1">
      <c r="A32" s="25" t="s">
        <v>367</v>
      </c>
      <c r="B32" s="92">
        <v>1.4E-2</v>
      </c>
      <c r="C32" s="93">
        <v>0.03</v>
      </c>
      <c r="D32" s="93">
        <v>1.4999999999999999E-2</v>
      </c>
      <c r="E32" s="93">
        <v>1.7000000000000001E-2</v>
      </c>
      <c r="F32" s="93">
        <v>4.0000000000000001E-3</v>
      </c>
      <c r="G32" s="93">
        <v>1.2E-2</v>
      </c>
      <c r="H32" s="93">
        <v>1.9E-2</v>
      </c>
      <c r="I32" s="93">
        <v>8.0000000000000002E-3</v>
      </c>
      <c r="J32" s="93">
        <v>4.0000000000000001E-3</v>
      </c>
      <c r="K32" s="93">
        <v>8.0000000000000002E-3</v>
      </c>
      <c r="L32" s="93">
        <v>1.2999999999999999E-2</v>
      </c>
      <c r="N32" s="92">
        <v>1.6E-2</v>
      </c>
      <c r="O32" s="93">
        <v>1.4999999999999999E-2</v>
      </c>
      <c r="P32" s="93">
        <v>1.2E-2</v>
      </c>
      <c r="Q32" s="93">
        <v>0.01</v>
      </c>
      <c r="R32" s="93">
        <v>0</v>
      </c>
      <c r="S32" s="93">
        <v>8.9999999999999993E-3</v>
      </c>
      <c r="T32" s="93">
        <v>0.02</v>
      </c>
      <c r="U32" s="93">
        <v>5.0000000000000001E-3</v>
      </c>
      <c r="V32" s="93">
        <v>0.01</v>
      </c>
      <c r="W32" s="93">
        <v>1.4E-2</v>
      </c>
      <c r="X32" s="93">
        <v>4.7E-2</v>
      </c>
    </row>
    <row r="33" spans="1:25" s="90" customFormat="1">
      <c r="A33" s="25" t="s">
        <v>368</v>
      </c>
      <c r="B33" s="92">
        <v>6.0999999999999999E-2</v>
      </c>
      <c r="C33" s="93">
        <v>9.4E-2</v>
      </c>
      <c r="D33" s="93">
        <v>5.7000000000000002E-2</v>
      </c>
      <c r="E33" s="93">
        <v>5.7000000000000002E-2</v>
      </c>
      <c r="F33" s="93">
        <v>4.7E-2</v>
      </c>
      <c r="G33" s="93">
        <v>6.7000000000000004E-2</v>
      </c>
      <c r="H33" s="93">
        <v>4.7E-2</v>
      </c>
      <c r="I33" s="93">
        <v>3.5000000000000003E-2</v>
      </c>
      <c r="J33" s="93">
        <v>5.7000000000000002E-2</v>
      </c>
      <c r="K33" s="93">
        <v>0.14199999999999999</v>
      </c>
      <c r="L33" s="93">
        <v>2.5999999999999999E-2</v>
      </c>
      <c r="N33" s="92">
        <v>6.8000000000000005E-2</v>
      </c>
      <c r="O33" s="93">
        <v>8.5000000000000006E-2</v>
      </c>
      <c r="P33" s="93">
        <v>3.5000000000000003E-2</v>
      </c>
      <c r="Q33" s="93">
        <v>8.2000000000000003E-2</v>
      </c>
      <c r="R33" s="93">
        <v>5.0999999999999997E-2</v>
      </c>
      <c r="S33" s="93">
        <v>0.06</v>
      </c>
      <c r="T33" s="93">
        <v>4.1000000000000002E-2</v>
      </c>
      <c r="U33" s="93">
        <v>3.2000000000000001E-2</v>
      </c>
      <c r="V33" s="93">
        <v>5.1999999999999998E-2</v>
      </c>
      <c r="W33" s="93">
        <v>0.10100000000000001</v>
      </c>
      <c r="X33" s="93">
        <v>9.2999999999999999E-2</v>
      </c>
    </row>
    <row r="34" spans="1:25" s="90" customFormat="1">
      <c r="A34" s="25" t="s">
        <v>369</v>
      </c>
      <c r="B34" s="92">
        <v>0.19700000000000001</v>
      </c>
      <c r="C34" s="93">
        <v>0.217</v>
      </c>
      <c r="D34" s="93">
        <v>0.188</v>
      </c>
      <c r="E34" s="93">
        <v>0.22600000000000001</v>
      </c>
      <c r="F34" s="93">
        <v>0.20499999999999999</v>
      </c>
      <c r="G34" s="93">
        <v>0.23300000000000001</v>
      </c>
      <c r="H34" s="93">
        <v>0.11799999999999999</v>
      </c>
      <c r="I34" s="93">
        <v>0.19600000000000001</v>
      </c>
      <c r="J34" s="93">
        <v>0.14000000000000001</v>
      </c>
      <c r="K34" s="93">
        <v>0.21299999999999999</v>
      </c>
      <c r="L34" s="93">
        <v>0.17499999999999999</v>
      </c>
      <c r="N34" s="92">
        <v>0.22</v>
      </c>
      <c r="O34" s="93">
        <v>0.22800000000000001</v>
      </c>
      <c r="P34" s="93">
        <v>0.3</v>
      </c>
      <c r="Q34" s="93">
        <v>0.19700000000000001</v>
      </c>
      <c r="R34" s="93">
        <v>0.21199999999999999</v>
      </c>
      <c r="S34" s="93">
        <v>0.18</v>
      </c>
      <c r="T34" s="93">
        <v>0.20300000000000001</v>
      </c>
      <c r="U34" s="93">
        <v>0.23400000000000001</v>
      </c>
      <c r="V34" s="93">
        <v>0.20799999999999999</v>
      </c>
      <c r="W34" s="93">
        <v>0.188</v>
      </c>
      <c r="X34" s="93">
        <v>0.252</v>
      </c>
    </row>
    <row r="35" spans="1:25" s="90" customFormat="1">
      <c r="A35" s="25" t="s">
        <v>370</v>
      </c>
      <c r="B35" s="92">
        <v>0.29799999999999999</v>
      </c>
      <c r="C35" s="93">
        <v>0.30099999999999999</v>
      </c>
      <c r="D35" s="93">
        <v>0.307</v>
      </c>
      <c r="E35" s="93">
        <v>0.25700000000000001</v>
      </c>
      <c r="F35" s="93">
        <v>0.29499999999999998</v>
      </c>
      <c r="G35" s="93">
        <v>0.29599999999999999</v>
      </c>
      <c r="H35" s="93">
        <v>0.35099999999999998</v>
      </c>
      <c r="I35" s="93">
        <v>0.29799999999999999</v>
      </c>
      <c r="J35" s="93">
        <v>0.33</v>
      </c>
      <c r="K35" s="93">
        <v>0.32900000000000001</v>
      </c>
      <c r="L35" s="93">
        <v>0.26600000000000001</v>
      </c>
      <c r="N35" s="92">
        <v>0.255</v>
      </c>
      <c r="O35" s="93">
        <v>0.316</v>
      </c>
      <c r="P35" s="93">
        <v>0.253</v>
      </c>
      <c r="Q35" s="93">
        <v>0.21199999999999999</v>
      </c>
      <c r="R35" s="93">
        <v>0.157</v>
      </c>
      <c r="S35" s="93">
        <v>0.28100000000000003</v>
      </c>
      <c r="T35" s="93">
        <v>0.28399999999999997</v>
      </c>
      <c r="U35" s="93">
        <v>0.25</v>
      </c>
      <c r="V35" s="93">
        <v>0.22900000000000001</v>
      </c>
      <c r="W35" s="93">
        <v>0.29799999999999999</v>
      </c>
      <c r="X35" s="93">
        <v>0.252</v>
      </c>
    </row>
    <row r="36" spans="1:25" s="90" customFormat="1">
      <c r="A36" s="25" t="s">
        <v>371</v>
      </c>
      <c r="B36" s="92">
        <v>0.35399999999999998</v>
      </c>
      <c r="C36" s="93">
        <v>0.318</v>
      </c>
      <c r="D36" s="93">
        <v>0.33700000000000002</v>
      </c>
      <c r="E36" s="93">
        <v>0.33500000000000002</v>
      </c>
      <c r="F36" s="93">
        <v>0.34899999999999998</v>
      </c>
      <c r="G36" s="93">
        <v>0.33600000000000002</v>
      </c>
      <c r="H36" s="93">
        <v>0.40799999999999997</v>
      </c>
      <c r="I36" s="93">
        <v>0.373</v>
      </c>
      <c r="J36" s="93">
        <v>0.36699999999999999</v>
      </c>
      <c r="K36" s="93">
        <v>0.27100000000000002</v>
      </c>
      <c r="L36" s="93">
        <v>0.432</v>
      </c>
      <c r="N36" s="92">
        <v>0.38100000000000001</v>
      </c>
      <c r="O36" s="93">
        <v>0.28999999999999998</v>
      </c>
      <c r="P36" s="93">
        <v>0.32900000000000001</v>
      </c>
      <c r="Q36" s="93">
        <v>0.45200000000000001</v>
      </c>
      <c r="R36" s="93">
        <v>0.498</v>
      </c>
      <c r="S36" s="93">
        <v>0.42399999999999999</v>
      </c>
      <c r="T36" s="93">
        <v>0.378</v>
      </c>
      <c r="U36" s="93">
        <v>0.39400000000000002</v>
      </c>
      <c r="V36" s="93">
        <v>0.44800000000000001</v>
      </c>
      <c r="W36" s="93">
        <v>0.376</v>
      </c>
      <c r="X36" s="93">
        <v>0.28499999999999998</v>
      </c>
    </row>
    <row r="37" spans="1:25" s="90" customFormat="1">
      <c r="A37" s="25" t="s">
        <v>372</v>
      </c>
      <c r="B37" s="92">
        <v>7.6999999999999999E-2</v>
      </c>
      <c r="C37" s="93">
        <v>0.04</v>
      </c>
      <c r="D37" s="93">
        <v>9.6000000000000002E-2</v>
      </c>
      <c r="E37" s="93">
        <v>0.109</v>
      </c>
      <c r="F37" s="93">
        <v>0.10100000000000001</v>
      </c>
      <c r="G37" s="93">
        <v>5.5E-2</v>
      </c>
      <c r="H37" s="93">
        <v>5.7000000000000002E-2</v>
      </c>
      <c r="I37" s="93">
        <v>0.09</v>
      </c>
      <c r="J37" s="93">
        <v>0.10199999999999999</v>
      </c>
      <c r="K37" s="93">
        <v>3.7999999999999999E-2</v>
      </c>
      <c r="L37" s="93">
        <v>8.6999999999999994E-2</v>
      </c>
      <c r="N37" s="92">
        <v>6.0999999999999999E-2</v>
      </c>
      <c r="O37" s="93">
        <v>6.6000000000000003E-2</v>
      </c>
      <c r="P37" s="93">
        <v>7.0999999999999994E-2</v>
      </c>
      <c r="Q37" s="93">
        <v>4.8000000000000001E-2</v>
      </c>
      <c r="R37" s="93">
        <v>8.3000000000000004E-2</v>
      </c>
      <c r="S37" s="93">
        <v>4.5999999999999999E-2</v>
      </c>
      <c r="T37" s="93">
        <v>7.3999999999999996E-2</v>
      </c>
      <c r="U37" s="93">
        <v>8.5000000000000006E-2</v>
      </c>
      <c r="V37" s="93">
        <v>5.1999999999999998E-2</v>
      </c>
      <c r="W37" s="93">
        <v>2.3E-2</v>
      </c>
      <c r="X37" s="93">
        <v>7.0000000000000007E-2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0.72899999999999998</v>
      </c>
      <c r="C41" s="93">
        <v>0.65900000000000003</v>
      </c>
      <c r="D41" s="93">
        <v>0.73899999999999999</v>
      </c>
      <c r="E41" s="93">
        <v>0.7</v>
      </c>
      <c r="F41" s="93">
        <v>0.74399999999999999</v>
      </c>
      <c r="G41" s="93">
        <v>0.68799999999999994</v>
      </c>
      <c r="H41" s="93">
        <v>0.81499999999999995</v>
      </c>
      <c r="I41" s="93">
        <v>0.76100000000000001</v>
      </c>
      <c r="J41" s="93">
        <v>0.79900000000000004</v>
      </c>
      <c r="K41" s="93">
        <v>0.63800000000000001</v>
      </c>
      <c r="L41" s="93">
        <v>0.78600000000000003</v>
      </c>
      <c r="N41" s="92">
        <v>0.69699999999999995</v>
      </c>
      <c r="O41" s="93">
        <v>0.67300000000000004</v>
      </c>
      <c r="P41" s="93">
        <v>0.65300000000000002</v>
      </c>
      <c r="Q41" s="93">
        <v>0.71199999999999997</v>
      </c>
      <c r="R41" s="93">
        <v>0.73699999999999999</v>
      </c>
      <c r="S41" s="93">
        <v>0.751</v>
      </c>
      <c r="T41" s="93">
        <v>0.73599999999999999</v>
      </c>
      <c r="U41" s="93">
        <v>0.72899999999999998</v>
      </c>
      <c r="V41" s="93">
        <v>0.72899999999999998</v>
      </c>
      <c r="W41" s="93">
        <v>0.69699999999999995</v>
      </c>
      <c r="X41" s="93">
        <v>0.60699999999999998</v>
      </c>
    </row>
    <row r="42" spans="1:25" s="86" customFormat="1">
      <c r="A42" s="122" t="s">
        <v>375</v>
      </c>
      <c r="B42" s="109">
        <v>5.0999999999999996</v>
      </c>
      <c r="C42" s="112">
        <v>4.9000000000000004</v>
      </c>
      <c r="D42" s="112">
        <v>5.2</v>
      </c>
      <c r="E42" s="112">
        <v>5.2</v>
      </c>
      <c r="F42" s="112">
        <v>5.2</v>
      </c>
      <c r="G42" s="112">
        <v>5</v>
      </c>
      <c r="H42" s="112">
        <v>5.3</v>
      </c>
      <c r="I42" s="112">
        <v>5.3</v>
      </c>
      <c r="J42" s="112">
        <v>5.3</v>
      </c>
      <c r="K42" s="112">
        <v>4.8</v>
      </c>
      <c r="L42" s="112">
        <v>5.3</v>
      </c>
      <c r="N42" s="109">
        <v>5.0999999999999996</v>
      </c>
      <c r="O42" s="112">
        <v>5</v>
      </c>
      <c r="P42" s="112">
        <v>5.0999999999999996</v>
      </c>
      <c r="Q42" s="112">
        <v>5.2</v>
      </c>
      <c r="R42" s="112">
        <v>5.4</v>
      </c>
      <c r="S42" s="112">
        <v>5.2</v>
      </c>
      <c r="T42" s="112">
        <v>5.2</v>
      </c>
      <c r="U42" s="112">
        <v>5.3</v>
      </c>
      <c r="V42" s="112">
        <v>5.2</v>
      </c>
      <c r="W42" s="112">
        <v>5</v>
      </c>
      <c r="X42" s="112">
        <v>4.8</v>
      </c>
    </row>
    <row r="43" spans="1:25" s="86" customFormat="1">
      <c r="A43" s="122" t="s">
        <v>376</v>
      </c>
      <c r="B43" s="109">
        <v>5</v>
      </c>
      <c r="C43" s="112">
        <v>5</v>
      </c>
      <c r="D43" s="112">
        <v>5</v>
      </c>
      <c r="E43" s="112">
        <v>5</v>
      </c>
      <c r="F43" s="112">
        <v>5</v>
      </c>
      <c r="G43" s="112">
        <v>5</v>
      </c>
      <c r="H43" s="112">
        <v>5</v>
      </c>
      <c r="I43" s="112">
        <v>5</v>
      </c>
      <c r="J43" s="112">
        <v>5</v>
      </c>
      <c r="K43" s="112">
        <v>5</v>
      </c>
      <c r="L43" s="112">
        <v>6</v>
      </c>
      <c r="N43" s="109">
        <v>5</v>
      </c>
      <c r="O43" s="112">
        <v>5</v>
      </c>
      <c r="P43" s="112">
        <v>5</v>
      </c>
      <c r="Q43" s="112">
        <v>5.5</v>
      </c>
      <c r="R43" s="112">
        <v>6</v>
      </c>
      <c r="S43" s="112">
        <v>5</v>
      </c>
      <c r="T43" s="112">
        <v>5</v>
      </c>
      <c r="U43" s="112">
        <v>5</v>
      </c>
      <c r="V43" s="112">
        <v>5.5</v>
      </c>
      <c r="W43" s="112">
        <v>5</v>
      </c>
      <c r="X43" s="112">
        <v>5</v>
      </c>
    </row>
    <row r="44" spans="1:25" s="86" customFormat="1">
      <c r="A44" s="122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6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5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5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81.401617250673866</v>
      </c>
      <c r="C45" s="112">
        <f t="shared" si="1"/>
        <v>68.363136176066035</v>
      </c>
      <c r="D45" s="112">
        <f t="shared" si="1"/>
        <v>82.291666666666657</v>
      </c>
      <c r="E45" s="112">
        <f t="shared" si="1"/>
        <v>80.84507042253523</v>
      </c>
      <c r="F45" s="112">
        <f t="shared" si="1"/>
        <v>87.297297297297291</v>
      </c>
      <c r="G45" s="112">
        <f t="shared" si="1"/>
        <v>79.378531073446339</v>
      </c>
      <c r="H45" s="112">
        <f t="shared" si="1"/>
        <v>84.822521419828647</v>
      </c>
      <c r="I45" s="112">
        <f t="shared" si="1"/>
        <v>89.417989417989403</v>
      </c>
      <c r="J45" s="112">
        <f t="shared" si="1"/>
        <v>85.888077858880777</v>
      </c>
      <c r="K45" s="112">
        <f t="shared" si="1"/>
        <v>61.942257217847761</v>
      </c>
      <c r="L45" s="112">
        <f t="shared" si="1"/>
        <v>90.638297872340416</v>
      </c>
      <c r="N45" s="109">
        <f t="shared" ref="N45:X45" si="2">100*((N24+N25+N26)-(N20+N21+N22))/(N20+N21+N22+N24+N25+N26)</f>
        <v>78.550724637681171</v>
      </c>
      <c r="O45" s="112">
        <f t="shared" si="2"/>
        <v>74.358974358974379</v>
      </c>
      <c r="P45" s="112">
        <f t="shared" si="2"/>
        <v>86.371379897785332</v>
      </c>
      <c r="Q45" s="112">
        <f t="shared" si="2"/>
        <v>77.080491132332881</v>
      </c>
      <c r="R45" s="112">
        <f t="shared" si="2"/>
        <v>87.262872628726271</v>
      </c>
      <c r="S45" s="112">
        <f t="shared" si="2"/>
        <v>83.263598326359812</v>
      </c>
      <c r="T45" s="112">
        <f t="shared" si="2"/>
        <v>84.7988077496274</v>
      </c>
      <c r="U45" s="112">
        <f t="shared" si="2"/>
        <v>90.491283676703631</v>
      </c>
      <c r="V45" s="112">
        <f t="shared" si="2"/>
        <v>84.164222873900286</v>
      </c>
      <c r="W45" s="112">
        <f t="shared" si="2"/>
        <v>71.902937420178816</v>
      </c>
      <c r="X45" s="112">
        <f t="shared" si="2"/>
        <v>62.654320987654323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18909</v>
      </c>
      <c r="C47" s="117">
        <f t="shared" ref="C47:X47" si="3">MAX(C9:C15)</f>
        <v>2581</v>
      </c>
      <c r="D47" s="117">
        <f t="shared" si="3"/>
        <v>1824</v>
      </c>
      <c r="E47" s="117">
        <f t="shared" si="3"/>
        <v>1298</v>
      </c>
      <c r="F47" s="117">
        <f t="shared" si="3"/>
        <v>1333</v>
      </c>
      <c r="G47" s="117">
        <f t="shared" si="3"/>
        <v>2273</v>
      </c>
      <c r="H47" s="117">
        <f t="shared" si="3"/>
        <v>619</v>
      </c>
      <c r="I47" s="117">
        <f t="shared" si="3"/>
        <v>2991</v>
      </c>
      <c r="J47" s="117">
        <f t="shared" si="3"/>
        <v>1759</v>
      </c>
      <c r="K47" s="117">
        <f t="shared" si="3"/>
        <v>1148</v>
      </c>
      <c r="L47" s="117">
        <f t="shared" si="3"/>
        <v>3285</v>
      </c>
      <c r="N47" s="117">
        <f t="shared" si="3"/>
        <v>5543</v>
      </c>
      <c r="O47" s="117">
        <f t="shared" si="3"/>
        <v>653</v>
      </c>
      <c r="P47" s="117">
        <f t="shared" si="3"/>
        <v>279</v>
      </c>
      <c r="Q47" s="117">
        <f t="shared" si="3"/>
        <v>781</v>
      </c>
      <c r="R47" s="117">
        <f t="shared" si="3"/>
        <v>573</v>
      </c>
      <c r="S47" s="117">
        <f t="shared" si="3"/>
        <v>787</v>
      </c>
      <c r="T47" s="117">
        <f t="shared" si="3"/>
        <v>180</v>
      </c>
      <c r="U47" s="117">
        <f t="shared" si="3"/>
        <v>648</v>
      </c>
      <c r="V47" s="117">
        <f t="shared" si="3"/>
        <v>625</v>
      </c>
      <c r="W47" s="117">
        <f t="shared" si="3"/>
        <v>443</v>
      </c>
      <c r="X47" s="117">
        <f t="shared" si="3"/>
        <v>627</v>
      </c>
    </row>
    <row r="48" spans="1:25" s="67" customFormat="1" ht="4.5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Normal="85" zoomScaleSheetLayoutView="70" workbookViewId="0"/>
  </sheetViews>
  <sheetFormatPr defaultColWidth="8.7109375" defaultRowHeight="12"/>
  <cols>
    <col min="1" max="1" width="24.42578125" style="20" customWidth="1"/>
    <col min="2" max="2" width="7.7109375" style="67" customWidth="1"/>
    <col min="3" max="7" width="7.28515625" style="9" customWidth="1"/>
    <col min="8" max="8" width="7.28515625" style="68" customWidth="1"/>
    <col min="9" max="13" width="7.28515625" style="9" customWidth="1"/>
    <col min="14" max="17" width="8.7109375" style="9"/>
    <col min="18" max="18" width="33.5703125" style="9" customWidth="1"/>
    <col min="19" max="16384" width="8.7109375" style="9"/>
  </cols>
  <sheetData>
    <row r="1" spans="1:13" s="70" customFormat="1" ht="12.75">
      <c r="A1" s="83" t="s">
        <v>116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3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3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s="86" customFormat="1" ht="23.85" customHeight="1">
      <c r="A6" s="21"/>
      <c r="B6" s="248" t="s">
        <v>364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86" customFormat="1" ht="23.85" customHeight="1">
      <c r="A7" s="21"/>
      <c r="B7" s="248" t="s">
        <v>421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"/>
    </row>
    <row r="8" spans="1:13" s="86" customFormat="1">
      <c r="A8" s="121" t="s">
        <v>366</v>
      </c>
      <c r="B8" s="73">
        <v>35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15</v>
      </c>
      <c r="L8" s="23">
        <v>21</v>
      </c>
    </row>
    <row r="9" spans="1:13" s="86" customFormat="1">
      <c r="A9" s="121" t="s">
        <v>367</v>
      </c>
      <c r="B9" s="73">
        <v>488</v>
      </c>
      <c r="C9" s="23">
        <v>147</v>
      </c>
      <c r="D9" s="23">
        <v>36</v>
      </c>
      <c r="E9" s="23">
        <v>25</v>
      </c>
      <c r="F9" s="23">
        <v>30</v>
      </c>
      <c r="G9" s="23">
        <v>71</v>
      </c>
      <c r="H9" s="23">
        <v>14</v>
      </c>
      <c r="I9" s="23">
        <v>0</v>
      </c>
      <c r="J9" s="23">
        <v>15</v>
      </c>
      <c r="K9" s="23">
        <v>74</v>
      </c>
      <c r="L9" s="23">
        <v>77</v>
      </c>
    </row>
    <row r="10" spans="1:13" s="86" customFormat="1">
      <c r="A10" s="121" t="s">
        <v>368</v>
      </c>
      <c r="B10" s="73">
        <v>4469</v>
      </c>
      <c r="C10" s="23">
        <v>1014</v>
      </c>
      <c r="D10" s="23">
        <v>392</v>
      </c>
      <c r="E10" s="23">
        <v>353</v>
      </c>
      <c r="F10" s="23">
        <v>330</v>
      </c>
      <c r="G10" s="23">
        <v>470</v>
      </c>
      <c r="H10" s="23">
        <v>116</v>
      </c>
      <c r="I10" s="23">
        <v>453</v>
      </c>
      <c r="J10" s="23">
        <v>308</v>
      </c>
      <c r="K10" s="23">
        <v>550</v>
      </c>
      <c r="L10" s="23">
        <v>484</v>
      </c>
    </row>
    <row r="11" spans="1:13" s="86" customFormat="1">
      <c r="A11" s="121" t="s">
        <v>369</v>
      </c>
      <c r="B11" s="73">
        <v>8569</v>
      </c>
      <c r="C11" s="23">
        <v>1522</v>
      </c>
      <c r="D11" s="23">
        <v>777</v>
      </c>
      <c r="E11" s="23">
        <v>680</v>
      </c>
      <c r="F11" s="23">
        <v>542</v>
      </c>
      <c r="G11" s="23">
        <v>897</v>
      </c>
      <c r="H11" s="23">
        <v>232</v>
      </c>
      <c r="I11" s="23">
        <v>1323</v>
      </c>
      <c r="J11" s="23">
        <v>740</v>
      </c>
      <c r="K11" s="23">
        <v>518</v>
      </c>
      <c r="L11" s="23">
        <v>1337</v>
      </c>
    </row>
    <row r="12" spans="1:13" s="86" customFormat="1">
      <c r="A12" s="121" t="s">
        <v>370</v>
      </c>
      <c r="B12" s="73">
        <v>21373</v>
      </c>
      <c r="C12" s="23">
        <v>2898</v>
      </c>
      <c r="D12" s="23">
        <v>1871</v>
      </c>
      <c r="E12" s="23">
        <v>1552</v>
      </c>
      <c r="F12" s="23">
        <v>1549</v>
      </c>
      <c r="G12" s="23">
        <v>3358</v>
      </c>
      <c r="H12" s="23">
        <v>705</v>
      </c>
      <c r="I12" s="23">
        <v>2907</v>
      </c>
      <c r="J12" s="23">
        <v>1716</v>
      </c>
      <c r="K12" s="23">
        <v>1321</v>
      </c>
      <c r="L12" s="23">
        <v>3495</v>
      </c>
    </row>
    <row r="13" spans="1:13" s="86" customFormat="1">
      <c r="A13" s="121" t="s">
        <v>371</v>
      </c>
      <c r="B13" s="73">
        <v>29765</v>
      </c>
      <c r="C13" s="23">
        <v>4373</v>
      </c>
      <c r="D13" s="23">
        <v>2742</v>
      </c>
      <c r="E13" s="23">
        <v>2618</v>
      </c>
      <c r="F13" s="23">
        <v>2134</v>
      </c>
      <c r="G13" s="23">
        <v>3720</v>
      </c>
      <c r="H13" s="23">
        <v>854</v>
      </c>
      <c r="I13" s="23">
        <v>4286</v>
      </c>
      <c r="J13" s="23">
        <v>2907</v>
      </c>
      <c r="K13" s="23">
        <v>1958</v>
      </c>
      <c r="L13" s="23">
        <v>4175</v>
      </c>
    </row>
    <row r="14" spans="1:13" s="86" customFormat="1">
      <c r="A14" s="121" t="s">
        <v>372</v>
      </c>
      <c r="B14" s="73">
        <v>9581</v>
      </c>
      <c r="C14" s="23">
        <v>1066</v>
      </c>
      <c r="D14" s="23">
        <v>917</v>
      </c>
      <c r="E14" s="23">
        <v>899</v>
      </c>
      <c r="F14" s="23">
        <v>748</v>
      </c>
      <c r="G14" s="23">
        <v>933</v>
      </c>
      <c r="H14" s="23">
        <v>285</v>
      </c>
      <c r="I14" s="23">
        <v>1559</v>
      </c>
      <c r="J14" s="23">
        <v>940</v>
      </c>
      <c r="K14" s="23">
        <v>390</v>
      </c>
      <c r="L14" s="23">
        <v>1845</v>
      </c>
    </row>
    <row r="15" spans="1:13" s="86" customFormat="1">
      <c r="A15" s="121" t="s">
        <v>373</v>
      </c>
      <c r="B15" s="7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3" s="90" customFormat="1">
      <c r="A16" s="91" t="s">
        <v>254</v>
      </c>
      <c r="B16" s="73">
        <v>74280</v>
      </c>
      <c r="C16" s="24">
        <v>11018</v>
      </c>
      <c r="D16" s="24">
        <v>6734</v>
      </c>
      <c r="E16" s="24">
        <v>6127</v>
      </c>
      <c r="F16" s="24">
        <v>5333</v>
      </c>
      <c r="G16" s="24">
        <v>9448</v>
      </c>
      <c r="H16" s="24">
        <v>2207</v>
      </c>
      <c r="I16" s="24">
        <v>10527</v>
      </c>
      <c r="J16" s="24">
        <v>6626</v>
      </c>
      <c r="K16" s="24">
        <v>4826</v>
      </c>
      <c r="L16" s="24">
        <v>11434</v>
      </c>
    </row>
    <row r="17" spans="1:12" s="86" customFormat="1">
      <c r="A17" s="21"/>
      <c r="B17" s="7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s="86" customFormat="1" ht="13.5" customHeight="1">
      <c r="A18" s="21"/>
      <c r="B18" s="248" t="s">
        <v>274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</row>
    <row r="19" spans="1:12" s="86" customFormat="1">
      <c r="A19" s="121" t="s">
        <v>366</v>
      </c>
      <c r="B19" s="92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3.0000000000000001E-3</v>
      </c>
      <c r="L19" s="93">
        <v>2E-3</v>
      </c>
    </row>
    <row r="20" spans="1:12" s="86" customFormat="1">
      <c r="A20" s="121" t="s">
        <v>367</v>
      </c>
      <c r="B20" s="92">
        <v>7.0000000000000001E-3</v>
      </c>
      <c r="C20" s="93">
        <v>1.2999999999999999E-2</v>
      </c>
      <c r="D20" s="93">
        <v>5.0000000000000001E-3</v>
      </c>
      <c r="E20" s="93">
        <v>4.0000000000000001E-3</v>
      </c>
      <c r="F20" s="93">
        <v>6.0000000000000001E-3</v>
      </c>
      <c r="G20" s="93">
        <v>7.0000000000000001E-3</v>
      </c>
      <c r="H20" s="93">
        <v>7.0000000000000001E-3</v>
      </c>
      <c r="I20" s="93">
        <v>0</v>
      </c>
      <c r="J20" s="93">
        <v>2E-3</v>
      </c>
      <c r="K20" s="93">
        <v>1.4999999999999999E-2</v>
      </c>
      <c r="L20" s="93">
        <v>7.0000000000000001E-3</v>
      </c>
    </row>
    <row r="21" spans="1:12" s="86" customFormat="1">
      <c r="A21" s="121" t="s">
        <v>368</v>
      </c>
      <c r="B21" s="92">
        <v>0.06</v>
      </c>
      <c r="C21" s="93">
        <v>9.1999999999999998E-2</v>
      </c>
      <c r="D21" s="93">
        <v>5.8000000000000003E-2</v>
      </c>
      <c r="E21" s="93">
        <v>5.8000000000000003E-2</v>
      </c>
      <c r="F21" s="93">
        <v>6.2E-2</v>
      </c>
      <c r="G21" s="93">
        <v>0.05</v>
      </c>
      <c r="H21" s="93">
        <v>5.2999999999999999E-2</v>
      </c>
      <c r="I21" s="93">
        <v>4.2999999999999997E-2</v>
      </c>
      <c r="J21" s="93">
        <v>4.7E-2</v>
      </c>
      <c r="K21" s="93">
        <v>0.114</v>
      </c>
      <c r="L21" s="93">
        <v>4.2000000000000003E-2</v>
      </c>
    </row>
    <row r="22" spans="1:12" s="86" customFormat="1">
      <c r="A22" s="121" t="s">
        <v>369</v>
      </c>
      <c r="B22" s="92">
        <v>0.115</v>
      </c>
      <c r="C22" s="93">
        <v>0.13800000000000001</v>
      </c>
      <c r="D22" s="93">
        <v>0.115</v>
      </c>
      <c r="E22" s="93">
        <v>0.111</v>
      </c>
      <c r="F22" s="93">
        <v>0.10199999999999999</v>
      </c>
      <c r="G22" s="93">
        <v>9.5000000000000001E-2</v>
      </c>
      <c r="H22" s="93">
        <v>0.105</v>
      </c>
      <c r="I22" s="93">
        <v>0.126</v>
      </c>
      <c r="J22" s="93">
        <v>0.112</v>
      </c>
      <c r="K22" s="93">
        <v>0.107</v>
      </c>
      <c r="L22" s="93">
        <v>0.11700000000000001</v>
      </c>
    </row>
    <row r="23" spans="1:12" s="86" customFormat="1">
      <c r="A23" s="121" t="s">
        <v>370</v>
      </c>
      <c r="B23" s="92">
        <v>0.28799999999999998</v>
      </c>
      <c r="C23" s="93">
        <v>0.26300000000000001</v>
      </c>
      <c r="D23" s="93">
        <v>0.27800000000000002</v>
      </c>
      <c r="E23" s="93">
        <v>0.253</v>
      </c>
      <c r="F23" s="93">
        <v>0.28999999999999998</v>
      </c>
      <c r="G23" s="93">
        <v>0.35499999999999998</v>
      </c>
      <c r="H23" s="93">
        <v>0.32</v>
      </c>
      <c r="I23" s="93">
        <v>0.27600000000000002</v>
      </c>
      <c r="J23" s="93">
        <v>0.25900000000000001</v>
      </c>
      <c r="K23" s="93">
        <v>0.27400000000000002</v>
      </c>
      <c r="L23" s="93">
        <v>0.30599999999999999</v>
      </c>
    </row>
    <row r="24" spans="1:12" s="86" customFormat="1">
      <c r="A24" s="121" t="s">
        <v>371</v>
      </c>
      <c r="B24" s="92">
        <v>0.40100000000000002</v>
      </c>
      <c r="C24" s="93">
        <v>0.39700000000000002</v>
      </c>
      <c r="D24" s="93">
        <v>0.40699999999999997</v>
      </c>
      <c r="E24" s="93">
        <v>0.42699999999999999</v>
      </c>
      <c r="F24" s="93">
        <v>0.4</v>
      </c>
      <c r="G24" s="93">
        <v>0.39400000000000002</v>
      </c>
      <c r="H24" s="93">
        <v>0.38700000000000001</v>
      </c>
      <c r="I24" s="93">
        <v>0.40699999999999997</v>
      </c>
      <c r="J24" s="93">
        <v>0.439</v>
      </c>
      <c r="K24" s="93">
        <v>0.40600000000000003</v>
      </c>
      <c r="L24" s="93">
        <v>0.36499999999999999</v>
      </c>
    </row>
    <row r="25" spans="1:12" s="86" customFormat="1">
      <c r="A25" s="121" t="s">
        <v>372</v>
      </c>
      <c r="B25" s="92">
        <v>0.129</v>
      </c>
      <c r="C25" s="93">
        <v>9.7000000000000003E-2</v>
      </c>
      <c r="D25" s="93">
        <v>0.13600000000000001</v>
      </c>
      <c r="E25" s="93">
        <v>0.14699999999999999</v>
      </c>
      <c r="F25" s="93">
        <v>0.14000000000000001</v>
      </c>
      <c r="G25" s="93">
        <v>9.9000000000000005E-2</v>
      </c>
      <c r="H25" s="93">
        <v>0.129</v>
      </c>
      <c r="I25" s="93">
        <v>0.14799999999999999</v>
      </c>
      <c r="J25" s="93">
        <v>0.14199999999999999</v>
      </c>
      <c r="K25" s="93">
        <v>8.1000000000000003E-2</v>
      </c>
      <c r="L25" s="93">
        <v>0.161</v>
      </c>
    </row>
    <row r="26" spans="1:12" s="86" customFormat="1">
      <c r="A26" s="121" t="s">
        <v>373</v>
      </c>
      <c r="B26" s="92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</row>
    <row r="27" spans="1:12" s="90" customFormat="1">
      <c r="A27" s="91" t="s">
        <v>254</v>
      </c>
      <c r="B27" s="92">
        <v>1</v>
      </c>
      <c r="C27" s="92">
        <v>1</v>
      </c>
      <c r="D27" s="92">
        <v>1</v>
      </c>
      <c r="E27" s="92">
        <v>1</v>
      </c>
      <c r="F27" s="92">
        <v>1</v>
      </c>
      <c r="G27" s="92">
        <v>1</v>
      </c>
      <c r="H27" s="92">
        <v>1</v>
      </c>
      <c r="I27" s="92">
        <v>1</v>
      </c>
      <c r="J27" s="92">
        <v>1</v>
      </c>
      <c r="K27" s="92">
        <v>1</v>
      </c>
      <c r="L27" s="92">
        <v>1</v>
      </c>
    </row>
    <row r="28" spans="1:12" s="86" customFormat="1">
      <c r="A28" s="21"/>
      <c r="B28" s="7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86" customFormat="1">
      <c r="A29" s="21"/>
      <c r="B29" s="248" t="s">
        <v>257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</row>
    <row r="30" spans="1:12" s="86" customFormat="1">
      <c r="A30" s="25" t="s">
        <v>366</v>
      </c>
      <c r="B30" s="92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3.0000000000000001E-3</v>
      </c>
      <c r="L30" s="93">
        <v>2E-3</v>
      </c>
    </row>
    <row r="31" spans="1:12" s="86" customFormat="1">
      <c r="A31" s="25" t="s">
        <v>367</v>
      </c>
      <c r="B31" s="92">
        <v>7.0000000000000001E-3</v>
      </c>
      <c r="C31" s="93">
        <v>1.2999999999999999E-2</v>
      </c>
      <c r="D31" s="93">
        <v>5.0000000000000001E-3</v>
      </c>
      <c r="E31" s="93">
        <v>4.0000000000000001E-3</v>
      </c>
      <c r="F31" s="93">
        <v>6.0000000000000001E-3</v>
      </c>
      <c r="G31" s="93">
        <v>7.0000000000000001E-3</v>
      </c>
      <c r="H31" s="93">
        <v>7.0000000000000001E-3</v>
      </c>
      <c r="I31" s="93">
        <v>0</v>
      </c>
      <c r="J31" s="93">
        <v>2E-3</v>
      </c>
      <c r="K31" s="93">
        <v>1.4999999999999999E-2</v>
      </c>
      <c r="L31" s="93">
        <v>7.0000000000000001E-3</v>
      </c>
    </row>
    <row r="32" spans="1:12" s="86" customFormat="1">
      <c r="A32" s="25" t="s">
        <v>368</v>
      </c>
      <c r="B32" s="92">
        <v>0.06</v>
      </c>
      <c r="C32" s="93">
        <v>9.1999999999999998E-2</v>
      </c>
      <c r="D32" s="93">
        <v>5.8000000000000003E-2</v>
      </c>
      <c r="E32" s="93">
        <v>5.8000000000000003E-2</v>
      </c>
      <c r="F32" s="93">
        <v>6.2E-2</v>
      </c>
      <c r="G32" s="93">
        <v>0.05</v>
      </c>
      <c r="H32" s="93">
        <v>5.2999999999999999E-2</v>
      </c>
      <c r="I32" s="93">
        <v>4.2999999999999997E-2</v>
      </c>
      <c r="J32" s="93">
        <v>4.7E-2</v>
      </c>
      <c r="K32" s="93">
        <v>0.114</v>
      </c>
      <c r="L32" s="93">
        <v>4.2000000000000003E-2</v>
      </c>
    </row>
    <row r="33" spans="1:35" s="86" customFormat="1">
      <c r="A33" s="25" t="s">
        <v>369</v>
      </c>
      <c r="B33" s="92">
        <v>0.115</v>
      </c>
      <c r="C33" s="93">
        <v>0.13800000000000001</v>
      </c>
      <c r="D33" s="93">
        <v>0.115</v>
      </c>
      <c r="E33" s="93">
        <v>0.111</v>
      </c>
      <c r="F33" s="93">
        <v>0.10199999999999999</v>
      </c>
      <c r="G33" s="93">
        <v>9.5000000000000001E-2</v>
      </c>
      <c r="H33" s="93">
        <v>0.105</v>
      </c>
      <c r="I33" s="93">
        <v>0.126</v>
      </c>
      <c r="J33" s="93">
        <v>0.112</v>
      </c>
      <c r="K33" s="93">
        <v>0.107</v>
      </c>
      <c r="L33" s="93">
        <v>0.11700000000000001</v>
      </c>
    </row>
    <row r="34" spans="1:35" s="86" customFormat="1">
      <c r="A34" s="25" t="s">
        <v>370</v>
      </c>
      <c r="B34" s="92">
        <v>0.28799999999999998</v>
      </c>
      <c r="C34" s="93">
        <v>0.26300000000000001</v>
      </c>
      <c r="D34" s="93">
        <v>0.27800000000000002</v>
      </c>
      <c r="E34" s="93">
        <v>0.253</v>
      </c>
      <c r="F34" s="93">
        <v>0.28999999999999998</v>
      </c>
      <c r="G34" s="93">
        <v>0.35499999999999998</v>
      </c>
      <c r="H34" s="93">
        <v>0.32</v>
      </c>
      <c r="I34" s="93">
        <v>0.27600000000000002</v>
      </c>
      <c r="J34" s="93">
        <v>0.25900000000000001</v>
      </c>
      <c r="K34" s="93">
        <v>0.27400000000000002</v>
      </c>
      <c r="L34" s="93">
        <v>0.30599999999999999</v>
      </c>
    </row>
    <row r="35" spans="1:35" s="86" customFormat="1">
      <c r="A35" s="25" t="s">
        <v>371</v>
      </c>
      <c r="B35" s="92">
        <v>0.40100000000000002</v>
      </c>
      <c r="C35" s="93">
        <v>0.39700000000000002</v>
      </c>
      <c r="D35" s="93">
        <v>0.40699999999999997</v>
      </c>
      <c r="E35" s="93">
        <v>0.42699999999999999</v>
      </c>
      <c r="F35" s="93">
        <v>0.4</v>
      </c>
      <c r="G35" s="93">
        <v>0.39400000000000002</v>
      </c>
      <c r="H35" s="93">
        <v>0.38700000000000001</v>
      </c>
      <c r="I35" s="93">
        <v>0.40699999999999997</v>
      </c>
      <c r="J35" s="93">
        <v>0.439</v>
      </c>
      <c r="K35" s="93">
        <v>0.40600000000000003</v>
      </c>
      <c r="L35" s="93">
        <v>0.36499999999999999</v>
      </c>
    </row>
    <row r="36" spans="1:35" s="86" customFormat="1">
      <c r="A36" s="25" t="s">
        <v>372</v>
      </c>
      <c r="B36" s="92">
        <v>0.129</v>
      </c>
      <c r="C36" s="93">
        <v>9.7000000000000003E-2</v>
      </c>
      <c r="D36" s="93">
        <v>0.13600000000000001</v>
      </c>
      <c r="E36" s="93">
        <v>0.14699999999999999</v>
      </c>
      <c r="F36" s="93">
        <v>0.14000000000000001</v>
      </c>
      <c r="G36" s="93">
        <v>9.9000000000000005E-2</v>
      </c>
      <c r="H36" s="93">
        <v>0.129</v>
      </c>
      <c r="I36" s="93">
        <v>0.14799999999999999</v>
      </c>
      <c r="J36" s="93">
        <v>0.14199999999999999</v>
      </c>
      <c r="K36" s="93">
        <v>8.1000000000000003E-2</v>
      </c>
      <c r="L36" s="93">
        <v>0.161</v>
      </c>
    </row>
    <row r="37" spans="1:35" s="86" customFormat="1">
      <c r="A37" s="36" t="s">
        <v>254</v>
      </c>
      <c r="B37" s="92">
        <v>1</v>
      </c>
      <c r="C37" s="92">
        <v>1</v>
      </c>
      <c r="D37" s="92">
        <v>1</v>
      </c>
      <c r="E37" s="92">
        <v>1</v>
      </c>
      <c r="F37" s="92">
        <v>1</v>
      </c>
      <c r="G37" s="92">
        <v>1</v>
      </c>
      <c r="H37" s="92">
        <v>1</v>
      </c>
      <c r="I37" s="92">
        <v>1</v>
      </c>
      <c r="J37" s="92">
        <v>1</v>
      </c>
      <c r="K37" s="92">
        <v>1</v>
      </c>
      <c r="L37" s="92">
        <v>1</v>
      </c>
    </row>
    <row r="38" spans="1:35" s="86" customFormat="1">
      <c r="A38" s="3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35" s="86" customFormat="1">
      <c r="A39" s="167"/>
      <c r="B39" s="248" t="s">
        <v>146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35" s="86" customFormat="1">
      <c r="A40" s="121" t="s">
        <v>374</v>
      </c>
      <c r="B40" s="92">
        <v>0.81699999999999995</v>
      </c>
      <c r="C40" s="93">
        <v>0.75700000000000001</v>
      </c>
      <c r="D40" s="93">
        <v>0.82099999999999995</v>
      </c>
      <c r="E40" s="93">
        <v>0.82699999999999996</v>
      </c>
      <c r="F40" s="93">
        <v>0.83099999999999996</v>
      </c>
      <c r="G40" s="93">
        <v>0.84799999999999998</v>
      </c>
      <c r="H40" s="93">
        <v>0.83599999999999997</v>
      </c>
      <c r="I40" s="93">
        <v>0.83099999999999996</v>
      </c>
      <c r="J40" s="93">
        <v>0.84</v>
      </c>
      <c r="K40" s="93">
        <v>0.76</v>
      </c>
      <c r="L40" s="93">
        <v>0.83199999999999996</v>
      </c>
    </row>
    <row r="41" spans="1:35" s="86" customFormat="1">
      <c r="A41" s="122" t="s">
        <v>375</v>
      </c>
      <c r="B41" s="109">
        <v>5.4</v>
      </c>
      <c r="C41" s="112">
        <v>5.2</v>
      </c>
      <c r="D41" s="112">
        <v>5.4</v>
      </c>
      <c r="E41" s="112">
        <v>5.5</v>
      </c>
      <c r="F41" s="112">
        <v>5.4</v>
      </c>
      <c r="G41" s="112">
        <v>5.4</v>
      </c>
      <c r="H41" s="112">
        <v>5.4</v>
      </c>
      <c r="I41" s="112">
        <v>5.5</v>
      </c>
      <c r="J41" s="112">
        <v>5.5</v>
      </c>
      <c r="K41" s="112">
        <v>5.2</v>
      </c>
      <c r="L41" s="112">
        <v>5.5</v>
      </c>
    </row>
    <row r="42" spans="1:35" s="86" customFormat="1">
      <c r="A42" s="122" t="s">
        <v>376</v>
      </c>
      <c r="B42" s="109">
        <v>6</v>
      </c>
      <c r="C42" s="112">
        <v>5</v>
      </c>
      <c r="D42" s="112">
        <v>6</v>
      </c>
      <c r="E42" s="112">
        <v>6</v>
      </c>
      <c r="F42" s="112">
        <v>6</v>
      </c>
      <c r="G42" s="112">
        <v>5</v>
      </c>
      <c r="H42" s="112">
        <v>6</v>
      </c>
      <c r="I42" s="112">
        <v>6</v>
      </c>
      <c r="J42" s="112">
        <v>6</v>
      </c>
      <c r="K42" s="112">
        <v>5</v>
      </c>
      <c r="L42" s="112">
        <v>6</v>
      </c>
    </row>
    <row r="43" spans="1:35" s="86" customFormat="1">
      <c r="A43" s="122" t="s">
        <v>377</v>
      </c>
      <c r="B43" s="73" t="str">
        <f>INDEX($A8:$A14,MATCH(B46,B8:B14,0))</f>
        <v>Voto 6</v>
      </c>
      <c r="C43" s="113" t="str">
        <f t="shared" ref="C43:L43" si="0">INDEX($A8:$A14,MATCH(C46,C8:C14,0))</f>
        <v>Voto 6</v>
      </c>
      <c r="D43" s="113" t="str">
        <f t="shared" si="0"/>
        <v>Voto 6</v>
      </c>
      <c r="E43" s="113" t="str">
        <f t="shared" si="0"/>
        <v>Voto 6</v>
      </c>
      <c r="F43" s="113" t="str">
        <f t="shared" si="0"/>
        <v>Voto 6</v>
      </c>
      <c r="G43" s="113" t="str">
        <f t="shared" si="0"/>
        <v>Voto 6</v>
      </c>
      <c r="H43" s="113" t="str">
        <f t="shared" si="0"/>
        <v>Voto 6</v>
      </c>
      <c r="I43" s="113" t="str">
        <f t="shared" si="0"/>
        <v>Voto 6</v>
      </c>
      <c r="J43" s="113" t="str">
        <f t="shared" si="0"/>
        <v>Voto 6</v>
      </c>
      <c r="K43" s="113" t="str">
        <f t="shared" si="0"/>
        <v>Voto 6</v>
      </c>
      <c r="L43" s="113" t="str">
        <f t="shared" si="0"/>
        <v>Voto 6</v>
      </c>
    </row>
    <row r="44" spans="1:35" s="86" customFormat="1">
      <c r="A44" s="122" t="s">
        <v>378</v>
      </c>
      <c r="B44" s="109">
        <f t="shared" ref="B44:L44" si="1">100*((B23+B24+B25)-(B19+B20+B21))/(B19+B20+B21+B23+B24+B25)</f>
        <v>84.858757062146907</v>
      </c>
      <c r="C44" s="112">
        <f t="shared" si="1"/>
        <v>75.638051044083525</v>
      </c>
      <c r="D44" s="112">
        <f t="shared" si="1"/>
        <v>85.74660633484163</v>
      </c>
      <c r="E44" s="112">
        <f t="shared" si="1"/>
        <v>86.051743532058481</v>
      </c>
      <c r="F44" s="112">
        <f t="shared" si="1"/>
        <v>84.855233853006681</v>
      </c>
      <c r="G44" s="112">
        <f t="shared" si="1"/>
        <v>87.403314917127062</v>
      </c>
      <c r="H44" s="112">
        <f t="shared" si="1"/>
        <v>86.607142857142861</v>
      </c>
      <c r="I44" s="112">
        <f t="shared" si="1"/>
        <v>90.160183066361554</v>
      </c>
      <c r="J44" s="112">
        <f t="shared" si="1"/>
        <v>88.976377952755897</v>
      </c>
      <c r="K44" s="112">
        <f t="shared" si="1"/>
        <v>70.436730123180283</v>
      </c>
      <c r="L44" s="112">
        <f t="shared" si="1"/>
        <v>88.448471121177818</v>
      </c>
    </row>
    <row r="45" spans="1:35" s="86" customFormat="1" ht="48" hidden="1">
      <c r="A45" s="21"/>
      <c r="B45" s="7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6" t="s">
        <v>385</v>
      </c>
    </row>
    <row r="46" spans="1:35" s="86" customFormat="1" hidden="1">
      <c r="A46" s="21"/>
      <c r="B46" s="117">
        <f>MAX(B8:B14)</f>
        <v>29765</v>
      </c>
      <c r="C46" s="117">
        <f t="shared" ref="C46:L46" si="2">MAX(C8:C14)</f>
        <v>4373</v>
      </c>
      <c r="D46" s="117">
        <f t="shared" si="2"/>
        <v>2742</v>
      </c>
      <c r="E46" s="117">
        <f t="shared" si="2"/>
        <v>2618</v>
      </c>
      <c r="F46" s="117">
        <f t="shared" si="2"/>
        <v>2134</v>
      </c>
      <c r="G46" s="117">
        <f t="shared" si="2"/>
        <v>3720</v>
      </c>
      <c r="H46" s="117">
        <f t="shared" si="2"/>
        <v>854</v>
      </c>
      <c r="I46" s="117">
        <f t="shared" si="2"/>
        <v>4286</v>
      </c>
      <c r="J46" s="117">
        <f t="shared" si="2"/>
        <v>2907</v>
      </c>
      <c r="K46" s="117">
        <f t="shared" si="2"/>
        <v>1958</v>
      </c>
      <c r="L46" s="117">
        <f t="shared" si="2"/>
        <v>4175</v>
      </c>
    </row>
    <row r="47" spans="1:35" s="67" customFormat="1" ht="6" customHeight="1">
      <c r="A47" s="182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35" ht="13.5" customHeight="1">
      <c r="A48" s="39" t="s">
        <v>279</v>
      </c>
      <c r="B48" s="40"/>
      <c r="C48" s="40"/>
      <c r="D48" s="40"/>
      <c r="E48" s="40"/>
      <c r="F48" s="40"/>
      <c r="G48" s="40"/>
      <c r="H48" s="40"/>
      <c r="I48" s="4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8">
      <c r="A49" s="118" t="s">
        <v>379</v>
      </c>
      <c r="B49" s="9"/>
      <c r="H49" s="9"/>
    </row>
    <row r="50" spans="1:8">
      <c r="A50" s="118" t="s">
        <v>380</v>
      </c>
      <c r="B50" s="9"/>
      <c r="H50" s="9"/>
    </row>
    <row r="51" spans="1:8">
      <c r="A51" s="118" t="s">
        <v>381</v>
      </c>
    </row>
    <row r="52" spans="1:8">
      <c r="A52" s="118" t="s">
        <v>382</v>
      </c>
    </row>
  </sheetData>
  <sheetProtection selectLockedCells="1" selectUnlockedCells="1"/>
  <mergeCells count="8">
    <mergeCell ref="B39:L39"/>
    <mergeCell ref="B7:L7"/>
    <mergeCell ref="B18:L18"/>
    <mergeCell ref="A3:A4"/>
    <mergeCell ref="B3:B4"/>
    <mergeCell ref="C3:L3"/>
    <mergeCell ref="B6:M6"/>
    <mergeCell ref="B29:L29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24.5703125" style="20" customWidth="1"/>
    <col min="2" max="2" width="7.7109375" style="67" customWidth="1"/>
    <col min="3" max="7" width="7.28515625" style="9" customWidth="1"/>
    <col min="8" max="8" width="7.28515625" style="68" customWidth="1"/>
    <col min="9" max="12" width="7.28515625" style="9" customWidth="1"/>
    <col min="13" max="13" width="2.7109375" style="9" customWidth="1"/>
    <col min="14" max="14" width="7.7109375" style="67" customWidth="1"/>
    <col min="15" max="19" width="7.28515625" style="9" customWidth="1"/>
    <col min="20" max="20" width="7.28515625" style="68" customWidth="1"/>
    <col min="21" max="24" width="7.28515625" style="9" customWidth="1"/>
    <col min="25" max="16384" width="8.7109375" style="9"/>
  </cols>
  <sheetData>
    <row r="1" spans="1:24" s="70" customFormat="1" ht="12.75">
      <c r="A1" s="83" t="s">
        <v>117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  <c r="N1" s="59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  <c r="N2" s="9"/>
      <c r="T2" s="9"/>
    </row>
    <row r="3" spans="1:24" ht="15">
      <c r="A3" s="84"/>
      <c r="B3" s="257" t="s">
        <v>280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N3" s="257" t="s">
        <v>281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4.65" customHeight="1">
      <c r="A4" s="255" t="s">
        <v>253</v>
      </c>
      <c r="B4" s="260" t="s">
        <v>254</v>
      </c>
      <c r="C4" s="258" t="s">
        <v>255</v>
      </c>
      <c r="D4" s="258"/>
      <c r="E4" s="258"/>
      <c r="F4" s="258"/>
      <c r="G4" s="258"/>
      <c r="H4" s="258"/>
      <c r="I4" s="258"/>
      <c r="J4" s="258"/>
      <c r="K4" s="258"/>
      <c r="L4" s="258"/>
      <c r="N4" s="260" t="s">
        <v>254</v>
      </c>
      <c r="O4" s="258" t="s">
        <v>255</v>
      </c>
      <c r="P4" s="258"/>
      <c r="Q4" s="258"/>
      <c r="R4" s="258"/>
      <c r="S4" s="258"/>
      <c r="T4" s="258"/>
      <c r="U4" s="258"/>
      <c r="V4" s="258"/>
      <c r="W4" s="258"/>
      <c r="X4" s="258"/>
    </row>
    <row r="5" spans="1:24" s="86" customFormat="1" ht="48">
      <c r="A5" s="255"/>
      <c r="B5" s="260"/>
      <c r="C5" s="17" t="s">
        <v>261</v>
      </c>
      <c r="D5" s="17" t="s">
        <v>262</v>
      </c>
      <c r="E5" s="17" t="s">
        <v>263</v>
      </c>
      <c r="F5" s="17" t="s">
        <v>264</v>
      </c>
      <c r="G5" s="17" t="s">
        <v>265</v>
      </c>
      <c r="H5" s="17" t="s">
        <v>266</v>
      </c>
      <c r="I5" s="17" t="s">
        <v>267</v>
      </c>
      <c r="J5" s="17" t="s">
        <v>268</v>
      </c>
      <c r="K5" s="17" t="s">
        <v>269</v>
      </c>
      <c r="L5" s="18" t="s">
        <v>270</v>
      </c>
      <c r="N5" s="260"/>
      <c r="O5" s="17" t="s">
        <v>383</v>
      </c>
      <c r="P5" s="17" t="s">
        <v>262</v>
      </c>
      <c r="Q5" s="17" t="s">
        <v>263</v>
      </c>
      <c r="R5" s="17" t="s">
        <v>264</v>
      </c>
      <c r="S5" s="17" t="s">
        <v>265</v>
      </c>
      <c r="T5" s="17" t="s">
        <v>266</v>
      </c>
      <c r="U5" s="17" t="s">
        <v>267</v>
      </c>
      <c r="V5" s="17" t="s">
        <v>268</v>
      </c>
      <c r="W5" s="17" t="s">
        <v>269</v>
      </c>
      <c r="X5" s="18" t="s">
        <v>270</v>
      </c>
    </row>
    <row r="6" spans="1:24" s="86" customFormat="1">
      <c r="A6" s="21"/>
      <c r="B6" s="73"/>
      <c r="C6" s="23"/>
      <c r="D6" s="23"/>
      <c r="E6" s="23"/>
      <c r="F6" s="23"/>
      <c r="G6" s="23"/>
      <c r="H6" s="23"/>
      <c r="I6" s="23"/>
      <c r="J6" s="23"/>
      <c r="K6" s="23"/>
      <c r="L6" s="23"/>
      <c r="N6" s="7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86" customFormat="1" ht="23.85" customHeight="1">
      <c r="A7" s="21"/>
      <c r="B7" s="248" t="s">
        <v>364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 t="s">
        <v>364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</row>
    <row r="8" spans="1:24" s="86" customFormat="1" ht="23.85" customHeight="1">
      <c r="A8" s="21"/>
      <c r="B8" s="248" t="s">
        <v>421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"/>
      <c r="N8" s="248" t="s">
        <v>421</v>
      </c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s="86" customFormat="1">
      <c r="A9" s="121" t="s">
        <v>366</v>
      </c>
      <c r="B9" s="73">
        <v>15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15</v>
      </c>
      <c r="L9" s="23">
        <v>0</v>
      </c>
      <c r="N9" s="73">
        <v>21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21</v>
      </c>
    </row>
    <row r="10" spans="1:24" s="86" customFormat="1">
      <c r="A10" s="121" t="s">
        <v>367</v>
      </c>
      <c r="B10" s="73">
        <v>368</v>
      </c>
      <c r="C10" s="23">
        <v>109</v>
      </c>
      <c r="D10" s="23">
        <v>21</v>
      </c>
      <c r="E10" s="23">
        <v>17</v>
      </c>
      <c r="F10" s="23">
        <v>30</v>
      </c>
      <c r="G10" s="23">
        <v>53</v>
      </c>
      <c r="H10" s="23">
        <v>14</v>
      </c>
      <c r="I10" s="23">
        <v>0</v>
      </c>
      <c r="J10" s="23">
        <v>0</v>
      </c>
      <c r="K10" s="23">
        <v>58</v>
      </c>
      <c r="L10" s="23">
        <v>66</v>
      </c>
      <c r="N10" s="73">
        <v>119</v>
      </c>
      <c r="O10" s="23">
        <v>38</v>
      </c>
      <c r="P10" s="23">
        <v>15</v>
      </c>
      <c r="Q10" s="23">
        <v>8</v>
      </c>
      <c r="R10" s="23">
        <v>0</v>
      </c>
      <c r="S10" s="23">
        <v>17</v>
      </c>
      <c r="T10" s="23">
        <v>0</v>
      </c>
      <c r="U10" s="23">
        <v>0</v>
      </c>
      <c r="V10" s="23">
        <v>15</v>
      </c>
      <c r="W10" s="23">
        <v>16</v>
      </c>
      <c r="X10" s="23">
        <v>10</v>
      </c>
    </row>
    <row r="11" spans="1:24" s="86" customFormat="1">
      <c r="A11" s="121" t="s">
        <v>368</v>
      </c>
      <c r="B11" s="73">
        <v>3652</v>
      </c>
      <c r="C11" s="23">
        <v>869</v>
      </c>
      <c r="D11" s="23">
        <v>352</v>
      </c>
      <c r="E11" s="23">
        <v>253</v>
      </c>
      <c r="F11" s="23">
        <v>267</v>
      </c>
      <c r="G11" s="23">
        <v>401</v>
      </c>
      <c r="H11" s="23">
        <v>94</v>
      </c>
      <c r="I11" s="23">
        <v>409</v>
      </c>
      <c r="J11" s="23">
        <v>272</v>
      </c>
      <c r="K11" s="23">
        <v>436</v>
      </c>
      <c r="L11" s="23">
        <v>299</v>
      </c>
      <c r="N11" s="73">
        <v>817</v>
      </c>
      <c r="O11" s="23">
        <v>144</v>
      </c>
      <c r="P11" s="23">
        <v>40</v>
      </c>
      <c r="Q11" s="23">
        <v>100</v>
      </c>
      <c r="R11" s="23">
        <v>64</v>
      </c>
      <c r="S11" s="23">
        <v>68</v>
      </c>
      <c r="T11" s="23">
        <v>23</v>
      </c>
      <c r="U11" s="23">
        <v>44</v>
      </c>
      <c r="V11" s="23">
        <v>36</v>
      </c>
      <c r="W11" s="23">
        <v>114</v>
      </c>
      <c r="X11" s="23">
        <v>185</v>
      </c>
    </row>
    <row r="12" spans="1:24" s="86" customFormat="1">
      <c r="A12" s="121" t="s">
        <v>369</v>
      </c>
      <c r="B12" s="73">
        <v>6563</v>
      </c>
      <c r="C12" s="23">
        <v>1196</v>
      </c>
      <c r="D12" s="23">
        <v>643</v>
      </c>
      <c r="E12" s="23">
        <v>506</v>
      </c>
      <c r="F12" s="23">
        <v>415</v>
      </c>
      <c r="G12" s="23">
        <v>615</v>
      </c>
      <c r="H12" s="23">
        <v>158</v>
      </c>
      <c r="I12" s="23">
        <v>1007</v>
      </c>
      <c r="J12" s="23">
        <v>617</v>
      </c>
      <c r="K12" s="23">
        <v>378</v>
      </c>
      <c r="L12" s="23">
        <v>1029</v>
      </c>
      <c r="N12" s="73">
        <v>2007</v>
      </c>
      <c r="O12" s="23">
        <v>326</v>
      </c>
      <c r="P12" s="23">
        <v>135</v>
      </c>
      <c r="Q12" s="23">
        <v>175</v>
      </c>
      <c r="R12" s="23">
        <v>127</v>
      </c>
      <c r="S12" s="23">
        <v>282</v>
      </c>
      <c r="T12" s="23">
        <v>74</v>
      </c>
      <c r="U12" s="23">
        <v>315</v>
      </c>
      <c r="V12" s="23">
        <v>123</v>
      </c>
      <c r="W12" s="23">
        <v>141</v>
      </c>
      <c r="X12" s="23">
        <v>309</v>
      </c>
    </row>
    <row r="13" spans="1:24" s="86" customFormat="1">
      <c r="A13" s="121" t="s">
        <v>370</v>
      </c>
      <c r="B13" s="73">
        <v>16443</v>
      </c>
      <c r="C13" s="23">
        <v>2146</v>
      </c>
      <c r="D13" s="23">
        <v>1596</v>
      </c>
      <c r="E13" s="23">
        <v>1028</v>
      </c>
      <c r="F13" s="23">
        <v>1215</v>
      </c>
      <c r="G13" s="23">
        <v>2674</v>
      </c>
      <c r="H13" s="23">
        <v>525</v>
      </c>
      <c r="I13" s="23">
        <v>2329</v>
      </c>
      <c r="J13" s="23">
        <v>1215</v>
      </c>
      <c r="K13" s="23">
        <v>959</v>
      </c>
      <c r="L13" s="23">
        <v>2754</v>
      </c>
      <c r="N13" s="73">
        <v>4929</v>
      </c>
      <c r="O13" s="23">
        <v>751</v>
      </c>
      <c r="P13" s="23">
        <v>274</v>
      </c>
      <c r="Q13" s="23">
        <v>524</v>
      </c>
      <c r="R13" s="23">
        <v>334</v>
      </c>
      <c r="S13" s="23">
        <v>685</v>
      </c>
      <c r="T13" s="23">
        <v>180</v>
      </c>
      <c r="U13" s="23">
        <v>578</v>
      </c>
      <c r="V13" s="23">
        <v>501</v>
      </c>
      <c r="W13" s="23">
        <v>362</v>
      </c>
      <c r="X13" s="23">
        <v>740</v>
      </c>
    </row>
    <row r="14" spans="1:24" s="86" customFormat="1">
      <c r="A14" s="121" t="s">
        <v>371</v>
      </c>
      <c r="B14" s="73">
        <v>23053</v>
      </c>
      <c r="C14" s="23">
        <v>3614</v>
      </c>
      <c r="D14" s="23">
        <v>2343</v>
      </c>
      <c r="E14" s="23">
        <v>1753</v>
      </c>
      <c r="F14" s="23">
        <v>1540</v>
      </c>
      <c r="G14" s="23">
        <v>2941</v>
      </c>
      <c r="H14" s="23">
        <v>619</v>
      </c>
      <c r="I14" s="23">
        <v>3463</v>
      </c>
      <c r="J14" s="23">
        <v>2122</v>
      </c>
      <c r="K14" s="23">
        <v>1439</v>
      </c>
      <c r="L14" s="23">
        <v>3219</v>
      </c>
      <c r="N14" s="73">
        <v>6712</v>
      </c>
      <c r="O14" s="23">
        <v>759</v>
      </c>
      <c r="P14" s="23">
        <v>399</v>
      </c>
      <c r="Q14" s="23">
        <v>864</v>
      </c>
      <c r="R14" s="23">
        <v>594</v>
      </c>
      <c r="S14" s="23">
        <v>779</v>
      </c>
      <c r="T14" s="23">
        <v>235</v>
      </c>
      <c r="U14" s="23">
        <v>823</v>
      </c>
      <c r="V14" s="23">
        <v>785</v>
      </c>
      <c r="W14" s="23">
        <v>519</v>
      </c>
      <c r="X14" s="23">
        <v>956</v>
      </c>
    </row>
    <row r="15" spans="1:24" s="86" customFormat="1">
      <c r="A15" s="121" t="s">
        <v>372</v>
      </c>
      <c r="B15" s="73">
        <v>7714</v>
      </c>
      <c r="C15" s="23">
        <v>815</v>
      </c>
      <c r="D15" s="23">
        <v>767</v>
      </c>
      <c r="E15" s="23">
        <v>674</v>
      </c>
      <c r="F15" s="23">
        <v>637</v>
      </c>
      <c r="G15" s="23">
        <v>642</v>
      </c>
      <c r="H15" s="23">
        <v>230</v>
      </c>
      <c r="I15" s="23">
        <v>1322</v>
      </c>
      <c r="J15" s="23">
        <v>780</v>
      </c>
      <c r="K15" s="23">
        <v>320</v>
      </c>
      <c r="L15" s="23">
        <v>1527</v>
      </c>
      <c r="N15" s="73">
        <v>1867</v>
      </c>
      <c r="O15" s="23">
        <v>250</v>
      </c>
      <c r="P15" s="23">
        <v>150</v>
      </c>
      <c r="Q15" s="23">
        <v>224</v>
      </c>
      <c r="R15" s="23">
        <v>111</v>
      </c>
      <c r="S15" s="23">
        <v>291</v>
      </c>
      <c r="T15" s="23">
        <v>55</v>
      </c>
      <c r="U15" s="23">
        <v>236</v>
      </c>
      <c r="V15" s="23">
        <v>160</v>
      </c>
      <c r="W15" s="23">
        <v>70</v>
      </c>
      <c r="X15" s="23">
        <v>319</v>
      </c>
    </row>
    <row r="16" spans="1:24" s="86" customFormat="1">
      <c r="A16" s="121" t="s">
        <v>373</v>
      </c>
      <c r="B16" s="7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N16" s="7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</row>
    <row r="17" spans="1:24" s="90" customFormat="1">
      <c r="A17" s="91" t="s">
        <v>254</v>
      </c>
      <c r="B17" s="73">
        <v>57808</v>
      </c>
      <c r="C17" s="24">
        <v>8749</v>
      </c>
      <c r="D17" s="24">
        <v>5722</v>
      </c>
      <c r="E17" s="24">
        <v>4232</v>
      </c>
      <c r="F17" s="24">
        <v>4103</v>
      </c>
      <c r="G17" s="24">
        <v>7326</v>
      </c>
      <c r="H17" s="24">
        <v>1641</v>
      </c>
      <c r="I17" s="24">
        <v>8531</v>
      </c>
      <c r="J17" s="24">
        <v>5006</v>
      </c>
      <c r="K17" s="24">
        <v>3604</v>
      </c>
      <c r="L17" s="24">
        <v>8894</v>
      </c>
      <c r="N17" s="73">
        <v>16472</v>
      </c>
      <c r="O17" s="24">
        <v>2269</v>
      </c>
      <c r="P17" s="24">
        <v>1012</v>
      </c>
      <c r="Q17" s="24">
        <v>1895</v>
      </c>
      <c r="R17" s="24">
        <v>1230</v>
      </c>
      <c r="S17" s="24">
        <v>2122</v>
      </c>
      <c r="T17" s="24">
        <v>566</v>
      </c>
      <c r="U17" s="24">
        <v>1996</v>
      </c>
      <c r="V17" s="24">
        <v>1620</v>
      </c>
      <c r="W17" s="24">
        <v>1222</v>
      </c>
      <c r="X17" s="24">
        <v>2540</v>
      </c>
    </row>
    <row r="18" spans="1:24" s="86" customFormat="1">
      <c r="A18" s="21"/>
      <c r="B18" s="73"/>
      <c r="C18" s="23"/>
      <c r="D18" s="23"/>
      <c r="E18" s="23"/>
      <c r="F18" s="23"/>
      <c r="G18" s="23"/>
      <c r="H18" s="23"/>
      <c r="I18" s="23"/>
      <c r="J18" s="23"/>
      <c r="K18" s="23"/>
      <c r="L18" s="23"/>
      <c r="N18" s="7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s="86" customFormat="1" ht="13.5" customHeight="1">
      <c r="A19" s="21"/>
      <c r="B19" s="248" t="s">
        <v>274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N19" s="248" t="s">
        <v>274</v>
      </c>
      <c r="O19" s="248"/>
      <c r="P19" s="248"/>
      <c r="Q19" s="248"/>
      <c r="R19" s="248"/>
      <c r="S19" s="248"/>
      <c r="T19" s="248"/>
      <c r="U19" s="248"/>
      <c r="V19" s="248"/>
      <c r="W19" s="248"/>
      <c r="X19" s="248"/>
    </row>
    <row r="20" spans="1:24" s="86" customFormat="1">
      <c r="A20" s="121" t="s">
        <v>366</v>
      </c>
      <c r="B20" s="92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4.0000000000000001E-3</v>
      </c>
      <c r="L20" s="93">
        <v>0</v>
      </c>
      <c r="N20" s="92">
        <v>1E-3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8.0000000000000002E-3</v>
      </c>
    </row>
    <row r="21" spans="1:24" s="86" customFormat="1">
      <c r="A21" s="121" t="s">
        <v>367</v>
      </c>
      <c r="B21" s="92">
        <v>6.0000000000000001E-3</v>
      </c>
      <c r="C21" s="93">
        <v>1.2E-2</v>
      </c>
      <c r="D21" s="93">
        <v>4.0000000000000001E-3</v>
      </c>
      <c r="E21" s="93">
        <v>4.0000000000000001E-3</v>
      </c>
      <c r="F21" s="93">
        <v>7.0000000000000001E-3</v>
      </c>
      <c r="G21" s="93">
        <v>7.0000000000000001E-3</v>
      </c>
      <c r="H21" s="93">
        <v>8.9999999999999993E-3</v>
      </c>
      <c r="I21" s="93">
        <v>0</v>
      </c>
      <c r="J21" s="93">
        <v>0</v>
      </c>
      <c r="K21" s="93">
        <v>1.6E-2</v>
      </c>
      <c r="L21" s="93">
        <v>7.0000000000000001E-3</v>
      </c>
      <c r="N21" s="92">
        <v>7.0000000000000001E-3</v>
      </c>
      <c r="O21" s="93">
        <v>1.7000000000000001E-2</v>
      </c>
      <c r="P21" s="93">
        <v>1.4999999999999999E-2</v>
      </c>
      <c r="Q21" s="93">
        <v>4.0000000000000001E-3</v>
      </c>
      <c r="R21" s="93">
        <v>0</v>
      </c>
      <c r="S21" s="93">
        <v>8.0000000000000002E-3</v>
      </c>
      <c r="T21" s="93">
        <v>0</v>
      </c>
      <c r="U21" s="93">
        <v>0</v>
      </c>
      <c r="V21" s="93">
        <v>8.9999999999999993E-3</v>
      </c>
      <c r="W21" s="93">
        <v>1.2999999999999999E-2</v>
      </c>
      <c r="X21" s="93">
        <v>4.0000000000000001E-3</v>
      </c>
    </row>
    <row r="22" spans="1:24" s="86" customFormat="1">
      <c r="A22" s="121" t="s">
        <v>368</v>
      </c>
      <c r="B22" s="92">
        <v>6.3E-2</v>
      </c>
      <c r="C22" s="93">
        <v>9.9000000000000005E-2</v>
      </c>
      <c r="D22" s="93">
        <v>6.2E-2</v>
      </c>
      <c r="E22" s="93">
        <v>0.06</v>
      </c>
      <c r="F22" s="93">
        <v>6.5000000000000002E-2</v>
      </c>
      <c r="G22" s="93">
        <v>5.5E-2</v>
      </c>
      <c r="H22" s="93">
        <v>5.7000000000000002E-2</v>
      </c>
      <c r="I22" s="93">
        <v>4.8000000000000001E-2</v>
      </c>
      <c r="J22" s="93">
        <v>5.3999999999999999E-2</v>
      </c>
      <c r="K22" s="93">
        <v>0.121</v>
      </c>
      <c r="L22" s="93">
        <v>3.4000000000000002E-2</v>
      </c>
      <c r="N22" s="92">
        <v>0.05</v>
      </c>
      <c r="O22" s="93">
        <v>6.4000000000000001E-2</v>
      </c>
      <c r="P22" s="93">
        <v>3.9E-2</v>
      </c>
      <c r="Q22" s="93">
        <v>5.2999999999999999E-2</v>
      </c>
      <c r="R22" s="93">
        <v>5.1999999999999998E-2</v>
      </c>
      <c r="S22" s="93">
        <v>3.2000000000000001E-2</v>
      </c>
      <c r="T22" s="93">
        <v>0.04</v>
      </c>
      <c r="U22" s="93">
        <v>2.1999999999999999E-2</v>
      </c>
      <c r="V22" s="93">
        <v>2.1999999999999999E-2</v>
      </c>
      <c r="W22" s="93">
        <v>9.2999999999999999E-2</v>
      </c>
      <c r="X22" s="93">
        <v>7.2999999999999995E-2</v>
      </c>
    </row>
    <row r="23" spans="1:24" s="86" customFormat="1">
      <c r="A23" s="121" t="s">
        <v>369</v>
      </c>
      <c r="B23" s="92">
        <v>0.114</v>
      </c>
      <c r="C23" s="93">
        <v>0.13700000000000001</v>
      </c>
      <c r="D23" s="93">
        <v>0.112</v>
      </c>
      <c r="E23" s="93">
        <v>0.12</v>
      </c>
      <c r="F23" s="93">
        <v>0.10100000000000001</v>
      </c>
      <c r="G23" s="93">
        <v>8.4000000000000005E-2</v>
      </c>
      <c r="H23" s="93">
        <v>9.6000000000000002E-2</v>
      </c>
      <c r="I23" s="93">
        <v>0.11799999999999999</v>
      </c>
      <c r="J23" s="93">
        <v>0.123</v>
      </c>
      <c r="K23" s="93">
        <v>0.105</v>
      </c>
      <c r="L23" s="93">
        <v>0.11600000000000001</v>
      </c>
      <c r="N23" s="92">
        <v>0.122</v>
      </c>
      <c r="O23" s="93">
        <v>0.14399999999999999</v>
      </c>
      <c r="P23" s="93">
        <v>0.13300000000000001</v>
      </c>
      <c r="Q23" s="93">
        <v>9.1999999999999998E-2</v>
      </c>
      <c r="R23" s="93">
        <v>0.10299999999999999</v>
      </c>
      <c r="S23" s="93">
        <v>0.13300000000000001</v>
      </c>
      <c r="T23" s="93">
        <v>0.13100000000000001</v>
      </c>
      <c r="U23" s="93">
        <v>0.158</v>
      </c>
      <c r="V23" s="93">
        <v>7.5999999999999998E-2</v>
      </c>
      <c r="W23" s="93">
        <v>0.115</v>
      </c>
      <c r="X23" s="93">
        <v>0.121</v>
      </c>
    </row>
    <row r="24" spans="1:24" s="86" customFormat="1">
      <c r="A24" s="121" t="s">
        <v>370</v>
      </c>
      <c r="B24" s="92">
        <v>0.28399999999999997</v>
      </c>
      <c r="C24" s="93">
        <v>0.245</v>
      </c>
      <c r="D24" s="93">
        <v>0.27900000000000003</v>
      </c>
      <c r="E24" s="93">
        <v>0.24299999999999999</v>
      </c>
      <c r="F24" s="93">
        <v>0.29599999999999999</v>
      </c>
      <c r="G24" s="93">
        <v>0.36499999999999999</v>
      </c>
      <c r="H24" s="93">
        <v>0.32</v>
      </c>
      <c r="I24" s="93">
        <v>0.27300000000000002</v>
      </c>
      <c r="J24" s="93">
        <v>0.24299999999999999</v>
      </c>
      <c r="K24" s="93">
        <v>0.26600000000000001</v>
      </c>
      <c r="L24" s="93">
        <v>0.31</v>
      </c>
      <c r="N24" s="92">
        <v>0.29899999999999999</v>
      </c>
      <c r="O24" s="93">
        <v>0.33100000000000002</v>
      </c>
      <c r="P24" s="93">
        <v>0.27100000000000002</v>
      </c>
      <c r="Q24" s="93">
        <v>0.27600000000000002</v>
      </c>
      <c r="R24" s="93">
        <v>0.27200000000000002</v>
      </c>
      <c r="S24" s="93">
        <v>0.32300000000000001</v>
      </c>
      <c r="T24" s="93">
        <v>0.318</v>
      </c>
      <c r="U24" s="93">
        <v>0.28899999999999998</v>
      </c>
      <c r="V24" s="93">
        <v>0.309</v>
      </c>
      <c r="W24" s="93">
        <v>0.29599999999999999</v>
      </c>
      <c r="X24" s="93">
        <v>0.29099999999999998</v>
      </c>
    </row>
    <row r="25" spans="1:24" s="86" customFormat="1">
      <c r="A25" s="121" t="s">
        <v>371</v>
      </c>
      <c r="B25" s="92">
        <v>0.39900000000000002</v>
      </c>
      <c r="C25" s="93">
        <v>0.41299999999999998</v>
      </c>
      <c r="D25" s="93">
        <v>0.40899999999999997</v>
      </c>
      <c r="E25" s="93">
        <v>0.41399999999999998</v>
      </c>
      <c r="F25" s="93">
        <v>0.375</v>
      </c>
      <c r="G25" s="93">
        <v>0.40100000000000002</v>
      </c>
      <c r="H25" s="93">
        <v>0.377</v>
      </c>
      <c r="I25" s="93">
        <v>0.40600000000000003</v>
      </c>
      <c r="J25" s="93">
        <v>0.42399999999999999</v>
      </c>
      <c r="K25" s="93">
        <v>0.39900000000000002</v>
      </c>
      <c r="L25" s="93">
        <v>0.36199999999999999</v>
      </c>
      <c r="N25" s="92">
        <v>0.40699999999999997</v>
      </c>
      <c r="O25" s="93">
        <v>0.33400000000000002</v>
      </c>
      <c r="P25" s="93">
        <v>0.39400000000000002</v>
      </c>
      <c r="Q25" s="93">
        <v>0.45600000000000002</v>
      </c>
      <c r="R25" s="93">
        <v>0.48299999999999998</v>
      </c>
      <c r="S25" s="93">
        <v>0.36699999999999999</v>
      </c>
      <c r="T25" s="93">
        <v>0.41499999999999998</v>
      </c>
      <c r="U25" s="93">
        <v>0.41199999999999998</v>
      </c>
      <c r="V25" s="93">
        <v>0.48399999999999999</v>
      </c>
      <c r="W25" s="93">
        <v>0.42499999999999999</v>
      </c>
      <c r="X25" s="93">
        <v>0.377</v>
      </c>
    </row>
    <row r="26" spans="1:24" s="86" customFormat="1">
      <c r="A26" s="121" t="s">
        <v>372</v>
      </c>
      <c r="B26" s="92">
        <v>0.13300000000000001</v>
      </c>
      <c r="C26" s="93">
        <v>9.2999999999999999E-2</v>
      </c>
      <c r="D26" s="93">
        <v>0.13400000000000001</v>
      </c>
      <c r="E26" s="93">
        <v>0.159</v>
      </c>
      <c r="F26" s="93">
        <v>0.155</v>
      </c>
      <c r="G26" s="93">
        <v>8.7999999999999995E-2</v>
      </c>
      <c r="H26" s="93">
        <v>0.14000000000000001</v>
      </c>
      <c r="I26" s="93">
        <v>0.155</v>
      </c>
      <c r="J26" s="93">
        <v>0.156</v>
      </c>
      <c r="K26" s="93">
        <v>8.8999999999999996E-2</v>
      </c>
      <c r="L26" s="93">
        <v>0.17199999999999999</v>
      </c>
      <c r="N26" s="92">
        <v>0.113</v>
      </c>
      <c r="O26" s="93">
        <v>0.11</v>
      </c>
      <c r="P26" s="93">
        <v>0.14799999999999999</v>
      </c>
      <c r="Q26" s="93">
        <v>0.11799999999999999</v>
      </c>
      <c r="R26" s="93">
        <v>9.0999999999999998E-2</v>
      </c>
      <c r="S26" s="93">
        <v>0.13700000000000001</v>
      </c>
      <c r="T26" s="93">
        <v>9.7000000000000003E-2</v>
      </c>
      <c r="U26" s="93">
        <v>0.11799999999999999</v>
      </c>
      <c r="V26" s="93">
        <v>9.9000000000000005E-2</v>
      </c>
      <c r="W26" s="93">
        <v>5.8000000000000003E-2</v>
      </c>
      <c r="X26" s="93">
        <v>0.126</v>
      </c>
    </row>
    <row r="27" spans="1:24" s="86" customFormat="1">
      <c r="A27" s="121" t="s">
        <v>373</v>
      </c>
      <c r="B27" s="92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N27" s="92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</row>
    <row r="28" spans="1:24" s="90" customFormat="1">
      <c r="A28" s="91" t="s">
        <v>254</v>
      </c>
      <c r="B28" s="92">
        <v>1</v>
      </c>
      <c r="C28" s="92">
        <v>1</v>
      </c>
      <c r="D28" s="92">
        <v>1</v>
      </c>
      <c r="E28" s="92">
        <v>1</v>
      </c>
      <c r="F28" s="92">
        <v>1</v>
      </c>
      <c r="G28" s="92">
        <v>1</v>
      </c>
      <c r="H28" s="92">
        <v>1</v>
      </c>
      <c r="I28" s="92">
        <v>1</v>
      </c>
      <c r="J28" s="92">
        <v>1</v>
      </c>
      <c r="K28" s="92">
        <v>1</v>
      </c>
      <c r="L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2">
        <v>1</v>
      </c>
      <c r="W28" s="92">
        <v>1</v>
      </c>
      <c r="X28" s="92">
        <v>1</v>
      </c>
    </row>
    <row r="29" spans="1:24" s="86" customFormat="1">
      <c r="A29" s="21"/>
      <c r="B29" s="73"/>
      <c r="C29" s="23"/>
      <c r="D29" s="23"/>
      <c r="E29" s="23"/>
      <c r="F29" s="23"/>
      <c r="G29" s="23"/>
      <c r="H29" s="23"/>
      <c r="I29" s="23"/>
      <c r="J29" s="23"/>
      <c r="K29" s="23"/>
      <c r="L29" s="23"/>
      <c r="N29" s="7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s="90" customFormat="1">
      <c r="A30" s="21"/>
      <c r="B30" s="248" t="s">
        <v>257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N30" s="248" t="s">
        <v>257</v>
      </c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  <row r="31" spans="1:24" s="90" customFormat="1">
      <c r="A31" s="25" t="s">
        <v>366</v>
      </c>
      <c r="B31" s="92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4.0000000000000001E-3</v>
      </c>
      <c r="L31" s="93">
        <v>0</v>
      </c>
      <c r="M31" s="86"/>
      <c r="N31" s="92">
        <v>1E-3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8.0000000000000002E-3</v>
      </c>
    </row>
    <row r="32" spans="1:24" s="90" customFormat="1">
      <c r="A32" s="25" t="s">
        <v>367</v>
      </c>
      <c r="B32" s="92">
        <v>6.0000000000000001E-3</v>
      </c>
      <c r="C32" s="93">
        <v>1.2E-2</v>
      </c>
      <c r="D32" s="93">
        <v>4.0000000000000001E-3</v>
      </c>
      <c r="E32" s="93">
        <v>4.0000000000000001E-3</v>
      </c>
      <c r="F32" s="93">
        <v>7.0000000000000001E-3</v>
      </c>
      <c r="G32" s="93">
        <v>7.0000000000000001E-3</v>
      </c>
      <c r="H32" s="93">
        <v>8.9999999999999993E-3</v>
      </c>
      <c r="I32" s="93">
        <v>0</v>
      </c>
      <c r="J32" s="93">
        <v>0</v>
      </c>
      <c r="K32" s="93">
        <v>1.6E-2</v>
      </c>
      <c r="L32" s="93">
        <v>7.0000000000000001E-3</v>
      </c>
      <c r="N32" s="92">
        <v>7.0000000000000001E-3</v>
      </c>
      <c r="O32" s="93">
        <v>1.7000000000000001E-2</v>
      </c>
      <c r="P32" s="93">
        <v>1.4999999999999999E-2</v>
      </c>
      <c r="Q32" s="93">
        <v>4.0000000000000001E-3</v>
      </c>
      <c r="R32" s="93">
        <v>0</v>
      </c>
      <c r="S32" s="93">
        <v>8.0000000000000002E-3</v>
      </c>
      <c r="T32" s="93">
        <v>0</v>
      </c>
      <c r="U32" s="93">
        <v>0</v>
      </c>
      <c r="V32" s="93">
        <v>8.9999999999999993E-3</v>
      </c>
      <c r="W32" s="93">
        <v>1.2999999999999999E-2</v>
      </c>
      <c r="X32" s="93">
        <v>4.0000000000000001E-3</v>
      </c>
    </row>
    <row r="33" spans="1:25" s="90" customFormat="1">
      <c r="A33" s="25" t="s">
        <v>368</v>
      </c>
      <c r="B33" s="92">
        <v>6.3E-2</v>
      </c>
      <c r="C33" s="93">
        <v>9.9000000000000005E-2</v>
      </c>
      <c r="D33" s="93">
        <v>6.2E-2</v>
      </c>
      <c r="E33" s="93">
        <v>0.06</v>
      </c>
      <c r="F33" s="93">
        <v>6.5000000000000002E-2</v>
      </c>
      <c r="G33" s="93">
        <v>5.5E-2</v>
      </c>
      <c r="H33" s="93">
        <v>5.7000000000000002E-2</v>
      </c>
      <c r="I33" s="93">
        <v>4.8000000000000001E-2</v>
      </c>
      <c r="J33" s="93">
        <v>5.3999999999999999E-2</v>
      </c>
      <c r="K33" s="93">
        <v>0.121</v>
      </c>
      <c r="L33" s="93">
        <v>3.4000000000000002E-2</v>
      </c>
      <c r="N33" s="92">
        <v>0.05</v>
      </c>
      <c r="O33" s="93">
        <v>6.4000000000000001E-2</v>
      </c>
      <c r="P33" s="93">
        <v>3.9E-2</v>
      </c>
      <c r="Q33" s="93">
        <v>5.2999999999999999E-2</v>
      </c>
      <c r="R33" s="93">
        <v>5.1999999999999998E-2</v>
      </c>
      <c r="S33" s="93">
        <v>3.2000000000000001E-2</v>
      </c>
      <c r="T33" s="93">
        <v>0.04</v>
      </c>
      <c r="U33" s="93">
        <v>2.1999999999999999E-2</v>
      </c>
      <c r="V33" s="93">
        <v>2.1999999999999999E-2</v>
      </c>
      <c r="W33" s="93">
        <v>9.2999999999999999E-2</v>
      </c>
      <c r="X33" s="93">
        <v>7.2999999999999995E-2</v>
      </c>
    </row>
    <row r="34" spans="1:25" s="90" customFormat="1">
      <c r="A34" s="25" t="s">
        <v>369</v>
      </c>
      <c r="B34" s="92">
        <v>0.114</v>
      </c>
      <c r="C34" s="93">
        <v>0.13700000000000001</v>
      </c>
      <c r="D34" s="93">
        <v>0.112</v>
      </c>
      <c r="E34" s="93">
        <v>0.12</v>
      </c>
      <c r="F34" s="93">
        <v>0.10100000000000001</v>
      </c>
      <c r="G34" s="93">
        <v>8.4000000000000005E-2</v>
      </c>
      <c r="H34" s="93">
        <v>9.6000000000000002E-2</v>
      </c>
      <c r="I34" s="93">
        <v>0.11799999999999999</v>
      </c>
      <c r="J34" s="93">
        <v>0.123</v>
      </c>
      <c r="K34" s="93">
        <v>0.105</v>
      </c>
      <c r="L34" s="93">
        <v>0.11600000000000001</v>
      </c>
      <c r="N34" s="92">
        <v>0.122</v>
      </c>
      <c r="O34" s="93">
        <v>0.14399999999999999</v>
      </c>
      <c r="P34" s="93">
        <v>0.13300000000000001</v>
      </c>
      <c r="Q34" s="93">
        <v>9.1999999999999998E-2</v>
      </c>
      <c r="R34" s="93">
        <v>0.10299999999999999</v>
      </c>
      <c r="S34" s="93">
        <v>0.13300000000000001</v>
      </c>
      <c r="T34" s="93">
        <v>0.13100000000000001</v>
      </c>
      <c r="U34" s="93">
        <v>0.158</v>
      </c>
      <c r="V34" s="93">
        <v>7.5999999999999998E-2</v>
      </c>
      <c r="W34" s="93">
        <v>0.115</v>
      </c>
      <c r="X34" s="93">
        <v>0.121</v>
      </c>
    </row>
    <row r="35" spans="1:25" s="90" customFormat="1">
      <c r="A35" s="25" t="s">
        <v>370</v>
      </c>
      <c r="B35" s="92">
        <v>0.28399999999999997</v>
      </c>
      <c r="C35" s="93">
        <v>0.245</v>
      </c>
      <c r="D35" s="93">
        <v>0.27900000000000003</v>
      </c>
      <c r="E35" s="93">
        <v>0.24299999999999999</v>
      </c>
      <c r="F35" s="93">
        <v>0.29599999999999999</v>
      </c>
      <c r="G35" s="93">
        <v>0.36499999999999999</v>
      </c>
      <c r="H35" s="93">
        <v>0.32</v>
      </c>
      <c r="I35" s="93">
        <v>0.27300000000000002</v>
      </c>
      <c r="J35" s="93">
        <v>0.24299999999999999</v>
      </c>
      <c r="K35" s="93">
        <v>0.26600000000000001</v>
      </c>
      <c r="L35" s="93">
        <v>0.31</v>
      </c>
      <c r="N35" s="92">
        <v>0.29899999999999999</v>
      </c>
      <c r="O35" s="93">
        <v>0.33100000000000002</v>
      </c>
      <c r="P35" s="93">
        <v>0.27100000000000002</v>
      </c>
      <c r="Q35" s="93">
        <v>0.27600000000000002</v>
      </c>
      <c r="R35" s="93">
        <v>0.27200000000000002</v>
      </c>
      <c r="S35" s="93">
        <v>0.32300000000000001</v>
      </c>
      <c r="T35" s="93">
        <v>0.318</v>
      </c>
      <c r="U35" s="93">
        <v>0.28899999999999998</v>
      </c>
      <c r="V35" s="93">
        <v>0.309</v>
      </c>
      <c r="W35" s="93">
        <v>0.29599999999999999</v>
      </c>
      <c r="X35" s="93">
        <v>0.29099999999999998</v>
      </c>
    </row>
    <row r="36" spans="1:25" s="90" customFormat="1">
      <c r="A36" s="25" t="s">
        <v>371</v>
      </c>
      <c r="B36" s="92">
        <v>0.39900000000000002</v>
      </c>
      <c r="C36" s="93">
        <v>0.41299999999999998</v>
      </c>
      <c r="D36" s="93">
        <v>0.40899999999999997</v>
      </c>
      <c r="E36" s="93">
        <v>0.41399999999999998</v>
      </c>
      <c r="F36" s="93">
        <v>0.375</v>
      </c>
      <c r="G36" s="93">
        <v>0.40100000000000002</v>
      </c>
      <c r="H36" s="93">
        <v>0.377</v>
      </c>
      <c r="I36" s="93">
        <v>0.40600000000000003</v>
      </c>
      <c r="J36" s="93">
        <v>0.42399999999999999</v>
      </c>
      <c r="K36" s="93">
        <v>0.39900000000000002</v>
      </c>
      <c r="L36" s="93">
        <v>0.36199999999999999</v>
      </c>
      <c r="N36" s="92">
        <v>0.40699999999999997</v>
      </c>
      <c r="O36" s="93">
        <v>0.33400000000000002</v>
      </c>
      <c r="P36" s="93">
        <v>0.39400000000000002</v>
      </c>
      <c r="Q36" s="93">
        <v>0.45600000000000002</v>
      </c>
      <c r="R36" s="93">
        <v>0.48299999999999998</v>
      </c>
      <c r="S36" s="93">
        <v>0.36699999999999999</v>
      </c>
      <c r="T36" s="93">
        <v>0.41499999999999998</v>
      </c>
      <c r="U36" s="93">
        <v>0.41199999999999998</v>
      </c>
      <c r="V36" s="93">
        <v>0.48399999999999999</v>
      </c>
      <c r="W36" s="93">
        <v>0.42499999999999999</v>
      </c>
      <c r="X36" s="93">
        <v>0.377</v>
      </c>
    </row>
    <row r="37" spans="1:25" s="90" customFormat="1">
      <c r="A37" s="25" t="s">
        <v>372</v>
      </c>
      <c r="B37" s="92">
        <v>0.13300000000000001</v>
      </c>
      <c r="C37" s="93">
        <v>9.2999999999999999E-2</v>
      </c>
      <c r="D37" s="93">
        <v>0.13400000000000001</v>
      </c>
      <c r="E37" s="93">
        <v>0.159</v>
      </c>
      <c r="F37" s="93">
        <v>0.155</v>
      </c>
      <c r="G37" s="93">
        <v>8.7999999999999995E-2</v>
      </c>
      <c r="H37" s="93">
        <v>0.14000000000000001</v>
      </c>
      <c r="I37" s="93">
        <v>0.155</v>
      </c>
      <c r="J37" s="93">
        <v>0.156</v>
      </c>
      <c r="K37" s="93">
        <v>8.8999999999999996E-2</v>
      </c>
      <c r="L37" s="93">
        <v>0.17199999999999999</v>
      </c>
      <c r="N37" s="92">
        <v>0.113</v>
      </c>
      <c r="O37" s="93">
        <v>0.11</v>
      </c>
      <c r="P37" s="93">
        <v>0.14799999999999999</v>
      </c>
      <c r="Q37" s="93">
        <v>0.11799999999999999</v>
      </c>
      <c r="R37" s="93">
        <v>9.0999999999999998E-2</v>
      </c>
      <c r="S37" s="93">
        <v>0.13700000000000001</v>
      </c>
      <c r="T37" s="93">
        <v>9.7000000000000003E-2</v>
      </c>
      <c r="U37" s="93">
        <v>0.11799999999999999</v>
      </c>
      <c r="V37" s="93">
        <v>9.9000000000000005E-2</v>
      </c>
      <c r="W37" s="93">
        <v>5.8000000000000003E-2</v>
      </c>
      <c r="X37" s="93">
        <v>0.126</v>
      </c>
    </row>
    <row r="38" spans="1:25" s="90" customFormat="1">
      <c r="A38" s="36" t="s">
        <v>254</v>
      </c>
      <c r="B38" s="92">
        <v>1</v>
      </c>
      <c r="C38" s="92">
        <v>1</v>
      </c>
      <c r="D38" s="92">
        <v>1</v>
      </c>
      <c r="E38" s="92">
        <v>1</v>
      </c>
      <c r="F38" s="92">
        <v>1</v>
      </c>
      <c r="G38" s="92">
        <v>1</v>
      </c>
      <c r="H38" s="92">
        <v>1</v>
      </c>
      <c r="I38" s="92">
        <v>1</v>
      </c>
      <c r="J38" s="92">
        <v>1</v>
      </c>
      <c r="K38" s="92">
        <v>1</v>
      </c>
      <c r="L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92">
        <v>1</v>
      </c>
      <c r="U38" s="92">
        <v>1</v>
      </c>
      <c r="V38" s="92">
        <v>1</v>
      </c>
      <c r="W38" s="92">
        <v>1</v>
      </c>
      <c r="X38" s="92">
        <v>1</v>
      </c>
    </row>
    <row r="39" spans="1:25" s="90" customFormat="1">
      <c r="A39" s="36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5" s="86" customFormat="1">
      <c r="A40" s="21"/>
      <c r="B40" s="248" t="s">
        <v>146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N40" s="248" t="s">
        <v>146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</row>
    <row r="41" spans="1:25" s="86" customFormat="1">
      <c r="A41" s="121" t="s">
        <v>374</v>
      </c>
      <c r="B41" s="92">
        <v>0.81699999999999995</v>
      </c>
      <c r="C41" s="93">
        <v>0.752</v>
      </c>
      <c r="D41" s="93">
        <v>0.82199999999999995</v>
      </c>
      <c r="E41" s="93">
        <v>0.81699999999999995</v>
      </c>
      <c r="F41" s="93">
        <v>0.82699999999999996</v>
      </c>
      <c r="G41" s="93">
        <v>0.85399999999999998</v>
      </c>
      <c r="H41" s="93">
        <v>0.83799999999999997</v>
      </c>
      <c r="I41" s="93">
        <v>0.83399999999999996</v>
      </c>
      <c r="J41" s="93">
        <v>0.82199999999999995</v>
      </c>
      <c r="K41" s="93">
        <v>0.754</v>
      </c>
      <c r="L41" s="93">
        <v>0.84299999999999997</v>
      </c>
      <c r="N41" s="92">
        <v>0.82</v>
      </c>
      <c r="O41" s="93">
        <v>0.77600000000000002</v>
      </c>
      <c r="P41" s="93">
        <v>0.81299999999999994</v>
      </c>
      <c r="Q41" s="93">
        <v>0.85099999999999998</v>
      </c>
      <c r="R41" s="93">
        <v>0.84499999999999997</v>
      </c>
      <c r="S41" s="93">
        <v>0.82699999999999996</v>
      </c>
      <c r="T41" s="93">
        <v>0.83</v>
      </c>
      <c r="U41" s="93">
        <v>0.82</v>
      </c>
      <c r="V41" s="93">
        <v>0.89200000000000002</v>
      </c>
      <c r="W41" s="93">
        <v>0.77900000000000003</v>
      </c>
      <c r="X41" s="93">
        <v>0.79400000000000004</v>
      </c>
    </row>
    <row r="42" spans="1:25" s="86" customFormat="1">
      <c r="A42" s="122" t="s">
        <v>375</v>
      </c>
      <c r="B42" s="109">
        <v>5.4</v>
      </c>
      <c r="C42" s="112">
        <v>5.2</v>
      </c>
      <c r="D42" s="112">
        <v>5.4</v>
      </c>
      <c r="E42" s="112">
        <v>5.5</v>
      </c>
      <c r="F42" s="112">
        <v>5.4</v>
      </c>
      <c r="G42" s="112">
        <v>5.4</v>
      </c>
      <c r="H42" s="112">
        <v>5.4</v>
      </c>
      <c r="I42" s="112">
        <v>5.5</v>
      </c>
      <c r="J42" s="112">
        <v>5.5</v>
      </c>
      <c r="K42" s="112">
        <v>5.2</v>
      </c>
      <c r="L42" s="112">
        <v>5.5</v>
      </c>
      <c r="N42" s="109">
        <v>5.4</v>
      </c>
      <c r="O42" s="112">
        <v>5.2</v>
      </c>
      <c r="P42" s="112">
        <v>5.4</v>
      </c>
      <c r="Q42" s="112">
        <v>5.5</v>
      </c>
      <c r="R42" s="112">
        <v>5.5</v>
      </c>
      <c r="S42" s="112">
        <v>5.4</v>
      </c>
      <c r="T42" s="112">
        <v>5.4</v>
      </c>
      <c r="U42" s="112">
        <v>5.4</v>
      </c>
      <c r="V42" s="112">
        <v>5.5</v>
      </c>
      <c r="W42" s="112">
        <v>5.2</v>
      </c>
      <c r="X42" s="112">
        <v>5.3</v>
      </c>
    </row>
    <row r="43" spans="1:25" s="86" customFormat="1">
      <c r="A43" s="122" t="s">
        <v>376</v>
      </c>
      <c r="B43" s="109">
        <v>6</v>
      </c>
      <c r="C43" s="112">
        <v>6</v>
      </c>
      <c r="D43" s="112">
        <v>6</v>
      </c>
      <c r="E43" s="112">
        <v>6</v>
      </c>
      <c r="F43" s="112">
        <v>6</v>
      </c>
      <c r="G43" s="112">
        <v>5</v>
      </c>
      <c r="H43" s="112">
        <v>6</v>
      </c>
      <c r="I43" s="112">
        <v>6</v>
      </c>
      <c r="J43" s="112">
        <v>6</v>
      </c>
      <c r="K43" s="112">
        <v>5</v>
      </c>
      <c r="L43" s="112">
        <v>6</v>
      </c>
      <c r="N43" s="109">
        <v>6</v>
      </c>
      <c r="O43" s="112">
        <v>5</v>
      </c>
      <c r="P43" s="112">
        <v>6</v>
      </c>
      <c r="Q43" s="112">
        <v>6</v>
      </c>
      <c r="R43" s="112">
        <v>6</v>
      </c>
      <c r="S43" s="112">
        <v>6</v>
      </c>
      <c r="T43" s="112">
        <v>6</v>
      </c>
      <c r="U43" s="112">
        <v>6</v>
      </c>
      <c r="V43" s="112">
        <v>6</v>
      </c>
      <c r="W43" s="112">
        <v>5</v>
      </c>
      <c r="X43" s="112">
        <v>6</v>
      </c>
    </row>
    <row r="44" spans="1:25" s="86" customFormat="1">
      <c r="A44" s="122" t="s">
        <v>377</v>
      </c>
      <c r="B44" s="73" t="str">
        <f>INDEX($A9:$A15,MATCH(B47,B9:B15,0))</f>
        <v>Voto 6</v>
      </c>
      <c r="C44" s="113" t="str">
        <f t="shared" ref="C44:X44" si="0">INDEX($A9:$A15,MATCH(C47,C9:C15,0))</f>
        <v>Voto 6</v>
      </c>
      <c r="D44" s="113" t="str">
        <f t="shared" si="0"/>
        <v>Voto 6</v>
      </c>
      <c r="E44" s="113" t="str">
        <f t="shared" si="0"/>
        <v>Voto 6</v>
      </c>
      <c r="F44" s="113" t="str">
        <f t="shared" si="0"/>
        <v>Voto 6</v>
      </c>
      <c r="G44" s="113" t="str">
        <f t="shared" si="0"/>
        <v>Voto 6</v>
      </c>
      <c r="H44" s="113" t="str">
        <f t="shared" si="0"/>
        <v>Voto 6</v>
      </c>
      <c r="I44" s="113" t="str">
        <f t="shared" si="0"/>
        <v>Voto 6</v>
      </c>
      <c r="J44" s="113" t="str">
        <f t="shared" si="0"/>
        <v>Voto 6</v>
      </c>
      <c r="K44" s="113" t="str">
        <f t="shared" si="0"/>
        <v>Voto 6</v>
      </c>
      <c r="L44" s="113" t="str">
        <f t="shared" si="0"/>
        <v>Voto 6</v>
      </c>
      <c r="M44" s="177"/>
      <c r="N44" s="73" t="str">
        <f t="shared" si="0"/>
        <v>Voto 6</v>
      </c>
      <c r="O44" s="113" t="str">
        <f t="shared" si="0"/>
        <v>Voto 6</v>
      </c>
      <c r="P44" s="113" t="str">
        <f t="shared" si="0"/>
        <v>Voto 6</v>
      </c>
      <c r="Q44" s="113" t="str">
        <f t="shared" si="0"/>
        <v>Voto 6</v>
      </c>
      <c r="R44" s="113" t="str">
        <f t="shared" si="0"/>
        <v>Voto 6</v>
      </c>
      <c r="S44" s="113" t="str">
        <f t="shared" si="0"/>
        <v>Voto 6</v>
      </c>
      <c r="T44" s="113" t="str">
        <f t="shared" si="0"/>
        <v>Voto 6</v>
      </c>
      <c r="U44" s="113" t="str">
        <f t="shared" si="0"/>
        <v>Voto 6</v>
      </c>
      <c r="V44" s="113" t="str">
        <f t="shared" si="0"/>
        <v>Voto 6</v>
      </c>
      <c r="W44" s="113" t="str">
        <f t="shared" si="0"/>
        <v>Voto 6</v>
      </c>
      <c r="X44" s="113" t="str">
        <f t="shared" si="0"/>
        <v>Voto 6</v>
      </c>
    </row>
    <row r="45" spans="1:25" s="86" customFormat="1">
      <c r="A45" s="122" t="s">
        <v>378</v>
      </c>
      <c r="B45" s="109">
        <f t="shared" ref="B45:L45" si="1">100*((B24+B25+B26)-(B20+B21+B22))/(B20+B21+B22+B24+B25+B26)</f>
        <v>84.406779661016969</v>
      </c>
      <c r="C45" s="112">
        <f t="shared" si="1"/>
        <v>74.245939675174014</v>
      </c>
      <c r="D45" s="112">
        <f t="shared" si="1"/>
        <v>85.13513513513513</v>
      </c>
      <c r="E45" s="112">
        <f t="shared" si="1"/>
        <v>85.454545454545453</v>
      </c>
      <c r="F45" s="112">
        <f t="shared" si="1"/>
        <v>83.964365256124722</v>
      </c>
      <c r="G45" s="112">
        <f t="shared" si="1"/>
        <v>86.462882096069862</v>
      </c>
      <c r="H45" s="112">
        <f t="shared" si="1"/>
        <v>85.382059800664464</v>
      </c>
      <c r="I45" s="112">
        <f t="shared" si="1"/>
        <v>89.115646258503403</v>
      </c>
      <c r="J45" s="112">
        <f t="shared" si="1"/>
        <v>87.685290763968084</v>
      </c>
      <c r="K45" s="112">
        <f t="shared" si="1"/>
        <v>68.491620111731834</v>
      </c>
      <c r="L45" s="112">
        <f t="shared" si="1"/>
        <v>90.734463276836138</v>
      </c>
      <c r="N45" s="109">
        <f t="shared" ref="N45:X45" si="2">100*((N24+N25+N26)-(N20+N21+N22))/(N20+N21+N22+N24+N25+N26)</f>
        <v>86.77309007981755</v>
      </c>
      <c r="O45" s="112">
        <f t="shared" si="2"/>
        <v>81.074766355140198</v>
      </c>
      <c r="P45" s="112">
        <f t="shared" si="2"/>
        <v>87.543252595155707</v>
      </c>
      <c r="Q45" s="112">
        <f t="shared" si="2"/>
        <v>87.43109151047409</v>
      </c>
      <c r="R45" s="112">
        <f t="shared" si="2"/>
        <v>88.418708240534514</v>
      </c>
      <c r="S45" s="112">
        <f t="shared" si="2"/>
        <v>90.772779700115322</v>
      </c>
      <c r="T45" s="112">
        <f t="shared" si="2"/>
        <v>90.804597701149419</v>
      </c>
      <c r="U45" s="112">
        <f t="shared" si="2"/>
        <v>94.768133174791899</v>
      </c>
      <c r="V45" s="112">
        <f t="shared" si="2"/>
        <v>93.28277356446371</v>
      </c>
      <c r="W45" s="112">
        <f t="shared" si="2"/>
        <v>76.045197740113011</v>
      </c>
      <c r="X45" s="112">
        <f t="shared" si="2"/>
        <v>80.659840728100107</v>
      </c>
    </row>
    <row r="46" spans="1:25" s="86" customFormat="1" ht="48" hidden="1">
      <c r="A46" s="21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23"/>
      <c r="N46" s="7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116" t="s">
        <v>385</v>
      </c>
    </row>
    <row r="47" spans="1:25" s="86" customFormat="1" hidden="1">
      <c r="A47" s="21"/>
      <c r="B47" s="117">
        <f>MAX(B9:B15)</f>
        <v>23053</v>
      </c>
      <c r="C47" s="117">
        <f t="shared" ref="C47:X47" si="3">MAX(C9:C15)</f>
        <v>3614</v>
      </c>
      <c r="D47" s="117">
        <f t="shared" si="3"/>
        <v>2343</v>
      </c>
      <c r="E47" s="117">
        <f t="shared" si="3"/>
        <v>1753</v>
      </c>
      <c r="F47" s="117">
        <f t="shared" si="3"/>
        <v>1540</v>
      </c>
      <c r="G47" s="117">
        <f t="shared" si="3"/>
        <v>2941</v>
      </c>
      <c r="H47" s="117">
        <f t="shared" si="3"/>
        <v>619</v>
      </c>
      <c r="I47" s="117">
        <f t="shared" si="3"/>
        <v>3463</v>
      </c>
      <c r="J47" s="117">
        <f t="shared" si="3"/>
        <v>2122</v>
      </c>
      <c r="K47" s="117">
        <f t="shared" si="3"/>
        <v>1439</v>
      </c>
      <c r="L47" s="117">
        <f t="shared" si="3"/>
        <v>3219</v>
      </c>
      <c r="N47" s="117">
        <f t="shared" si="3"/>
        <v>6712</v>
      </c>
      <c r="O47" s="117">
        <f t="shared" si="3"/>
        <v>759</v>
      </c>
      <c r="P47" s="117">
        <f t="shared" si="3"/>
        <v>399</v>
      </c>
      <c r="Q47" s="117">
        <f t="shared" si="3"/>
        <v>864</v>
      </c>
      <c r="R47" s="117">
        <f t="shared" si="3"/>
        <v>594</v>
      </c>
      <c r="S47" s="117">
        <f t="shared" si="3"/>
        <v>779</v>
      </c>
      <c r="T47" s="117">
        <f t="shared" si="3"/>
        <v>235</v>
      </c>
      <c r="U47" s="117">
        <f t="shared" si="3"/>
        <v>823</v>
      </c>
      <c r="V47" s="117">
        <f t="shared" si="3"/>
        <v>785</v>
      </c>
      <c r="W47" s="117">
        <f t="shared" si="3"/>
        <v>519</v>
      </c>
      <c r="X47" s="117">
        <f t="shared" si="3"/>
        <v>956</v>
      </c>
    </row>
    <row r="48" spans="1:25" s="67" customFormat="1" ht="6" customHeight="1">
      <c r="A48" s="182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35" ht="13.5" customHeight="1">
      <c r="A49" s="39" t="s">
        <v>279</v>
      </c>
      <c r="B49" s="40"/>
      <c r="C49" s="40"/>
      <c r="D49" s="40"/>
      <c r="E49" s="40"/>
      <c r="F49" s="40"/>
      <c r="G49" s="40"/>
      <c r="H49" s="40"/>
      <c r="I49" s="40"/>
      <c r="J49" s="6"/>
      <c r="K49" s="6"/>
      <c r="L49" s="6"/>
      <c r="M49" s="6"/>
      <c r="N49" s="40"/>
      <c r="O49" s="40"/>
      <c r="P49" s="40"/>
      <c r="Q49" s="40"/>
      <c r="R49" s="40"/>
      <c r="S49" s="40"/>
      <c r="T49" s="40"/>
      <c r="U49" s="40"/>
      <c r="V49" s="6"/>
      <c r="W49" s="6"/>
      <c r="X49" s="6"/>
      <c r="Y49" s="6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>
      <c r="A50" s="118" t="s">
        <v>379</v>
      </c>
      <c r="B50" s="9"/>
      <c r="H50" s="9"/>
      <c r="N50" s="9"/>
      <c r="T50" s="9"/>
    </row>
    <row r="51" spans="1:35">
      <c r="A51" s="118" t="s">
        <v>380</v>
      </c>
      <c r="B51" s="9"/>
      <c r="H51" s="9"/>
      <c r="N51" s="9"/>
      <c r="T51" s="9"/>
    </row>
    <row r="52" spans="1:35">
      <c r="A52" s="118" t="s">
        <v>381</v>
      </c>
    </row>
    <row r="53" spans="1:35">
      <c r="A53" s="118" t="s">
        <v>382</v>
      </c>
    </row>
  </sheetData>
  <sheetProtection selectLockedCells="1" selectUnlockedCells="1"/>
  <mergeCells count="17">
    <mergeCell ref="B7:M7"/>
    <mergeCell ref="N7:X7"/>
    <mergeCell ref="B8:L8"/>
    <mergeCell ref="N8:X8"/>
    <mergeCell ref="B40:L40"/>
    <mergeCell ref="N40:X40"/>
    <mergeCell ref="B19:L19"/>
    <mergeCell ref="N19:X19"/>
    <mergeCell ref="B30:L30"/>
    <mergeCell ref="N30:X30"/>
    <mergeCell ref="B3:L3"/>
    <mergeCell ref="N3:X3"/>
    <mergeCell ref="O4:X4"/>
    <mergeCell ref="A4:A5"/>
    <mergeCell ref="B4:B5"/>
    <mergeCell ref="C4:L4"/>
    <mergeCell ref="N4:N5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8"/>
  <sheetViews>
    <sheetView zoomScaleNormal="85" workbookViewId="0">
      <selection activeCell="R24" sqref="R24"/>
    </sheetView>
  </sheetViews>
  <sheetFormatPr defaultColWidth="8.7109375" defaultRowHeight="12"/>
  <cols>
    <col min="1" max="1" width="24.7109375" style="123" customWidth="1"/>
    <col min="2" max="2" width="24" style="124" customWidth="1"/>
    <col min="3" max="3" width="7.5703125" style="125" customWidth="1"/>
    <col min="4" max="8" width="7.28515625" style="125" customWidth="1"/>
    <col min="9" max="9" width="7.28515625" style="126" customWidth="1"/>
    <col min="10" max="13" width="7.28515625" style="125" customWidth="1"/>
    <col min="14" max="16384" width="8.7109375" style="127"/>
  </cols>
  <sheetData>
    <row r="1" spans="1:13" s="130" customFormat="1" ht="12.75">
      <c r="A1" s="128" t="s">
        <v>118</v>
      </c>
      <c r="B1" s="129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>
      <c r="A2" s="131"/>
      <c r="I2" s="125"/>
    </row>
    <row r="3" spans="1:13" ht="12" customHeight="1">
      <c r="A3" s="272" t="s">
        <v>422</v>
      </c>
      <c r="B3" s="273" t="s">
        <v>423</v>
      </c>
      <c r="C3" s="274" t="s">
        <v>424</v>
      </c>
      <c r="D3" s="271" t="s">
        <v>255</v>
      </c>
      <c r="E3" s="271"/>
      <c r="F3" s="271"/>
      <c r="G3" s="271"/>
      <c r="H3" s="271"/>
      <c r="I3" s="271"/>
      <c r="J3" s="271"/>
      <c r="K3" s="271"/>
      <c r="L3" s="271"/>
      <c r="M3" s="271"/>
    </row>
    <row r="4" spans="1:13" ht="48">
      <c r="A4" s="272"/>
      <c r="B4" s="273"/>
      <c r="C4" s="274"/>
      <c r="D4" s="132" t="s">
        <v>261</v>
      </c>
      <c r="E4" s="132" t="s">
        <v>262</v>
      </c>
      <c r="F4" s="132" t="s">
        <v>263</v>
      </c>
      <c r="G4" s="132" t="s">
        <v>264</v>
      </c>
      <c r="H4" s="132" t="s">
        <v>265</v>
      </c>
      <c r="I4" s="132" t="s">
        <v>266</v>
      </c>
      <c r="J4" s="132" t="s">
        <v>267</v>
      </c>
      <c r="K4" s="132" t="s">
        <v>268</v>
      </c>
      <c r="L4" s="132" t="s">
        <v>269</v>
      </c>
      <c r="M4" s="133" t="s">
        <v>270</v>
      </c>
    </row>
    <row r="5" spans="1:13">
      <c r="A5" s="134"/>
      <c r="B5" s="135"/>
      <c r="C5" s="134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1.65" customHeight="1">
      <c r="A6" s="268" t="s">
        <v>425</v>
      </c>
      <c r="B6" s="136" t="s">
        <v>374</v>
      </c>
      <c r="C6" s="137">
        <f ca="1">Tavola11!B40</f>
        <v>0.748</v>
      </c>
      <c r="D6" s="137">
        <f ca="1">Tavola11!C40</f>
        <v>0.7</v>
      </c>
      <c r="E6" s="137">
        <f ca="1">Tavola11!D40</f>
        <v>0.747</v>
      </c>
      <c r="F6" s="137">
        <f ca="1">Tavola11!E40</f>
        <v>0.752</v>
      </c>
      <c r="G6" s="137">
        <f ca="1">Tavola11!F40</f>
        <v>0.76700000000000002</v>
      </c>
      <c r="H6" s="137">
        <f ca="1">Tavola11!G40</f>
        <v>0.75800000000000001</v>
      </c>
      <c r="I6" s="137">
        <f ca="1">Tavola11!H40</f>
        <v>0.80200000000000005</v>
      </c>
      <c r="J6" s="137">
        <f ca="1">Tavola11!I40</f>
        <v>0.75600000000000001</v>
      </c>
      <c r="K6" s="137">
        <f ca="1">Tavola11!J40</f>
        <v>0.80300000000000005</v>
      </c>
      <c r="L6" s="137">
        <f ca="1">Tavola11!K40</f>
        <v>0.64500000000000002</v>
      </c>
      <c r="M6" s="137">
        <f ca="1">Tavola11!L40</f>
        <v>0.77300000000000002</v>
      </c>
    </row>
    <row r="7" spans="1:13">
      <c r="A7" s="268"/>
      <c r="B7" s="138" t="s">
        <v>375</v>
      </c>
      <c r="C7" s="139">
        <f ca="1">Tavola11!B41</f>
        <v>5.3</v>
      </c>
      <c r="D7" s="139">
        <f ca="1">Tavola11!C41</f>
        <v>5</v>
      </c>
      <c r="E7" s="139">
        <f ca="1">Tavola11!D41</f>
        <v>5.3</v>
      </c>
      <c r="F7" s="139">
        <f ca="1">Tavola11!E41</f>
        <v>5.4</v>
      </c>
      <c r="G7" s="139">
        <f ca="1">Tavola11!F41</f>
        <v>5.4</v>
      </c>
      <c r="H7" s="139">
        <f ca="1">Tavola11!G41</f>
        <v>5.2</v>
      </c>
      <c r="I7" s="139">
        <f ca="1">Tavola11!H41</f>
        <v>5.4</v>
      </c>
      <c r="J7" s="139">
        <f ca="1">Tavola11!I41</f>
        <v>5.3</v>
      </c>
      <c r="K7" s="139">
        <f ca="1">Tavola11!J41</f>
        <v>5.4</v>
      </c>
      <c r="L7" s="139">
        <f ca="1">Tavola11!K41</f>
        <v>4.9000000000000004</v>
      </c>
      <c r="M7" s="139">
        <f ca="1">Tavola11!L41</f>
        <v>5.4</v>
      </c>
    </row>
    <row r="8" spans="1:13">
      <c r="A8" s="268"/>
      <c r="B8" s="138" t="s">
        <v>376</v>
      </c>
      <c r="C8" s="139">
        <f ca="1">Tavola11!B42</f>
        <v>5</v>
      </c>
      <c r="D8" s="139">
        <f ca="1">Tavola11!C42</f>
        <v>5</v>
      </c>
      <c r="E8" s="139">
        <f ca="1">Tavola11!D42</f>
        <v>5</v>
      </c>
      <c r="F8" s="139">
        <f ca="1">Tavola11!E42</f>
        <v>6</v>
      </c>
      <c r="G8" s="139">
        <f ca="1">Tavola11!F42</f>
        <v>5</v>
      </c>
      <c r="H8" s="139">
        <f ca="1">Tavola11!G42</f>
        <v>5</v>
      </c>
      <c r="I8" s="139">
        <f ca="1">Tavola11!H42</f>
        <v>5</v>
      </c>
      <c r="J8" s="139">
        <f ca="1">Tavola11!I42</f>
        <v>6</v>
      </c>
      <c r="K8" s="139">
        <f ca="1">Tavola11!J42</f>
        <v>6</v>
      </c>
      <c r="L8" s="139">
        <f ca="1">Tavola11!K42</f>
        <v>5</v>
      </c>
      <c r="M8" s="139">
        <f ca="1">Tavola11!L42</f>
        <v>6</v>
      </c>
    </row>
    <row r="9" spans="1:13">
      <c r="A9" s="268"/>
      <c r="B9" s="138" t="s">
        <v>377</v>
      </c>
      <c r="C9" s="140" t="str">
        <f ca="1">Tavola11!B43</f>
        <v>Voto 6</v>
      </c>
      <c r="D9" s="140" t="str">
        <f ca="1">Tavola11!C43</f>
        <v>Voto 5</v>
      </c>
      <c r="E9" s="140" t="str">
        <f ca="1">Tavola11!D43</f>
        <v>Voto 6</v>
      </c>
      <c r="F9" s="140" t="str">
        <f ca="1">Tavola11!E43</f>
        <v>Voto 6</v>
      </c>
      <c r="G9" s="140" t="str">
        <f ca="1">Tavola11!F43</f>
        <v>Voto 6</v>
      </c>
      <c r="H9" s="140" t="str">
        <f ca="1">Tavola11!G43</f>
        <v>Voto 6</v>
      </c>
      <c r="I9" s="140" t="str">
        <f ca="1">Tavola11!H43</f>
        <v>Voto 5</v>
      </c>
      <c r="J9" s="140" t="str">
        <f ca="1">Tavola11!I43</f>
        <v>Voto 6</v>
      </c>
      <c r="K9" s="140" t="str">
        <f ca="1">Tavola11!J43</f>
        <v>Voto 6</v>
      </c>
      <c r="L9" s="140" t="str">
        <f ca="1">Tavola11!K43</f>
        <v>Voto 5</v>
      </c>
      <c r="M9" s="140" t="str">
        <f ca="1">Tavola11!L43</f>
        <v>Voto 6</v>
      </c>
    </row>
    <row r="10" spans="1:13">
      <c r="A10" s="268"/>
      <c r="B10" s="138" t="s">
        <v>378</v>
      </c>
      <c r="C10" s="139">
        <f ca="1">Tavola11!B44</f>
        <v>79.807692307692321</v>
      </c>
      <c r="D10" s="139">
        <f ca="1">Tavola11!C44</f>
        <v>68.231046931407946</v>
      </c>
      <c r="E10" s="139">
        <f ca="1">Tavola11!D44</f>
        <v>80.871670702179188</v>
      </c>
      <c r="F10" s="139">
        <f ca="1">Tavola11!E44</f>
        <v>82.746051032806818</v>
      </c>
      <c r="G10" s="139">
        <f ca="1">Tavola11!F44</f>
        <v>83.453237410071964</v>
      </c>
      <c r="H10" s="139">
        <f ca="1">Tavola11!G44</f>
        <v>80.261593341260394</v>
      </c>
      <c r="I10" s="139">
        <f ca="1">Tavola11!H44</f>
        <v>82.272727272727266</v>
      </c>
      <c r="J10" s="139">
        <f ca="1">Tavola11!I44</f>
        <v>84.165651644336194</v>
      </c>
      <c r="K10" s="139">
        <f ca="1">Tavola11!J44</f>
        <v>83.505154639175259</v>
      </c>
      <c r="L10" s="139">
        <f ca="1">Tavola11!K44</f>
        <v>65.128205128205138</v>
      </c>
      <c r="M10" s="139">
        <f ca="1">Tavola11!L44</f>
        <v>85.354141656662676</v>
      </c>
    </row>
    <row r="11" spans="1:13">
      <c r="A11" s="141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24" customHeight="1">
      <c r="A12" s="268" t="s">
        <v>426</v>
      </c>
      <c r="B12" s="136" t="s">
        <v>374</v>
      </c>
      <c r="C12" s="137">
        <f ca="1">Tavola12!B40</f>
        <v>0.752</v>
      </c>
      <c r="D12" s="137">
        <f ca="1">Tavola12!C40</f>
        <v>0.67600000000000005</v>
      </c>
      <c r="E12" s="137">
        <f ca="1">Tavola12!D40</f>
        <v>0.77</v>
      </c>
      <c r="F12" s="137">
        <f ca="1">Tavola12!E40</f>
        <v>0.77300000000000002</v>
      </c>
      <c r="G12" s="137">
        <f ca="1">Tavola12!F40</f>
        <v>0.76400000000000001</v>
      </c>
      <c r="H12" s="137">
        <f ca="1">Tavola12!G40</f>
        <v>0.78300000000000003</v>
      </c>
      <c r="I12" s="137">
        <f ca="1">Tavola12!H40</f>
        <v>0.77200000000000002</v>
      </c>
      <c r="J12" s="137">
        <f ca="1">Tavola12!I40</f>
        <v>0.76900000000000002</v>
      </c>
      <c r="K12" s="137">
        <f ca="1">Tavola12!J40</f>
        <v>0.80800000000000005</v>
      </c>
      <c r="L12" s="137">
        <f ca="1">Tavola12!K40</f>
        <v>0.61399999999999999</v>
      </c>
      <c r="M12" s="137">
        <f ca="1">Tavola12!L40</f>
        <v>0.77800000000000002</v>
      </c>
    </row>
    <row r="13" spans="1:13">
      <c r="A13" s="268"/>
      <c r="B13" s="138" t="s">
        <v>375</v>
      </c>
      <c r="C13" s="139">
        <f ca="1">Tavola12!B41</f>
        <v>5.2</v>
      </c>
      <c r="D13" s="139">
        <f ca="1">Tavola12!C41</f>
        <v>5</v>
      </c>
      <c r="E13" s="139">
        <f ca="1">Tavola12!D41</f>
        <v>5.2</v>
      </c>
      <c r="F13" s="139">
        <f ca="1">Tavola12!E41</f>
        <v>5.3</v>
      </c>
      <c r="G13" s="139">
        <f ca="1">Tavola12!F41</f>
        <v>5.3</v>
      </c>
      <c r="H13" s="139">
        <f ca="1">Tavola12!G41</f>
        <v>5.3</v>
      </c>
      <c r="I13" s="139">
        <f ca="1">Tavola12!H41</f>
        <v>5.3</v>
      </c>
      <c r="J13" s="139">
        <f ca="1">Tavola12!I41</f>
        <v>5.4</v>
      </c>
      <c r="K13" s="139">
        <f ca="1">Tavola12!J41</f>
        <v>5.4</v>
      </c>
      <c r="L13" s="139">
        <f ca="1">Tavola12!K41</f>
        <v>4.9000000000000004</v>
      </c>
      <c r="M13" s="139">
        <f ca="1">Tavola12!L41</f>
        <v>5.4</v>
      </c>
    </row>
    <row r="14" spans="1:13">
      <c r="A14" s="268"/>
      <c r="B14" s="138" t="s">
        <v>376</v>
      </c>
      <c r="C14" s="139">
        <f ca="1">Tavola12!B42</f>
        <v>5</v>
      </c>
      <c r="D14" s="139">
        <f ca="1">Tavola12!C42</f>
        <v>5</v>
      </c>
      <c r="E14" s="139">
        <f ca="1">Tavola12!D42</f>
        <v>5</v>
      </c>
      <c r="F14" s="139">
        <f ca="1">Tavola12!E42</f>
        <v>5</v>
      </c>
      <c r="G14" s="139">
        <f ca="1">Tavola12!F42</f>
        <v>5</v>
      </c>
      <c r="H14" s="139">
        <f ca="1">Tavola12!G42</f>
        <v>5</v>
      </c>
      <c r="I14" s="139">
        <f ca="1">Tavola12!H42</f>
        <v>5</v>
      </c>
      <c r="J14" s="139">
        <f ca="1">Tavola12!I42</f>
        <v>6</v>
      </c>
      <c r="K14" s="139">
        <f ca="1">Tavola12!J42</f>
        <v>6</v>
      </c>
      <c r="L14" s="139">
        <f ca="1">Tavola12!K42</f>
        <v>5</v>
      </c>
      <c r="M14" s="139">
        <f ca="1">Tavola12!L42</f>
        <v>6</v>
      </c>
    </row>
    <row r="15" spans="1:13">
      <c r="A15" s="268"/>
      <c r="B15" s="138" t="s">
        <v>377</v>
      </c>
      <c r="C15" s="140" t="str">
        <f ca="1">Tavola12!B43</f>
        <v>Voto 6</v>
      </c>
      <c r="D15" s="140" t="str">
        <f ca="1">Tavola12!C43</f>
        <v>Voto 5</v>
      </c>
      <c r="E15" s="140" t="str">
        <f ca="1">Tavola12!D43</f>
        <v>Voto 5</v>
      </c>
      <c r="F15" s="140" t="str">
        <f ca="1">Tavola12!E43</f>
        <v>Voto 5</v>
      </c>
      <c r="G15" s="140" t="str">
        <f ca="1">Tavola12!F43</f>
        <v>Voto 6</v>
      </c>
      <c r="H15" s="140" t="str">
        <f ca="1">Tavola12!G43</f>
        <v>Voto 6</v>
      </c>
      <c r="I15" s="140" t="str">
        <f ca="1">Tavola12!H43</f>
        <v>Voto 5</v>
      </c>
      <c r="J15" s="140" t="str">
        <f ca="1">Tavola12!I43</f>
        <v>Voto 6</v>
      </c>
      <c r="K15" s="140" t="str">
        <f ca="1">Tavola12!J43</f>
        <v>Voto 6</v>
      </c>
      <c r="L15" s="140" t="str">
        <f ca="1">Tavola12!K43</f>
        <v>Voto 6</v>
      </c>
      <c r="M15" s="140" t="str">
        <f ca="1">Tavola12!L43</f>
        <v>Voto 6</v>
      </c>
    </row>
    <row r="16" spans="1:13">
      <c r="A16" s="268"/>
      <c r="B16" s="138" t="s">
        <v>378</v>
      </c>
      <c r="C16" s="139">
        <f ca="1">Tavola12!B44</f>
        <v>80.335731414868107</v>
      </c>
      <c r="D16" s="139">
        <f ca="1">Tavola12!C44</f>
        <v>68.961201501877341</v>
      </c>
      <c r="E16" s="139">
        <f ca="1">Tavola12!D44</f>
        <v>81.17647058823529</v>
      </c>
      <c r="F16" s="139">
        <f ca="1">Tavola12!E44</f>
        <v>83.372921615201875</v>
      </c>
      <c r="G16" s="139">
        <f ca="1">Tavola12!F44</f>
        <v>81.688466111771689</v>
      </c>
      <c r="H16" s="139">
        <f ca="1">Tavola12!G44</f>
        <v>82.113821138211392</v>
      </c>
      <c r="I16" s="139">
        <f ca="1">Tavola12!H44</f>
        <v>81.796690307328618</v>
      </c>
      <c r="J16" s="139">
        <f ca="1">Tavola12!I44</f>
        <v>86.87727825030376</v>
      </c>
      <c r="K16" s="139">
        <f ca="1">Tavola12!J44</f>
        <v>85.287356321839084</v>
      </c>
      <c r="L16" s="139">
        <f ca="1">Tavola12!K44</f>
        <v>62.005277044854893</v>
      </c>
      <c r="M16" s="139">
        <f ca="1">Tavola12!L44</f>
        <v>84.798099762470287</v>
      </c>
    </row>
    <row r="17" spans="1:16">
      <c r="A17" s="141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16" ht="24" customHeight="1">
      <c r="A18" s="269" t="s">
        <v>16</v>
      </c>
      <c r="B18" s="136" t="s">
        <v>374</v>
      </c>
      <c r="C18" s="137">
        <f ca="1">Tavola13!B16</f>
        <v>0.75</v>
      </c>
      <c r="D18" s="137">
        <f ca="1">Tavola13!C16</f>
        <v>0.68799999999999994</v>
      </c>
      <c r="E18" s="137">
        <f ca="1">Tavola13!D16</f>
        <v>0.75849999999999995</v>
      </c>
      <c r="F18" s="137">
        <f ca="1">Tavola13!E16</f>
        <v>0.76249999999999996</v>
      </c>
      <c r="G18" s="137">
        <f ca="1">Tavola13!F16</f>
        <v>0.76550000000000007</v>
      </c>
      <c r="H18" s="137">
        <f ca="1">Tavola13!G16</f>
        <v>0.77049999999999996</v>
      </c>
      <c r="I18" s="137">
        <f ca="1">Tavola13!H16</f>
        <v>0.78700000000000003</v>
      </c>
      <c r="J18" s="137">
        <f ca="1">Tavola13!I16</f>
        <v>0.76249999999999996</v>
      </c>
      <c r="K18" s="137">
        <f ca="1">Tavola13!J16</f>
        <v>0.8055000000000001</v>
      </c>
      <c r="L18" s="137">
        <f ca="1">Tavola13!K16</f>
        <v>0.62949999999999995</v>
      </c>
      <c r="M18" s="137">
        <f ca="1">Tavola13!L16</f>
        <v>0.77550000000000008</v>
      </c>
    </row>
    <row r="19" spans="1:16" ht="11.45" customHeight="1">
      <c r="A19" s="270"/>
      <c r="B19" s="138" t="s">
        <v>375</v>
      </c>
      <c r="C19" s="139">
        <f ca="1">Tavola13!B17</f>
        <v>5.25</v>
      </c>
      <c r="D19" s="139">
        <f ca="1">Tavola13!C17</f>
        <v>5</v>
      </c>
      <c r="E19" s="139">
        <f ca="1">Tavola13!D17</f>
        <v>5.25</v>
      </c>
      <c r="F19" s="139">
        <f ca="1">Tavola13!E17</f>
        <v>5.35</v>
      </c>
      <c r="G19" s="139">
        <f ca="1">Tavola13!F17</f>
        <v>5.35</v>
      </c>
      <c r="H19" s="139">
        <f ca="1">Tavola13!G17</f>
        <v>5.25</v>
      </c>
      <c r="I19" s="139">
        <f ca="1">Tavola13!H17</f>
        <v>5.35</v>
      </c>
      <c r="J19" s="139">
        <f ca="1">Tavola13!I17</f>
        <v>5.35</v>
      </c>
      <c r="K19" s="139">
        <f ca="1">Tavola13!J17</f>
        <v>5.4</v>
      </c>
      <c r="L19" s="139">
        <f ca="1">Tavola13!K17</f>
        <v>4.9000000000000004</v>
      </c>
      <c r="M19" s="139">
        <f ca="1">Tavola13!L17</f>
        <v>5.4</v>
      </c>
    </row>
    <row r="20" spans="1:16">
      <c r="A20" s="141"/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1:16" ht="24" customHeight="1">
      <c r="A21" s="268" t="s">
        <v>427</v>
      </c>
      <c r="B21" s="136" t="s">
        <v>374</v>
      </c>
      <c r="C21" s="137">
        <f ca="1">Tavola14!B40</f>
        <v>0.76800000000000002</v>
      </c>
      <c r="D21" s="137">
        <f ca="1">Tavola14!C40</f>
        <v>0.71899999999999997</v>
      </c>
      <c r="E21" s="137">
        <f ca="1">Tavola14!D40</f>
        <v>0.76100000000000001</v>
      </c>
      <c r="F21" s="137">
        <f ca="1">Tavola14!E40</f>
        <v>0.76200000000000001</v>
      </c>
      <c r="G21" s="137">
        <f ca="1">Tavola14!F40</f>
        <v>0.79200000000000004</v>
      </c>
      <c r="H21" s="137">
        <f ca="1">Tavola14!G40</f>
        <v>0.78300000000000003</v>
      </c>
      <c r="I21" s="137">
        <f ca="1">Tavola14!H40</f>
        <v>0.76400000000000001</v>
      </c>
      <c r="J21" s="137">
        <f ca="1">Tavola14!I40</f>
        <v>0.78</v>
      </c>
      <c r="K21" s="137">
        <f ca="1">Tavola14!J40</f>
        <v>0.81699999999999995</v>
      </c>
      <c r="L21" s="137">
        <f ca="1">Tavola14!K40</f>
        <v>0.68600000000000005</v>
      </c>
      <c r="M21" s="137">
        <f ca="1">Tavola14!L40</f>
        <v>0.79500000000000004</v>
      </c>
    </row>
    <row r="22" spans="1:16">
      <c r="A22" s="268"/>
      <c r="B22" s="138" t="s">
        <v>375</v>
      </c>
      <c r="C22" s="139">
        <f ca="1">Tavola14!B41</f>
        <v>5.3</v>
      </c>
      <c r="D22" s="139">
        <f ca="1">Tavola14!C41</f>
        <v>5</v>
      </c>
      <c r="E22" s="139">
        <f ca="1">Tavola14!D41</f>
        <v>5.3</v>
      </c>
      <c r="F22" s="139">
        <f ca="1">Tavola14!E41</f>
        <v>5.3</v>
      </c>
      <c r="G22" s="139">
        <f ca="1">Tavola14!F41</f>
        <v>5.4</v>
      </c>
      <c r="H22" s="139">
        <f ca="1">Tavola14!G41</f>
        <v>5.3</v>
      </c>
      <c r="I22" s="139">
        <f ca="1">Tavola14!H41</f>
        <v>5.2</v>
      </c>
      <c r="J22" s="139">
        <f ca="1">Tavola14!I41</f>
        <v>5.4</v>
      </c>
      <c r="K22" s="139">
        <f ca="1">Tavola14!J41</f>
        <v>5.5</v>
      </c>
      <c r="L22" s="139">
        <f ca="1">Tavola14!K41</f>
        <v>5</v>
      </c>
      <c r="M22" s="139">
        <f ca="1">Tavola14!L41</f>
        <v>5.4</v>
      </c>
    </row>
    <row r="23" spans="1:16">
      <c r="A23" s="268"/>
      <c r="B23" s="138" t="s">
        <v>376</v>
      </c>
      <c r="C23" s="139">
        <f ca="1">Tavola14!B42</f>
        <v>5</v>
      </c>
      <c r="D23" s="139">
        <f ca="1">Tavola14!C42</f>
        <v>5</v>
      </c>
      <c r="E23" s="139">
        <f ca="1">Tavola14!D42</f>
        <v>5</v>
      </c>
      <c r="F23" s="139">
        <f ca="1">Tavola14!E42</f>
        <v>6</v>
      </c>
      <c r="G23" s="139">
        <f ca="1">Tavola14!F42</f>
        <v>5</v>
      </c>
      <c r="H23" s="139">
        <f ca="1">Tavola14!G42</f>
        <v>5</v>
      </c>
      <c r="I23" s="139">
        <f ca="1">Tavola14!H42</f>
        <v>5</v>
      </c>
      <c r="J23" s="139">
        <f ca="1">Tavola14!I42</f>
        <v>6</v>
      </c>
      <c r="K23" s="139">
        <f ca="1">Tavola14!J42</f>
        <v>6</v>
      </c>
      <c r="L23" s="139">
        <f ca="1">Tavola14!K42</f>
        <v>5</v>
      </c>
      <c r="M23" s="139">
        <f ca="1">Tavola14!L42</f>
        <v>5</v>
      </c>
      <c r="N23" s="143"/>
      <c r="O23" s="143"/>
      <c r="P23" s="143"/>
    </row>
    <row r="24" spans="1:16">
      <c r="A24" s="268"/>
      <c r="B24" s="138" t="s">
        <v>377</v>
      </c>
      <c r="C24" s="140" t="str">
        <f ca="1">Tavola14!B43</f>
        <v>Voto 6</v>
      </c>
      <c r="D24" s="140" t="str">
        <f ca="1">Tavola14!C43</f>
        <v>Voto 6</v>
      </c>
      <c r="E24" s="140" t="str">
        <f ca="1">Tavola14!D43</f>
        <v>Voto 6</v>
      </c>
      <c r="F24" s="140" t="str">
        <f ca="1">Tavola14!E43</f>
        <v>Voto 6</v>
      </c>
      <c r="G24" s="140" t="str">
        <f ca="1">Tavola14!F43</f>
        <v>Voto 6</v>
      </c>
      <c r="H24" s="140" t="str">
        <f ca="1">Tavola14!G43</f>
        <v>Voto 6</v>
      </c>
      <c r="I24" s="140" t="str">
        <f ca="1">Tavola14!H43</f>
        <v>Voto 5</v>
      </c>
      <c r="J24" s="140" t="str">
        <f ca="1">Tavola14!I43</f>
        <v>Voto 6</v>
      </c>
      <c r="K24" s="140" t="str">
        <f ca="1">Tavola14!J43</f>
        <v>Voto 6</v>
      </c>
      <c r="L24" s="140" t="str">
        <f ca="1">Tavola14!K43</f>
        <v>Voto 5</v>
      </c>
      <c r="M24" s="140" t="str">
        <f ca="1">Tavola14!L43</f>
        <v>Voto 5</v>
      </c>
    </row>
    <row r="25" spans="1:16">
      <c r="A25" s="268"/>
      <c r="B25" s="138" t="s">
        <v>378</v>
      </c>
      <c r="C25" s="139">
        <f ca="1">Tavola14!B44</f>
        <v>80.683156654888094</v>
      </c>
      <c r="D25" s="139">
        <f ca="1">Tavola14!C44</f>
        <v>70.749108204518436</v>
      </c>
      <c r="E25" s="139">
        <f ca="1">Tavola14!D44</f>
        <v>83.594692400482529</v>
      </c>
      <c r="F25" s="139">
        <f ca="1">Tavola14!E44</f>
        <v>79.083431257344316</v>
      </c>
      <c r="G25" s="139">
        <f ca="1">Tavola14!F44</f>
        <v>85.480093676814974</v>
      </c>
      <c r="H25" s="139">
        <f ca="1">Tavola14!G44</f>
        <v>81.67053364269141</v>
      </c>
      <c r="I25" s="139">
        <f ca="1">Tavola14!H44</f>
        <v>84.096385542168662</v>
      </c>
      <c r="J25" s="139">
        <f ca="1">Tavola14!I44</f>
        <v>85.238095238095227</v>
      </c>
      <c r="K25" s="139">
        <f ca="1">Tavola14!J44</f>
        <v>84.580498866213148</v>
      </c>
      <c r="L25" s="139">
        <f ca="1">Tavola14!K44</f>
        <v>63.723150357995237</v>
      </c>
      <c r="M25" s="139">
        <f ca="1">Tavola14!L44</f>
        <v>85.098952270081483</v>
      </c>
    </row>
    <row r="26" spans="1:16">
      <c r="A26" s="141"/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6" ht="24" customHeight="1">
      <c r="A27" s="268" t="s">
        <v>428</v>
      </c>
      <c r="B27" s="136" t="s">
        <v>374</v>
      </c>
      <c r="C27" s="137">
        <f ca="1">Tavola15!B40</f>
        <v>0.71199999999999997</v>
      </c>
      <c r="D27" s="137">
        <f ca="1">Tavola15!C40</f>
        <v>0.64200000000000002</v>
      </c>
      <c r="E27" s="137">
        <f ca="1">Tavola15!D40</f>
        <v>0.71499999999999997</v>
      </c>
      <c r="F27" s="137">
        <f ca="1">Tavola15!E40</f>
        <v>0.71599999999999997</v>
      </c>
      <c r="G27" s="137">
        <f ca="1">Tavola15!F40</f>
        <v>0.76300000000000001</v>
      </c>
      <c r="H27" s="137">
        <f ca="1">Tavola15!G40</f>
        <v>0.72199999999999998</v>
      </c>
      <c r="I27" s="137">
        <f ca="1">Tavola15!H40</f>
        <v>0.70799999999999996</v>
      </c>
      <c r="J27" s="137">
        <f ca="1">Tavola15!I40</f>
        <v>0.70599999999999996</v>
      </c>
      <c r="K27" s="137">
        <f ca="1">Tavola15!J40</f>
        <v>0.78700000000000003</v>
      </c>
      <c r="L27" s="137">
        <f ca="1">Tavola15!K40</f>
        <v>0.56200000000000006</v>
      </c>
      <c r="M27" s="137">
        <f ca="1">Tavola15!L40</f>
        <v>0.77100000000000002</v>
      </c>
    </row>
    <row r="28" spans="1:16">
      <c r="A28" s="268"/>
      <c r="B28" s="138" t="s">
        <v>375</v>
      </c>
      <c r="C28" s="139">
        <f ca="1">Tavola15!B41</f>
        <v>5</v>
      </c>
      <c r="D28" s="139">
        <f ca="1">Tavola15!C41</f>
        <v>4.8</v>
      </c>
      <c r="E28" s="139">
        <f ca="1">Tavola15!D41</f>
        <v>5.0999999999999996</v>
      </c>
      <c r="F28" s="139">
        <f ca="1">Tavola15!E41</f>
        <v>5.0999999999999996</v>
      </c>
      <c r="G28" s="139">
        <f ca="1">Tavola15!F41</f>
        <v>5.2</v>
      </c>
      <c r="H28" s="139">
        <f ca="1">Tavola15!G41</f>
        <v>5</v>
      </c>
      <c r="I28" s="139">
        <f ca="1">Tavola15!H41</f>
        <v>5</v>
      </c>
      <c r="J28" s="139">
        <f ca="1">Tavola15!I41</f>
        <v>5.0999999999999996</v>
      </c>
      <c r="K28" s="139">
        <f ca="1">Tavola15!J41</f>
        <v>5.2</v>
      </c>
      <c r="L28" s="139">
        <f ca="1">Tavola15!K41</f>
        <v>4.7</v>
      </c>
      <c r="M28" s="139">
        <f ca="1">Tavola15!L41</f>
        <v>5.2</v>
      </c>
    </row>
    <row r="29" spans="1:16">
      <c r="A29" s="268"/>
      <c r="B29" s="138" t="s">
        <v>376</v>
      </c>
      <c r="C29" s="139">
        <f ca="1">Tavola15!B42</f>
        <v>5</v>
      </c>
      <c r="D29" s="139">
        <f ca="1">Tavola15!C42</f>
        <v>5</v>
      </c>
      <c r="E29" s="139">
        <f ca="1">Tavola15!D42</f>
        <v>5</v>
      </c>
      <c r="F29" s="139">
        <f ca="1">Tavola15!E42</f>
        <v>5</v>
      </c>
      <c r="G29" s="139">
        <f ca="1">Tavola15!F42</f>
        <v>5</v>
      </c>
      <c r="H29" s="139">
        <f ca="1">Tavola15!G42</f>
        <v>5</v>
      </c>
      <c r="I29" s="139">
        <f ca="1">Tavola15!H42</f>
        <v>5</v>
      </c>
      <c r="J29" s="139">
        <f ca="1">Tavola15!I42</f>
        <v>5</v>
      </c>
      <c r="K29" s="139">
        <f ca="1">Tavola15!J42</f>
        <v>5</v>
      </c>
      <c r="L29" s="139">
        <f ca="1">Tavola15!K42</f>
        <v>5</v>
      </c>
      <c r="M29" s="139">
        <f ca="1">Tavola15!L42</f>
        <v>5</v>
      </c>
    </row>
    <row r="30" spans="1:16">
      <c r="A30" s="268"/>
      <c r="B30" s="138" t="s">
        <v>377</v>
      </c>
      <c r="C30" s="140" t="str">
        <f ca="1">Tavola15!B43</f>
        <v>Voto 5</v>
      </c>
      <c r="D30" s="140" t="str">
        <f ca="1">Tavola15!C43</f>
        <v>Voto 5</v>
      </c>
      <c r="E30" s="140" t="str">
        <f ca="1">Tavola15!D43</f>
        <v>Voto 5</v>
      </c>
      <c r="F30" s="140" t="str">
        <f ca="1">Tavola15!E43</f>
        <v>Voto 6</v>
      </c>
      <c r="G30" s="140" t="str">
        <f ca="1">Tavola15!F43</f>
        <v>Voto 5</v>
      </c>
      <c r="H30" s="140" t="str">
        <f ca="1">Tavola15!G43</f>
        <v>Voto 5</v>
      </c>
      <c r="I30" s="140" t="str">
        <f ca="1">Tavola15!H43</f>
        <v>Voto 5</v>
      </c>
      <c r="J30" s="140" t="str">
        <f ca="1">Tavola15!I43</f>
        <v>Voto 5</v>
      </c>
      <c r="K30" s="140" t="str">
        <f ca="1">Tavola15!J43</f>
        <v>Voto 5</v>
      </c>
      <c r="L30" s="140" t="str">
        <f ca="1">Tavola15!K43</f>
        <v>Voto 5</v>
      </c>
      <c r="M30" s="140" t="str">
        <f ca="1">Tavola15!L43</f>
        <v>Voto 5</v>
      </c>
    </row>
    <row r="31" spans="1:16">
      <c r="A31" s="268"/>
      <c r="B31" s="138" t="s">
        <v>378</v>
      </c>
      <c r="C31" s="139">
        <f ca="1">Tavola15!B44</f>
        <v>76.455696202531641</v>
      </c>
      <c r="D31" s="139">
        <f ca="1">Tavola15!C44</f>
        <v>63.494132985658396</v>
      </c>
      <c r="E31" s="139">
        <f ca="1">Tavola15!D44</f>
        <v>87.037037037037038</v>
      </c>
      <c r="F31" s="139">
        <f ca="1">Tavola15!E44</f>
        <v>75.123152709359601</v>
      </c>
      <c r="G31" s="139">
        <f ca="1">Tavola15!F44</f>
        <v>82.324455205811148</v>
      </c>
      <c r="H31" s="139">
        <f ca="1">Tavola15!G44</f>
        <v>73.880597014925371</v>
      </c>
      <c r="I31" s="139">
        <f ca="1">Tavola15!H44</f>
        <v>78.40616966580977</v>
      </c>
      <c r="J31" s="139">
        <f ca="1">Tavola15!I44</f>
        <v>79.921773142112116</v>
      </c>
      <c r="K31" s="139">
        <f ca="1">Tavola15!J44</f>
        <v>84.560570071258908</v>
      </c>
      <c r="L31" s="139">
        <f ca="1">Tavola15!K44</f>
        <v>50.8819538670285</v>
      </c>
      <c r="M31" s="139">
        <f ca="1">Tavola15!L44</f>
        <v>83.743842364532014</v>
      </c>
    </row>
    <row r="32" spans="1:16" s="144" customFormat="1">
      <c r="A32" s="141"/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3" spans="1:14" s="144" customFormat="1" ht="24" customHeight="1">
      <c r="A33" s="268" t="s">
        <v>429</v>
      </c>
      <c r="B33" s="136" t="s">
        <v>374</v>
      </c>
      <c r="C33" s="137">
        <f ca="1">Tavola16!B40</f>
        <v>0.754</v>
      </c>
      <c r="D33" s="137">
        <f ca="1">Tavola16!C40</f>
        <v>0.73399999999999999</v>
      </c>
      <c r="E33" s="137">
        <f ca="1">Tavola16!D40</f>
        <v>0.746</v>
      </c>
      <c r="F33" s="137">
        <f ca="1">Tavola16!E40</f>
        <v>0.73099999999999998</v>
      </c>
      <c r="G33" s="137">
        <f ca="1">Tavola16!F40</f>
        <v>0.78</v>
      </c>
      <c r="H33" s="137">
        <f ca="1">Tavola16!G40</f>
        <v>0.76500000000000001</v>
      </c>
      <c r="I33" s="137">
        <f ca="1">Tavola16!H40</f>
        <v>0.78200000000000003</v>
      </c>
      <c r="J33" s="137">
        <f ca="1">Tavola16!I40</f>
        <v>0.73399999999999999</v>
      </c>
      <c r="K33" s="137">
        <f ca="1">Tavola16!J40</f>
        <v>0.80500000000000005</v>
      </c>
      <c r="L33" s="137">
        <f ca="1">Tavola16!K40</f>
        <v>0.68100000000000005</v>
      </c>
      <c r="M33" s="137">
        <f ca="1">Tavola16!L40</f>
        <v>0.78500000000000003</v>
      </c>
      <c r="N33" s="145"/>
    </row>
    <row r="34" spans="1:14">
      <c r="A34" s="268"/>
      <c r="B34" s="138" t="s">
        <v>375</v>
      </c>
      <c r="C34" s="139">
        <f ca="1">Tavola16!B41</f>
        <v>5.2</v>
      </c>
      <c r="D34" s="139">
        <f ca="1">Tavola16!C41</f>
        <v>5</v>
      </c>
      <c r="E34" s="139">
        <f ca="1">Tavola16!D41</f>
        <v>5.2</v>
      </c>
      <c r="F34" s="139">
        <f ca="1">Tavola16!E41</f>
        <v>5.2</v>
      </c>
      <c r="G34" s="139">
        <f ca="1">Tavola16!F41</f>
        <v>5.3</v>
      </c>
      <c r="H34" s="139">
        <f ca="1">Tavola16!G41</f>
        <v>5.2</v>
      </c>
      <c r="I34" s="139">
        <f ca="1">Tavola16!H41</f>
        <v>5.2</v>
      </c>
      <c r="J34" s="139">
        <f ca="1">Tavola16!I41</f>
        <v>5.3</v>
      </c>
      <c r="K34" s="139">
        <f ca="1">Tavola16!J41</f>
        <v>5.3</v>
      </c>
      <c r="L34" s="139">
        <f ca="1">Tavola16!K41</f>
        <v>5</v>
      </c>
      <c r="M34" s="139">
        <f ca="1">Tavola16!L41</f>
        <v>5.3</v>
      </c>
    </row>
    <row r="35" spans="1:14">
      <c r="A35" s="268"/>
      <c r="B35" s="138" t="s">
        <v>376</v>
      </c>
      <c r="C35" s="139">
        <f ca="1">Tavola16!B42</f>
        <v>5</v>
      </c>
      <c r="D35" s="139">
        <f ca="1">Tavola16!C42</f>
        <v>5</v>
      </c>
      <c r="E35" s="139">
        <f ca="1">Tavola16!D42</f>
        <v>5</v>
      </c>
      <c r="F35" s="139">
        <f ca="1">Tavola16!E42</f>
        <v>6</v>
      </c>
      <c r="G35" s="139">
        <f ca="1">Tavola16!F42</f>
        <v>5</v>
      </c>
      <c r="H35" s="139">
        <f ca="1">Tavola16!G42</f>
        <v>5</v>
      </c>
      <c r="I35" s="139">
        <f ca="1">Tavola16!H42</f>
        <v>5</v>
      </c>
      <c r="J35" s="139">
        <f ca="1">Tavola16!I42</f>
        <v>5</v>
      </c>
      <c r="K35" s="139">
        <f ca="1">Tavola16!J42</f>
        <v>5</v>
      </c>
      <c r="L35" s="139">
        <f ca="1">Tavola16!K42</f>
        <v>5</v>
      </c>
      <c r="M35" s="139">
        <f ca="1">Tavola16!L42</f>
        <v>5</v>
      </c>
    </row>
    <row r="36" spans="1:14">
      <c r="A36" s="268"/>
      <c r="B36" s="138" t="s">
        <v>377</v>
      </c>
      <c r="C36" s="140" t="str">
        <f ca="1">Tavola16!B43</f>
        <v>Voto 6</v>
      </c>
      <c r="D36" s="140" t="str">
        <f ca="1">Tavola16!C43</f>
        <v>Voto 5</v>
      </c>
      <c r="E36" s="140" t="str">
        <f ca="1">Tavola16!D43</f>
        <v>Voto 6</v>
      </c>
      <c r="F36" s="140" t="str">
        <f ca="1">Tavola16!E43</f>
        <v>Voto 6</v>
      </c>
      <c r="G36" s="140" t="str">
        <f ca="1">Tavola16!F43</f>
        <v>Voto 6</v>
      </c>
      <c r="H36" s="140" t="str">
        <f ca="1">Tavola16!G43</f>
        <v>Voto 6</v>
      </c>
      <c r="I36" s="140" t="str">
        <f ca="1">Tavola16!H43</f>
        <v>Voto 5</v>
      </c>
      <c r="J36" s="140" t="str">
        <f ca="1">Tavola16!I43</f>
        <v>Voto 6</v>
      </c>
      <c r="K36" s="140" t="str">
        <f ca="1">Tavola16!J43</f>
        <v>Voto 6</v>
      </c>
      <c r="L36" s="140" t="str">
        <f ca="1">Tavola16!K43</f>
        <v>Voto 6</v>
      </c>
      <c r="M36" s="140" t="str">
        <f ca="1">Tavola16!L43</f>
        <v>Voto 6</v>
      </c>
    </row>
    <row r="37" spans="1:14">
      <c r="A37" s="268"/>
      <c r="B37" s="138" t="s">
        <v>378</v>
      </c>
      <c r="C37" s="139">
        <f ca="1">Tavola16!B44</f>
        <v>79.717586649550711</v>
      </c>
      <c r="D37" s="139">
        <f ca="1">Tavola16!C44</f>
        <v>74.267515923566862</v>
      </c>
      <c r="E37" s="139">
        <f ca="1">Tavola16!D44</f>
        <v>82.834850455136547</v>
      </c>
      <c r="F37" s="139">
        <f ca="1">Tavola16!E44</f>
        <v>74.677002583979316</v>
      </c>
      <c r="G37" s="139">
        <f ca="1">Tavola16!F44</f>
        <v>81.19047619047619</v>
      </c>
      <c r="H37" s="139">
        <f ca="1">Tavola16!G44</f>
        <v>79.030144167758849</v>
      </c>
      <c r="I37" s="139">
        <f ca="1">Tavola16!H44</f>
        <v>81.658291457286424</v>
      </c>
      <c r="J37" s="139">
        <f ca="1">Tavola16!I44</f>
        <v>83.651226158038156</v>
      </c>
      <c r="K37" s="139">
        <f ca="1">Tavola16!J44</f>
        <v>84.261501210653748</v>
      </c>
      <c r="L37" s="139">
        <f ca="1">Tavola16!K44</f>
        <v>62.972292191435763</v>
      </c>
      <c r="M37" s="139">
        <f ca="1">Tavola16!L44</f>
        <v>85.974025974025963</v>
      </c>
    </row>
    <row r="38" spans="1:14">
      <c r="A38" s="141"/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  <row r="39" spans="1:14" ht="11.65" customHeight="1">
      <c r="A39" s="269" t="s">
        <v>17</v>
      </c>
      <c r="B39" s="136" t="s">
        <v>374</v>
      </c>
      <c r="C39" s="137">
        <f ca="1">Tavola17!B20</f>
        <v>0.7446666666666667</v>
      </c>
      <c r="D39" s="137">
        <f ca="1">Tavola17!C20</f>
        <v>0.69833333333333325</v>
      </c>
      <c r="E39" s="137">
        <f ca="1">Tavola17!D20</f>
        <v>0.7406666666666667</v>
      </c>
      <c r="F39" s="137">
        <f ca="1">Tavola17!E20</f>
        <v>0.7363333333333334</v>
      </c>
      <c r="G39" s="137">
        <f ca="1">Tavola17!F20</f>
        <v>0.77833333333333332</v>
      </c>
      <c r="H39" s="137">
        <f ca="1">Tavola17!G20</f>
        <v>0.75666666666666671</v>
      </c>
      <c r="I39" s="137">
        <f ca="1">Tavola17!H20</f>
        <v>0.7513333333333333</v>
      </c>
      <c r="J39" s="137">
        <f ca="1">Tavola17!I20</f>
        <v>0.73999999999999988</v>
      </c>
      <c r="K39" s="137">
        <f ca="1">Tavola17!J20</f>
        <v>0.80300000000000005</v>
      </c>
      <c r="L39" s="137">
        <f ca="1">Tavola17!K20</f>
        <v>0.64300000000000013</v>
      </c>
      <c r="M39" s="137">
        <f ca="1">Tavola17!L20</f>
        <v>0.78366666666666662</v>
      </c>
    </row>
    <row r="40" spans="1:14" ht="11.45" customHeight="1">
      <c r="A40" s="270"/>
      <c r="B40" s="138" t="s">
        <v>375</v>
      </c>
      <c r="C40" s="139">
        <f ca="1">Tavola17!B21</f>
        <v>5.166666666666667</v>
      </c>
      <c r="D40" s="139">
        <f ca="1">Tavola17!C21</f>
        <v>4.9333333333333336</v>
      </c>
      <c r="E40" s="139">
        <f ca="1">Tavola17!D21</f>
        <v>5.1999999999999993</v>
      </c>
      <c r="F40" s="139">
        <f ca="1">Tavola17!E21</f>
        <v>5.1999999999999993</v>
      </c>
      <c r="G40" s="139">
        <f ca="1">Tavola17!F21</f>
        <v>5.3000000000000007</v>
      </c>
      <c r="H40" s="139">
        <f ca="1">Tavola17!G21</f>
        <v>5.166666666666667</v>
      </c>
      <c r="I40" s="139">
        <f ca="1">Tavola17!H21</f>
        <v>5.1333333333333329</v>
      </c>
      <c r="J40" s="139">
        <f ca="1">Tavola17!I21</f>
        <v>5.2666666666666666</v>
      </c>
      <c r="K40" s="139">
        <f ca="1">Tavola17!J21</f>
        <v>5.333333333333333</v>
      </c>
      <c r="L40" s="139">
        <f ca="1">Tavola17!K21</f>
        <v>4.8999999999999995</v>
      </c>
      <c r="M40" s="139">
        <f ca="1">Tavola17!L21</f>
        <v>5.3000000000000007</v>
      </c>
    </row>
    <row r="41" spans="1:14">
      <c r="A41" s="141"/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</row>
    <row r="42" spans="1:14" ht="11.65" customHeight="1">
      <c r="A42" s="268" t="s">
        <v>430</v>
      </c>
      <c r="B42" s="136" t="s">
        <v>374</v>
      </c>
      <c r="C42" s="137">
        <f ca="1">Tavola18!B40</f>
        <v>0.75</v>
      </c>
      <c r="D42" s="137">
        <f ca="1">Tavola18!C40</f>
        <v>0.70499999999999996</v>
      </c>
      <c r="E42" s="137">
        <f ca="1">Tavola18!D40</f>
        <v>0.76500000000000001</v>
      </c>
      <c r="F42" s="137">
        <f ca="1">Tavola18!E40</f>
        <v>0.77400000000000002</v>
      </c>
      <c r="G42" s="137">
        <f ca="1">Tavola18!F40</f>
        <v>0.80500000000000005</v>
      </c>
      <c r="H42" s="137">
        <f ca="1">Tavola18!G40</f>
        <v>0.72899999999999998</v>
      </c>
      <c r="I42" s="137">
        <f ca="1">Tavola18!H40</f>
        <v>0.75800000000000001</v>
      </c>
      <c r="J42" s="137">
        <f ca="1">Tavola18!I40</f>
        <v>0.76600000000000001</v>
      </c>
      <c r="K42" s="137">
        <f ca="1">Tavola18!J40</f>
        <v>0.78900000000000003</v>
      </c>
      <c r="L42" s="137">
        <f ca="1">Tavola18!K40</f>
        <v>0.64500000000000002</v>
      </c>
      <c r="M42" s="137">
        <f ca="1">Tavola18!L40</f>
        <v>0.77100000000000002</v>
      </c>
    </row>
    <row r="43" spans="1:14">
      <c r="A43" s="268"/>
      <c r="B43" s="138" t="s">
        <v>375</v>
      </c>
      <c r="C43" s="139">
        <f ca="1">Tavola18!B41</f>
        <v>5.2</v>
      </c>
      <c r="D43" s="139">
        <f ca="1">Tavola18!C41</f>
        <v>5</v>
      </c>
      <c r="E43" s="139">
        <f ca="1">Tavola18!D41</f>
        <v>5.3</v>
      </c>
      <c r="F43" s="139">
        <f ca="1">Tavola18!E41</f>
        <v>5.3</v>
      </c>
      <c r="G43" s="139">
        <f ca="1">Tavola18!F41</f>
        <v>5.3</v>
      </c>
      <c r="H43" s="139">
        <f ca="1">Tavola18!G41</f>
        <v>5.0999999999999996</v>
      </c>
      <c r="I43" s="139">
        <f ca="1">Tavola18!H41</f>
        <v>5.3</v>
      </c>
      <c r="J43" s="139">
        <f ca="1">Tavola18!I41</f>
        <v>5.3</v>
      </c>
      <c r="K43" s="139">
        <f ca="1">Tavola18!J41</f>
        <v>5.3</v>
      </c>
      <c r="L43" s="139">
        <f ca="1">Tavola18!K41</f>
        <v>4.9000000000000004</v>
      </c>
      <c r="M43" s="139">
        <f ca="1">Tavola18!L41</f>
        <v>5.3</v>
      </c>
    </row>
    <row r="44" spans="1:14">
      <c r="A44" s="268"/>
      <c r="B44" s="138" t="s">
        <v>376</v>
      </c>
      <c r="C44" s="139">
        <f ca="1">Tavola18!B42</f>
        <v>5</v>
      </c>
      <c r="D44" s="139">
        <f ca="1">Tavola18!C42</f>
        <v>5</v>
      </c>
      <c r="E44" s="139">
        <f ca="1">Tavola18!D42</f>
        <v>5</v>
      </c>
      <c r="F44" s="139">
        <f ca="1">Tavola18!E42</f>
        <v>5</v>
      </c>
      <c r="G44" s="139">
        <f ca="1">Tavola18!F42</f>
        <v>5</v>
      </c>
      <c r="H44" s="139">
        <f ca="1">Tavola18!G42</f>
        <v>5</v>
      </c>
      <c r="I44" s="139">
        <f ca="1">Tavola18!H42</f>
        <v>5</v>
      </c>
      <c r="J44" s="139">
        <f ca="1">Tavola18!I42</f>
        <v>5</v>
      </c>
      <c r="K44" s="139">
        <f ca="1">Tavola18!J42</f>
        <v>5</v>
      </c>
      <c r="L44" s="139">
        <f ca="1">Tavola18!K42</f>
        <v>5</v>
      </c>
      <c r="M44" s="139">
        <f ca="1">Tavola18!L42</f>
        <v>5</v>
      </c>
    </row>
    <row r="45" spans="1:14">
      <c r="A45" s="268"/>
      <c r="B45" s="138" t="s">
        <v>377</v>
      </c>
      <c r="C45" s="140" t="str">
        <f ca="1">Tavola18!B43</f>
        <v>Voto 5</v>
      </c>
      <c r="D45" s="140" t="str">
        <f ca="1">Tavola18!C43</f>
        <v>Voto 5</v>
      </c>
      <c r="E45" s="140" t="str">
        <f ca="1">Tavola18!D43</f>
        <v>Voto 5</v>
      </c>
      <c r="F45" s="140" t="str">
        <f ca="1">Tavola18!E43</f>
        <v>Voto 6</v>
      </c>
      <c r="G45" s="140" t="str">
        <f ca="1">Tavola18!F43</f>
        <v>Voto 6</v>
      </c>
      <c r="H45" s="140" t="str">
        <f ca="1">Tavola18!G43</f>
        <v>Voto 6</v>
      </c>
      <c r="I45" s="140" t="str">
        <f ca="1">Tavola18!H43</f>
        <v>Voto 5</v>
      </c>
      <c r="J45" s="140" t="str">
        <f ca="1">Tavola18!I43</f>
        <v>Voto 5</v>
      </c>
      <c r="K45" s="140" t="str">
        <f ca="1">Tavola18!J43</f>
        <v>Voto 6</v>
      </c>
      <c r="L45" s="140" t="str">
        <f ca="1">Tavola18!K43</f>
        <v>Voto 5</v>
      </c>
      <c r="M45" s="140" t="str">
        <f ca="1">Tavola18!L43</f>
        <v>Voto 5</v>
      </c>
    </row>
    <row r="46" spans="1:14">
      <c r="A46" s="268"/>
      <c r="B46" s="138" t="s">
        <v>378</v>
      </c>
      <c r="C46" s="139">
        <f ca="1">Tavola18!B44</f>
        <v>80.288461538461533</v>
      </c>
      <c r="D46" s="139">
        <f ca="1">Tavola18!C44</f>
        <v>72.371638141809299</v>
      </c>
      <c r="E46" s="139">
        <f ca="1">Tavola18!D44</f>
        <v>81.472684085510707</v>
      </c>
      <c r="F46" s="139">
        <f ca="1">Tavola18!E44</f>
        <v>79.534883720930239</v>
      </c>
      <c r="G46" s="139">
        <f ca="1">Tavola18!F44</f>
        <v>82.126696832579199</v>
      </c>
      <c r="H46" s="139">
        <f ca="1">Tavola18!G44</f>
        <v>79.999999999999986</v>
      </c>
      <c r="I46" s="139">
        <f ca="1">Tavola18!H44</f>
        <v>84.184914841849121</v>
      </c>
      <c r="J46" s="139">
        <f ca="1">Tavola18!I44</f>
        <v>86.618004866180044</v>
      </c>
      <c r="K46" s="139">
        <f ca="1">Tavola18!J44</f>
        <v>81.379310344827587</v>
      </c>
      <c r="L46" s="139">
        <f ca="1">Tavola18!K44</f>
        <v>60.647571606475715</v>
      </c>
      <c r="M46" s="139">
        <f ca="1">Tavola18!L44</f>
        <v>86.682808716707015</v>
      </c>
    </row>
    <row r="47" spans="1:14">
      <c r="A47" s="141"/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</row>
    <row r="48" spans="1:14" ht="11.65" customHeight="1">
      <c r="A48" s="268" t="s">
        <v>431</v>
      </c>
      <c r="B48" s="136" t="s">
        <v>374</v>
      </c>
      <c r="C48" s="137">
        <f ca="1">Tavola19!B40</f>
        <v>0.72399999999999998</v>
      </c>
      <c r="D48" s="137">
        <f ca="1">Tavola19!C40</f>
        <v>0.70899999999999996</v>
      </c>
      <c r="E48" s="137">
        <f ca="1">Tavola19!D40</f>
        <v>0.71599999999999997</v>
      </c>
      <c r="F48" s="137">
        <f ca="1">Tavola19!E40</f>
        <v>0.73899999999999999</v>
      </c>
      <c r="G48" s="137">
        <f ca="1">Tavola19!F40</f>
        <v>0.71799999999999997</v>
      </c>
      <c r="H48" s="137">
        <f ca="1">Tavola19!G40</f>
        <v>0.67700000000000005</v>
      </c>
      <c r="I48" s="137">
        <f ca="1">Tavola19!H40</f>
        <v>0.75600000000000001</v>
      </c>
      <c r="J48" s="137">
        <f ca="1">Tavola19!I40</f>
        <v>0.73099999999999998</v>
      </c>
      <c r="K48" s="137">
        <f ca="1">Tavola19!J40</f>
        <v>0.752</v>
      </c>
      <c r="L48" s="137">
        <f ca="1">Tavola19!K40</f>
        <v>0.68500000000000005</v>
      </c>
      <c r="M48" s="137">
        <f ca="1">Tavola19!L40</f>
        <v>0.76500000000000001</v>
      </c>
    </row>
    <row r="49" spans="1:13">
      <c r="A49" s="268"/>
      <c r="B49" s="138" t="s">
        <v>375</v>
      </c>
      <c r="C49" s="139">
        <f ca="1">Tavola19!B41</f>
        <v>5.2</v>
      </c>
      <c r="D49" s="139">
        <f ca="1">Tavola19!C41</f>
        <v>5.0999999999999996</v>
      </c>
      <c r="E49" s="139">
        <f ca="1">Tavola19!D41</f>
        <v>5.2</v>
      </c>
      <c r="F49" s="139">
        <f ca="1">Tavola19!E41</f>
        <v>5.3</v>
      </c>
      <c r="G49" s="139">
        <f ca="1">Tavola19!F41</f>
        <v>5.2</v>
      </c>
      <c r="H49" s="139">
        <f ca="1">Tavola19!G41</f>
        <v>5</v>
      </c>
      <c r="I49" s="139">
        <f ca="1">Tavola19!H41</f>
        <v>5.3</v>
      </c>
      <c r="J49" s="139">
        <f ca="1">Tavola19!I41</f>
        <v>5.3</v>
      </c>
      <c r="K49" s="139">
        <f ca="1">Tavola19!J41</f>
        <v>5.3</v>
      </c>
      <c r="L49" s="139">
        <f ca="1">Tavola19!K41</f>
        <v>5.0999999999999996</v>
      </c>
      <c r="M49" s="139">
        <f ca="1">Tavola19!L41</f>
        <v>5.3</v>
      </c>
    </row>
    <row r="50" spans="1:13">
      <c r="A50" s="268"/>
      <c r="B50" s="138" t="s">
        <v>376</v>
      </c>
      <c r="C50" s="139">
        <f ca="1">Tavola19!B42</f>
        <v>5</v>
      </c>
      <c r="D50" s="139">
        <f ca="1">Tavola19!C42</f>
        <v>5</v>
      </c>
      <c r="E50" s="139">
        <f ca="1">Tavola19!D42</f>
        <v>5</v>
      </c>
      <c r="F50" s="139">
        <f ca="1">Tavola19!E42</f>
        <v>6</v>
      </c>
      <c r="G50" s="139">
        <f ca="1">Tavola19!F42</f>
        <v>5</v>
      </c>
      <c r="H50" s="139">
        <f ca="1">Tavola19!G42</f>
        <v>5</v>
      </c>
      <c r="I50" s="139">
        <f ca="1">Tavola19!H42</f>
        <v>5</v>
      </c>
      <c r="J50" s="139">
        <f ca="1">Tavola19!I42</f>
        <v>5</v>
      </c>
      <c r="K50" s="139">
        <f ca="1">Tavola19!J42</f>
        <v>5</v>
      </c>
      <c r="L50" s="139">
        <f ca="1">Tavola19!K42</f>
        <v>5</v>
      </c>
      <c r="M50" s="139">
        <f ca="1">Tavola19!L42</f>
        <v>5</v>
      </c>
    </row>
    <row r="51" spans="1:13">
      <c r="A51" s="268"/>
      <c r="B51" s="138" t="s">
        <v>377</v>
      </c>
      <c r="C51" s="140" t="str">
        <f ca="1">Tavola19!B43</f>
        <v>Voto 6</v>
      </c>
      <c r="D51" s="140" t="str">
        <f ca="1">Tavola19!C43</f>
        <v>Voto 5</v>
      </c>
      <c r="E51" s="140" t="str">
        <f ca="1">Tavola19!D43</f>
        <v>Voto 6</v>
      </c>
      <c r="F51" s="140" t="str">
        <f ca="1">Tavola19!E43</f>
        <v>Voto 6</v>
      </c>
      <c r="G51" s="140" t="str">
        <f ca="1">Tavola19!F43</f>
        <v>Voto 6</v>
      </c>
      <c r="H51" s="140" t="str">
        <f ca="1">Tavola19!G43</f>
        <v>Voto 6</v>
      </c>
      <c r="I51" s="140" t="str">
        <f ca="1">Tavola19!H43</f>
        <v>Voto 5</v>
      </c>
      <c r="J51" s="140" t="str">
        <f ca="1">Tavola19!I43</f>
        <v>Voto 6</v>
      </c>
      <c r="K51" s="140" t="str">
        <f ca="1">Tavola19!J43</f>
        <v>Voto 6</v>
      </c>
      <c r="L51" s="140" t="str">
        <f ca="1">Tavola19!K43</f>
        <v>Voto 5</v>
      </c>
      <c r="M51" s="140" t="str">
        <f ca="1">Tavola19!L43</f>
        <v>Voto 6</v>
      </c>
    </row>
    <row r="52" spans="1:13">
      <c r="A52" s="268"/>
      <c r="B52" s="138" t="s">
        <v>378</v>
      </c>
      <c r="C52" s="139">
        <f ca="1">Tavola19!B44</f>
        <v>77.530864197530875</v>
      </c>
      <c r="D52" s="139">
        <f ca="1">Tavola19!C44</f>
        <v>68.787515006002394</v>
      </c>
      <c r="E52" s="139">
        <f ca="1">Tavola19!D44</f>
        <v>77.142857142857153</v>
      </c>
      <c r="F52" s="139">
        <f ca="1">Tavola19!E44</f>
        <v>79.877300613496942</v>
      </c>
      <c r="G52" s="139">
        <f ca="1">Tavola19!F44</f>
        <v>81.084489281210608</v>
      </c>
      <c r="H52" s="139">
        <f ca="1">Tavola19!G44</f>
        <v>68.25</v>
      </c>
      <c r="I52" s="139">
        <f ca="1">Tavola19!H44</f>
        <v>79.236276849641982</v>
      </c>
      <c r="J52" s="139">
        <f ca="1">Tavola19!I44</f>
        <v>81.886792452830193</v>
      </c>
      <c r="K52" s="139">
        <f ca="1">Tavola19!J44</f>
        <v>83.067484662576689</v>
      </c>
      <c r="L52" s="139">
        <f ca="1">Tavola19!K44</f>
        <v>74.267515923566876</v>
      </c>
      <c r="M52" s="139">
        <f ca="1">Tavola19!L44</f>
        <v>84.914841849148402</v>
      </c>
    </row>
    <row r="53" spans="1:13" s="144" customFormat="1">
      <c r="A53" s="141"/>
      <c r="B53" s="142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3" s="144" customFormat="1" ht="24" customHeight="1">
      <c r="A54" s="268" t="s">
        <v>432</v>
      </c>
      <c r="B54" s="136" t="s">
        <v>374</v>
      </c>
      <c r="C54" s="137">
        <f ca="1">Tavola20!B40</f>
        <v>0.73399999999999999</v>
      </c>
      <c r="D54" s="137">
        <f ca="1">Tavola20!C40</f>
        <v>0.72899999999999998</v>
      </c>
      <c r="E54" s="137">
        <f ca="1">Tavola20!D40</f>
        <v>0.71199999999999997</v>
      </c>
      <c r="F54" s="137">
        <f ca="1">Tavola20!E40</f>
        <v>0.74</v>
      </c>
      <c r="G54" s="137">
        <f ca="1">Tavola20!F40</f>
        <v>0.73299999999999998</v>
      </c>
      <c r="H54" s="137">
        <f ca="1">Tavola20!G40</f>
        <v>0.69</v>
      </c>
      <c r="I54" s="137">
        <f ca="1">Tavola20!H40</f>
        <v>0.77100000000000002</v>
      </c>
      <c r="J54" s="137">
        <f ca="1">Tavola20!I40</f>
        <v>0.73499999999999999</v>
      </c>
      <c r="K54" s="137">
        <f ca="1">Tavola20!J40</f>
        <v>0.76700000000000002</v>
      </c>
      <c r="L54" s="137">
        <f ca="1">Tavola20!K40</f>
        <v>0.67300000000000004</v>
      </c>
      <c r="M54" s="137">
        <f ca="1">Tavola20!L40</f>
        <v>0.78100000000000003</v>
      </c>
    </row>
    <row r="55" spans="1:13">
      <c r="A55" s="268"/>
      <c r="B55" s="138" t="s">
        <v>375</v>
      </c>
      <c r="C55" s="139">
        <f ca="1">Tavola20!B41</f>
        <v>5.2</v>
      </c>
      <c r="D55" s="139">
        <f ca="1">Tavola20!C41</f>
        <v>5.0999999999999996</v>
      </c>
      <c r="E55" s="139">
        <f ca="1">Tavola20!D41</f>
        <v>5.2</v>
      </c>
      <c r="F55" s="139">
        <f ca="1">Tavola20!E41</f>
        <v>5.3</v>
      </c>
      <c r="G55" s="139">
        <f ca="1">Tavola20!F41</f>
        <v>5.2</v>
      </c>
      <c r="H55" s="139">
        <f ca="1">Tavola20!G41</f>
        <v>5.0999999999999996</v>
      </c>
      <c r="I55" s="139">
        <f ca="1">Tavola20!H41</f>
        <v>5.3</v>
      </c>
      <c r="J55" s="139">
        <f ca="1">Tavola20!I41</f>
        <v>5.3</v>
      </c>
      <c r="K55" s="139">
        <f ca="1">Tavola20!J41</f>
        <v>5.3</v>
      </c>
      <c r="L55" s="139">
        <f ca="1">Tavola20!K41</f>
        <v>5.0999999999999996</v>
      </c>
      <c r="M55" s="139">
        <f ca="1">Tavola20!L41</f>
        <v>5.3</v>
      </c>
    </row>
    <row r="56" spans="1:13">
      <c r="A56" s="268"/>
      <c r="B56" s="138" t="s">
        <v>376</v>
      </c>
      <c r="C56" s="139">
        <f ca="1">Tavola20!B42</f>
        <v>5</v>
      </c>
      <c r="D56" s="139">
        <f ca="1">Tavola20!C42</f>
        <v>5</v>
      </c>
      <c r="E56" s="139">
        <f ca="1">Tavola20!D42</f>
        <v>5</v>
      </c>
      <c r="F56" s="139">
        <f ca="1">Tavola20!E42</f>
        <v>5</v>
      </c>
      <c r="G56" s="139">
        <f ca="1">Tavola20!F42</f>
        <v>5</v>
      </c>
      <c r="H56" s="139">
        <f ca="1">Tavola20!G42</f>
        <v>5</v>
      </c>
      <c r="I56" s="139">
        <f ca="1">Tavola20!H42</f>
        <v>5</v>
      </c>
      <c r="J56" s="139">
        <f ca="1">Tavola20!I42</f>
        <v>6</v>
      </c>
      <c r="K56" s="139">
        <f ca="1">Tavola20!J42</f>
        <v>6</v>
      </c>
      <c r="L56" s="139">
        <f ca="1">Tavola20!K42</f>
        <v>5</v>
      </c>
      <c r="M56" s="139">
        <f ca="1">Tavola20!L42</f>
        <v>5</v>
      </c>
    </row>
    <row r="57" spans="1:13">
      <c r="A57" s="268"/>
      <c r="B57" s="138" t="s">
        <v>377</v>
      </c>
      <c r="C57" s="140" t="str">
        <f ca="1">Tavola20!B43</f>
        <v>Voto 6</v>
      </c>
      <c r="D57" s="140" t="str">
        <f ca="1">Tavola20!C43</f>
        <v>Voto 5</v>
      </c>
      <c r="E57" s="140" t="str">
        <f ca="1">Tavola20!D43</f>
        <v>Voto 6</v>
      </c>
      <c r="F57" s="140" t="str">
        <f ca="1">Tavola20!E43</f>
        <v>Voto 6</v>
      </c>
      <c r="G57" s="140" t="str">
        <f ca="1">Tavola20!F43</f>
        <v>Voto 6</v>
      </c>
      <c r="H57" s="140" t="str">
        <f ca="1">Tavola20!G43</f>
        <v>Voto 6</v>
      </c>
      <c r="I57" s="140" t="str">
        <f ca="1">Tavola20!H43</f>
        <v>Voto 5</v>
      </c>
      <c r="J57" s="140" t="str">
        <f ca="1">Tavola20!I43</f>
        <v>Voto 6</v>
      </c>
      <c r="K57" s="140" t="str">
        <f ca="1">Tavola20!J43</f>
        <v>Voto 6</v>
      </c>
      <c r="L57" s="140" t="str">
        <f ca="1">Tavola20!K43</f>
        <v>Voto 6</v>
      </c>
      <c r="M57" s="140" t="str">
        <f ca="1">Tavola20!L43</f>
        <v>Voto 6</v>
      </c>
    </row>
    <row r="58" spans="1:13">
      <c r="A58" s="268"/>
      <c r="B58" s="138" t="s">
        <v>378</v>
      </c>
      <c r="C58" s="139">
        <f ca="1">Tavola20!B44</f>
        <v>78.484107579462133</v>
      </c>
      <c r="D58" s="139">
        <f ca="1">Tavola20!C44</f>
        <v>71.496437054631826</v>
      </c>
      <c r="E58" s="139">
        <f ca="1">Tavola20!D44</f>
        <v>79.319041614123577</v>
      </c>
      <c r="F58" s="139">
        <f ca="1">Tavola20!E44</f>
        <v>79.681762545899645</v>
      </c>
      <c r="G58" s="139">
        <f ca="1">Tavola20!F44</f>
        <v>82.5</v>
      </c>
      <c r="H58" s="139">
        <f ca="1">Tavola20!G44</f>
        <v>72.864321608040186</v>
      </c>
      <c r="I58" s="139">
        <f ca="1">Tavola20!H44</f>
        <v>81.753554502369681</v>
      </c>
      <c r="J58" s="139">
        <f ca="1">Tavola20!I44</f>
        <v>79.192166462668311</v>
      </c>
      <c r="K58" s="139">
        <f ca="1">Tavola20!J44</f>
        <v>82.754491017964071</v>
      </c>
      <c r="L58" s="139">
        <f ca="1">Tavola20!K44</f>
        <v>69.735182849936947</v>
      </c>
      <c r="M58" s="139">
        <f ca="1">Tavola20!L44</f>
        <v>85.902031063321374</v>
      </c>
    </row>
    <row r="59" spans="1:13">
      <c r="A59" s="141"/>
      <c r="B59" s="142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</row>
    <row r="60" spans="1:13" s="144" customFormat="1" ht="24" customHeight="1">
      <c r="A60" s="268" t="s">
        <v>433</v>
      </c>
      <c r="B60" s="136" t="s">
        <v>374</v>
      </c>
      <c r="C60" s="137">
        <f ca="1">Tavola21!B40</f>
        <v>0.79800000000000004</v>
      </c>
      <c r="D60" s="137">
        <f ca="1">Tavola21!C40</f>
        <v>0.749</v>
      </c>
      <c r="E60" s="137">
        <f ca="1">Tavola21!D40</f>
        <v>0.80100000000000005</v>
      </c>
      <c r="F60" s="137">
        <f ca="1">Tavola21!E40</f>
        <v>0.81699999999999995</v>
      </c>
      <c r="G60" s="137">
        <f ca="1">Tavola21!F40</f>
        <v>0.81799999999999995</v>
      </c>
      <c r="H60" s="137">
        <f ca="1">Tavola21!G40</f>
        <v>0.81399999999999995</v>
      </c>
      <c r="I60" s="137">
        <f ca="1">Tavola21!H40</f>
        <v>0.79200000000000004</v>
      </c>
      <c r="J60" s="137">
        <f ca="1">Tavola21!I40</f>
        <v>0.78400000000000003</v>
      </c>
      <c r="K60" s="137">
        <f ca="1">Tavola21!J40</f>
        <v>0.84699999999999998</v>
      </c>
      <c r="L60" s="137">
        <f ca="1">Tavola21!K40</f>
        <v>0.75700000000000001</v>
      </c>
      <c r="M60" s="137">
        <f ca="1">Tavola21!L40</f>
        <v>0.81499999999999995</v>
      </c>
    </row>
    <row r="61" spans="1:13">
      <c r="A61" s="268"/>
      <c r="B61" s="138" t="s">
        <v>375</v>
      </c>
      <c r="C61" s="139">
        <f ca="1">Tavola21!B41</f>
        <v>5.4</v>
      </c>
      <c r="D61" s="139">
        <f ca="1">Tavola21!C41</f>
        <v>5.2</v>
      </c>
      <c r="E61" s="139">
        <f ca="1">Tavola21!D41</f>
        <v>5.4</v>
      </c>
      <c r="F61" s="139">
        <f ca="1">Tavola21!E41</f>
        <v>5.5</v>
      </c>
      <c r="G61" s="139">
        <f ca="1">Tavola21!F41</f>
        <v>5.4</v>
      </c>
      <c r="H61" s="139">
        <f ca="1">Tavola21!G41</f>
        <v>5.4</v>
      </c>
      <c r="I61" s="139">
        <f ca="1">Tavola21!H41</f>
        <v>5.3</v>
      </c>
      <c r="J61" s="139">
        <f ca="1">Tavola21!I41</f>
        <v>5.4</v>
      </c>
      <c r="K61" s="139">
        <f ca="1">Tavola21!J41</f>
        <v>5.6</v>
      </c>
      <c r="L61" s="139">
        <f ca="1">Tavola21!K41</f>
        <v>5.3</v>
      </c>
      <c r="M61" s="139">
        <f ca="1">Tavola21!L41</f>
        <v>5.4</v>
      </c>
    </row>
    <row r="62" spans="1:13">
      <c r="A62" s="268"/>
      <c r="B62" s="138" t="s">
        <v>376</v>
      </c>
      <c r="C62" s="139">
        <f ca="1">Tavola21!B42</f>
        <v>6</v>
      </c>
      <c r="D62" s="139">
        <f ca="1">Tavola21!C42</f>
        <v>5</v>
      </c>
      <c r="E62" s="139">
        <f ca="1">Tavola21!D42</f>
        <v>5</v>
      </c>
      <c r="F62" s="139">
        <f ca="1">Tavola21!E42</f>
        <v>6</v>
      </c>
      <c r="G62" s="139">
        <f ca="1">Tavola21!F42</f>
        <v>5</v>
      </c>
      <c r="H62" s="139">
        <f ca="1">Tavola21!G42</f>
        <v>6</v>
      </c>
      <c r="I62" s="139">
        <f ca="1">Tavola21!H42</f>
        <v>6</v>
      </c>
      <c r="J62" s="139">
        <f ca="1">Tavola21!I42</f>
        <v>5</v>
      </c>
      <c r="K62" s="139">
        <f ca="1">Tavola21!J42</f>
        <v>6</v>
      </c>
      <c r="L62" s="139">
        <f ca="1">Tavola21!K42</f>
        <v>5</v>
      </c>
      <c r="M62" s="139">
        <f ca="1">Tavola21!L42</f>
        <v>6</v>
      </c>
    </row>
    <row r="63" spans="1:13">
      <c r="A63" s="268"/>
      <c r="B63" s="138" t="s">
        <v>377</v>
      </c>
      <c r="C63" s="140" t="str">
        <f ca="1">Tavola21!B43</f>
        <v>Voto 6</v>
      </c>
      <c r="D63" s="140" t="str">
        <f ca="1">Tavola21!C43</f>
        <v>Voto 5</v>
      </c>
      <c r="E63" s="140" t="str">
        <f ca="1">Tavola21!D43</f>
        <v>Voto 6</v>
      </c>
      <c r="F63" s="140" t="str">
        <f ca="1">Tavola21!E43</f>
        <v>Voto 6</v>
      </c>
      <c r="G63" s="140" t="str">
        <f ca="1">Tavola21!F43</f>
        <v>Voto 6</v>
      </c>
      <c r="H63" s="140" t="str">
        <f ca="1">Tavola21!G43</f>
        <v>Voto 6</v>
      </c>
      <c r="I63" s="140" t="str">
        <f ca="1">Tavola21!H43</f>
        <v>Voto 6</v>
      </c>
      <c r="J63" s="140" t="str">
        <f ca="1">Tavola21!I43</f>
        <v>Voto 6</v>
      </c>
      <c r="K63" s="140" t="str">
        <f ca="1">Tavola21!J43</f>
        <v>Voto 6</v>
      </c>
      <c r="L63" s="140" t="str">
        <f ca="1">Tavola21!K43</f>
        <v>Voto 6</v>
      </c>
      <c r="M63" s="140" t="str">
        <f ca="1">Tavola21!L43</f>
        <v>Voto 6</v>
      </c>
    </row>
    <row r="64" spans="1:13">
      <c r="A64" s="268"/>
      <c r="B64" s="138" t="s">
        <v>378</v>
      </c>
      <c r="C64" s="139">
        <f ca="1">Tavola21!B44</f>
        <v>86.384976525821585</v>
      </c>
      <c r="D64" s="139">
        <f ca="1">Tavola21!C44</f>
        <v>77.751196172248811</v>
      </c>
      <c r="E64" s="139">
        <f ca="1">Tavola21!D44</f>
        <v>88.915094339622641</v>
      </c>
      <c r="F64" s="139">
        <f ca="1">Tavola21!E44</f>
        <v>86.238532110091739</v>
      </c>
      <c r="G64" s="139">
        <f ca="1">Tavola21!F44</f>
        <v>85.77981651376146</v>
      </c>
      <c r="H64" s="139">
        <f ca="1">Tavola21!G44</f>
        <v>90.588235294117652</v>
      </c>
      <c r="I64" s="139">
        <f ca="1">Tavola21!H44</f>
        <v>85.832349468713105</v>
      </c>
      <c r="J64" s="139">
        <f ca="1">Tavola21!I44</f>
        <v>88.178528347406512</v>
      </c>
      <c r="K64" s="139">
        <f ca="1">Tavola21!J44</f>
        <v>92.474344355758262</v>
      </c>
      <c r="L64" s="139">
        <f ca="1">Tavola21!K44</f>
        <v>78.301886792452834</v>
      </c>
      <c r="M64" s="139">
        <f ca="1">Tavola21!L44</f>
        <v>87.949015063731181</v>
      </c>
    </row>
    <row r="66" spans="1:14" ht="11.65" customHeight="1">
      <c r="A66" s="268" t="s">
        <v>434</v>
      </c>
      <c r="B66" s="136" t="s">
        <v>374</v>
      </c>
      <c r="C66" s="137">
        <f ca="1">Tavola22!B40</f>
        <v>0.76800000000000002</v>
      </c>
      <c r="D66" s="137">
        <f ca="1">Tavola22!C40</f>
        <v>0.72699999999999998</v>
      </c>
      <c r="E66" s="137">
        <f ca="1">Tavola22!D40</f>
        <v>0.77200000000000002</v>
      </c>
      <c r="F66" s="137">
        <f ca="1">Tavola22!E40</f>
        <v>0.78500000000000003</v>
      </c>
      <c r="G66" s="137">
        <f ca="1">Tavola22!F40</f>
        <v>0.79200000000000004</v>
      </c>
      <c r="H66" s="137">
        <f ca="1">Tavola22!G40</f>
        <v>0.755</v>
      </c>
      <c r="I66" s="137">
        <f ca="1">Tavola22!H40</f>
        <v>0.75900000000000001</v>
      </c>
      <c r="J66" s="137">
        <f ca="1">Tavola22!I40</f>
        <v>0.78700000000000003</v>
      </c>
      <c r="K66" s="137">
        <f ca="1">Tavola22!J40</f>
        <v>0.82499999999999996</v>
      </c>
      <c r="L66" s="137">
        <f ca="1">Tavola22!K40</f>
        <v>0.65400000000000003</v>
      </c>
      <c r="M66" s="137">
        <f ca="1">Tavola22!L40</f>
        <v>0.79600000000000004</v>
      </c>
    </row>
    <row r="67" spans="1:14" ht="13.15" customHeight="1">
      <c r="A67" s="268"/>
      <c r="B67" s="138" t="s">
        <v>375</v>
      </c>
      <c r="C67" s="139">
        <f ca="1">Tavola22!B41</f>
        <v>5.2</v>
      </c>
      <c r="D67" s="139">
        <f ca="1">Tavola22!C41</f>
        <v>5</v>
      </c>
      <c r="E67" s="139">
        <f ca="1">Tavola22!D41</f>
        <v>5.3</v>
      </c>
      <c r="F67" s="139">
        <f ca="1">Tavola22!E41</f>
        <v>5.4</v>
      </c>
      <c r="G67" s="139">
        <f ca="1">Tavola22!F41</f>
        <v>5.3</v>
      </c>
      <c r="H67" s="139">
        <f ca="1">Tavola22!G41</f>
        <v>5.2</v>
      </c>
      <c r="I67" s="139">
        <f ca="1">Tavola22!H41</f>
        <v>5.2</v>
      </c>
      <c r="J67" s="139">
        <f ca="1">Tavola22!I41</f>
        <v>5.3</v>
      </c>
      <c r="K67" s="139">
        <f ca="1">Tavola22!J41</f>
        <v>5.5</v>
      </c>
      <c r="L67" s="139">
        <f ca="1">Tavola22!K41</f>
        <v>4.9000000000000004</v>
      </c>
      <c r="M67" s="139">
        <f ca="1">Tavola22!L41</f>
        <v>5.3</v>
      </c>
    </row>
    <row r="68" spans="1:14">
      <c r="A68" s="268"/>
      <c r="B68" s="138" t="s">
        <v>376</v>
      </c>
      <c r="C68" s="139">
        <f ca="1">Tavola22!B42</f>
        <v>5</v>
      </c>
      <c r="D68" s="139">
        <f ca="1">Tavola22!C42</f>
        <v>5</v>
      </c>
      <c r="E68" s="139">
        <f ca="1">Tavola22!D42</f>
        <v>5</v>
      </c>
      <c r="F68" s="139">
        <f ca="1">Tavola22!E42</f>
        <v>6</v>
      </c>
      <c r="G68" s="139">
        <f ca="1">Tavola22!F42</f>
        <v>6</v>
      </c>
      <c r="H68" s="139">
        <f ca="1">Tavola22!G42</f>
        <v>5</v>
      </c>
      <c r="I68" s="139">
        <f ca="1">Tavola22!H42</f>
        <v>5</v>
      </c>
      <c r="J68" s="139">
        <f ca="1">Tavola22!I42</f>
        <v>5</v>
      </c>
      <c r="K68" s="139">
        <f ca="1">Tavola22!J42</f>
        <v>6</v>
      </c>
      <c r="L68" s="139">
        <f ca="1">Tavola22!K42</f>
        <v>5</v>
      </c>
      <c r="M68" s="139">
        <f ca="1">Tavola22!L42</f>
        <v>5</v>
      </c>
    </row>
    <row r="69" spans="1:14">
      <c r="A69" s="268"/>
      <c r="B69" s="138" t="s">
        <v>377</v>
      </c>
      <c r="C69" s="140" t="str">
        <f ca="1">Tavola22!B43</f>
        <v>Voto 6</v>
      </c>
      <c r="D69" s="140" t="str">
        <f ca="1">Tavola22!C43</f>
        <v>Voto 5</v>
      </c>
      <c r="E69" s="140" t="str">
        <f ca="1">Tavola22!D43</f>
        <v>Voto 6</v>
      </c>
      <c r="F69" s="140" t="str">
        <f ca="1">Tavola22!E43</f>
        <v>Voto 6</v>
      </c>
      <c r="G69" s="140" t="str">
        <f ca="1">Tavola22!F43</f>
        <v>Voto 6</v>
      </c>
      <c r="H69" s="140" t="str">
        <f ca="1">Tavola22!G43</f>
        <v>Voto 6</v>
      </c>
      <c r="I69" s="140" t="str">
        <f ca="1">Tavola22!H43</f>
        <v>Voto 5</v>
      </c>
      <c r="J69" s="140" t="str">
        <f ca="1">Tavola22!I43</f>
        <v>Voto 6</v>
      </c>
      <c r="K69" s="140" t="str">
        <f ca="1">Tavola22!J43</f>
        <v>Voto 6</v>
      </c>
      <c r="L69" s="140" t="str">
        <f ca="1">Tavola22!K43</f>
        <v>Voto 5</v>
      </c>
      <c r="M69" s="140" t="str">
        <f ca="1">Tavola22!L43</f>
        <v>Voto 5</v>
      </c>
    </row>
    <row r="70" spans="1:14">
      <c r="A70" s="268"/>
      <c r="B70" s="138" t="s">
        <v>378</v>
      </c>
      <c r="C70" s="139">
        <f ca="1">Tavola22!B44</f>
        <v>80.118343195266277</v>
      </c>
      <c r="D70" s="139">
        <f ca="1">Tavola22!C44</f>
        <v>71.700356718192623</v>
      </c>
      <c r="E70" s="139">
        <f ca="1">Tavola22!D44</f>
        <v>80.070339976553356</v>
      </c>
      <c r="F70" s="139">
        <f ca="1">Tavola22!E44</f>
        <v>81.162790697674424</v>
      </c>
      <c r="G70" s="139">
        <f ca="1">Tavola22!F44</f>
        <v>81.379310344827601</v>
      </c>
      <c r="H70" s="139">
        <f ca="1">Tavola22!G44</f>
        <v>82.017010935601462</v>
      </c>
      <c r="I70" s="139">
        <f ca="1">Tavola22!H44</f>
        <v>80.312124849939991</v>
      </c>
      <c r="J70" s="139">
        <f ca="1">Tavola22!I44</f>
        <v>82.505910165484636</v>
      </c>
      <c r="K70" s="139">
        <f ca="1">Tavola22!J44</f>
        <v>88.965517241379317</v>
      </c>
      <c r="L70" s="139">
        <f ca="1">Tavola22!K44</f>
        <v>60.147601476014763</v>
      </c>
      <c r="M70" s="139">
        <f ca="1">Tavola22!L44</f>
        <v>86.239620403321481</v>
      </c>
      <c r="N70" s="125"/>
    </row>
    <row r="71" spans="1:14"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25"/>
    </row>
    <row r="72" spans="1:14" ht="11.65" customHeight="1">
      <c r="A72" s="268" t="s">
        <v>435</v>
      </c>
      <c r="B72" s="136" t="s">
        <v>374</v>
      </c>
      <c r="C72" s="137">
        <f ca="1">Tavola23!B40</f>
        <v>0.78100000000000003</v>
      </c>
      <c r="D72" s="137">
        <f ca="1">Tavola23!C40</f>
        <v>0.74099999999999999</v>
      </c>
      <c r="E72" s="137">
        <f ca="1">Tavola23!D40</f>
        <v>0.77600000000000002</v>
      </c>
      <c r="F72" s="137">
        <f ca="1">Tavola23!E40</f>
        <v>0.78900000000000003</v>
      </c>
      <c r="G72" s="137">
        <f ca="1">Tavola23!F40</f>
        <v>0.80900000000000005</v>
      </c>
      <c r="H72" s="137">
        <f ca="1">Tavola23!G40</f>
        <v>0.79100000000000004</v>
      </c>
      <c r="I72" s="137">
        <f ca="1">Tavola23!H40</f>
        <v>0.76900000000000002</v>
      </c>
      <c r="J72" s="137">
        <f ca="1">Tavola23!I40</f>
        <v>0.78800000000000003</v>
      </c>
      <c r="K72" s="137">
        <f ca="1">Tavola23!J40</f>
        <v>0.82699999999999996</v>
      </c>
      <c r="L72" s="137">
        <f ca="1">Tavola23!K40</f>
        <v>0.70899999999999996</v>
      </c>
      <c r="M72" s="137">
        <f ca="1">Tavola23!L40</f>
        <v>0.79600000000000004</v>
      </c>
    </row>
    <row r="73" spans="1:14" ht="13.15" customHeight="1">
      <c r="A73" s="268"/>
      <c r="B73" s="138" t="s">
        <v>375</v>
      </c>
      <c r="C73" s="139">
        <f ca="1">Tavola23!B41</f>
        <v>5.2</v>
      </c>
      <c r="D73" s="139">
        <f ca="1">Tavola23!C41</f>
        <v>5</v>
      </c>
      <c r="E73" s="139">
        <f ca="1">Tavola23!D41</f>
        <v>5.3</v>
      </c>
      <c r="F73" s="139">
        <f ca="1">Tavola23!E41</f>
        <v>5.3</v>
      </c>
      <c r="G73" s="139">
        <f ca="1">Tavola23!F41</f>
        <v>5.3</v>
      </c>
      <c r="H73" s="139">
        <f ca="1">Tavola23!G41</f>
        <v>5.2</v>
      </c>
      <c r="I73" s="139">
        <f ca="1">Tavola23!H41</f>
        <v>5.3</v>
      </c>
      <c r="J73" s="139">
        <f ca="1">Tavola23!I41</f>
        <v>5.4</v>
      </c>
      <c r="K73" s="139">
        <f ca="1">Tavola23!J41</f>
        <v>5.4</v>
      </c>
      <c r="L73" s="139">
        <f ca="1">Tavola23!K41</f>
        <v>5</v>
      </c>
      <c r="M73" s="139">
        <f ca="1">Tavola23!L41</f>
        <v>5.3</v>
      </c>
    </row>
    <row r="74" spans="1:14">
      <c r="A74" s="268"/>
      <c r="B74" s="138" t="s">
        <v>376</v>
      </c>
      <c r="C74" s="139">
        <f ca="1">Tavola23!B42</f>
        <v>5</v>
      </c>
      <c r="D74" s="139">
        <f ca="1">Tavola23!C42</f>
        <v>5</v>
      </c>
      <c r="E74" s="139">
        <f ca="1">Tavola23!D42</f>
        <v>5</v>
      </c>
      <c r="F74" s="139">
        <f ca="1">Tavola23!E42</f>
        <v>6</v>
      </c>
      <c r="G74" s="139">
        <f ca="1">Tavola23!F42</f>
        <v>5</v>
      </c>
      <c r="H74" s="139">
        <f ca="1">Tavola23!G42</f>
        <v>5</v>
      </c>
      <c r="I74" s="139">
        <f ca="1">Tavola23!H42</f>
        <v>5</v>
      </c>
      <c r="J74" s="139">
        <f ca="1">Tavola23!I42</f>
        <v>6</v>
      </c>
      <c r="K74" s="139">
        <f ca="1">Tavola23!J42</f>
        <v>6</v>
      </c>
      <c r="L74" s="139">
        <f ca="1">Tavola23!K42</f>
        <v>5</v>
      </c>
      <c r="M74" s="139">
        <f ca="1">Tavola23!L42</f>
        <v>5</v>
      </c>
    </row>
    <row r="75" spans="1:14">
      <c r="A75" s="268"/>
      <c r="B75" s="138" t="s">
        <v>377</v>
      </c>
      <c r="C75" s="140" t="str">
        <f ca="1">Tavola23!B43</f>
        <v>Voto 6</v>
      </c>
      <c r="D75" s="140" t="str">
        <f ca="1">Tavola23!C43</f>
        <v>Voto 5</v>
      </c>
      <c r="E75" s="140" t="str">
        <f ca="1">Tavola23!D43</f>
        <v>Voto 6</v>
      </c>
      <c r="F75" s="140" t="str">
        <f ca="1">Tavola23!E43</f>
        <v>Voto 6</v>
      </c>
      <c r="G75" s="140" t="str">
        <f ca="1">Tavola23!F43</f>
        <v>Voto 6</v>
      </c>
      <c r="H75" s="140" t="str">
        <f ca="1">Tavola23!G43</f>
        <v>Voto 6</v>
      </c>
      <c r="I75" s="140" t="str">
        <f ca="1">Tavola23!H43</f>
        <v>Voto 5</v>
      </c>
      <c r="J75" s="140" t="str">
        <f ca="1">Tavola23!I43</f>
        <v>Voto 6</v>
      </c>
      <c r="K75" s="140" t="str">
        <f ca="1">Tavola23!J43</f>
        <v>Voto 6</v>
      </c>
      <c r="L75" s="140" t="str">
        <f ca="1">Tavola23!K43</f>
        <v>Voto 5</v>
      </c>
      <c r="M75" s="140" t="str">
        <f ca="1">Tavola23!L43</f>
        <v>Voto 5</v>
      </c>
    </row>
    <row r="76" spans="1:14">
      <c r="A76" s="268"/>
      <c r="B76" s="138" t="s">
        <v>378</v>
      </c>
      <c r="C76" s="139">
        <f ca="1">Tavola23!B44</f>
        <v>83.038869257950509</v>
      </c>
      <c r="D76" s="139">
        <f ca="1">Tavola23!C44</f>
        <v>73.443008225616921</v>
      </c>
      <c r="E76" s="139">
        <f ca="1">Tavola23!D44</f>
        <v>86.281588447653419</v>
      </c>
      <c r="F76" s="139">
        <f ca="1">Tavola23!E44</f>
        <v>82.578397212543564</v>
      </c>
      <c r="G76" s="139">
        <f ca="1">Tavola23!F44</f>
        <v>85.517241379310349</v>
      </c>
      <c r="H76" s="139">
        <f ca="1">Tavola23!G44</f>
        <v>86.72985781990522</v>
      </c>
      <c r="I76" s="139">
        <f ca="1">Tavola23!H44</f>
        <v>82.692307692307708</v>
      </c>
      <c r="J76" s="139">
        <f ca="1">Tavola23!I44</f>
        <v>87.335722819593769</v>
      </c>
      <c r="K76" s="139">
        <f ca="1">Tavola23!J44</f>
        <v>85.794813979706873</v>
      </c>
      <c r="L76" s="139">
        <f ca="1">Tavola23!K44</f>
        <v>73.923739237392368</v>
      </c>
      <c r="M76" s="139">
        <f ca="1">Tavola23!L44</f>
        <v>86.117647058823536</v>
      </c>
      <c r="N76" s="125"/>
    </row>
    <row r="77" spans="1:14"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25"/>
    </row>
    <row r="78" spans="1:14" ht="11.65" customHeight="1">
      <c r="A78" s="268" t="s">
        <v>436</v>
      </c>
      <c r="B78" s="136" t="s">
        <v>374</v>
      </c>
      <c r="C78" s="137">
        <f ca="1">Tavola24!B40</f>
        <v>0.73</v>
      </c>
      <c r="D78" s="137">
        <f ca="1">Tavola24!C40</f>
        <v>0.70499999999999996</v>
      </c>
      <c r="E78" s="137">
        <f ca="1">Tavola24!D40</f>
        <v>0.72099999999999997</v>
      </c>
      <c r="F78" s="137">
        <f ca="1">Tavola24!E40</f>
        <v>0.72899999999999998</v>
      </c>
      <c r="G78" s="137">
        <f ca="1">Tavola24!F40</f>
        <v>0.71599999999999997</v>
      </c>
      <c r="H78" s="137">
        <f ca="1">Tavola24!G40</f>
        <v>0.69799999999999995</v>
      </c>
      <c r="I78" s="137">
        <f ca="1">Tavola24!H40</f>
        <v>0.76500000000000001</v>
      </c>
      <c r="J78" s="137">
        <f ca="1">Tavola24!I40</f>
        <v>0.75</v>
      </c>
      <c r="K78" s="137">
        <f ca="1">Tavola24!J40</f>
        <v>0.75900000000000001</v>
      </c>
      <c r="L78" s="137">
        <f ca="1">Tavola24!K40</f>
        <v>0.68</v>
      </c>
      <c r="M78" s="137">
        <f ca="1">Tavola24!L40</f>
        <v>0.77100000000000002</v>
      </c>
      <c r="N78" s="125"/>
    </row>
    <row r="79" spans="1:14">
      <c r="A79" s="268"/>
      <c r="B79" s="138" t="s">
        <v>375</v>
      </c>
      <c r="C79" s="139">
        <f ca="1">Tavola24!B41</f>
        <v>5.2</v>
      </c>
      <c r="D79" s="139">
        <f ca="1">Tavola24!C41</f>
        <v>5</v>
      </c>
      <c r="E79" s="139">
        <f ca="1">Tavola24!D41</f>
        <v>5.2</v>
      </c>
      <c r="F79" s="139">
        <f ca="1">Tavola24!E41</f>
        <v>5.3</v>
      </c>
      <c r="G79" s="139">
        <f ca="1">Tavola24!F41</f>
        <v>5.2</v>
      </c>
      <c r="H79" s="139">
        <f ca="1">Tavola24!G41</f>
        <v>5.0999999999999996</v>
      </c>
      <c r="I79" s="139">
        <f ca="1">Tavola24!H41</f>
        <v>5.3</v>
      </c>
      <c r="J79" s="139">
        <f ca="1">Tavola24!I41</f>
        <v>5.3</v>
      </c>
      <c r="K79" s="139">
        <f ca="1">Tavola24!J41</f>
        <v>5.3</v>
      </c>
      <c r="L79" s="139">
        <f ca="1">Tavola24!K41</f>
        <v>5</v>
      </c>
      <c r="M79" s="139">
        <f ca="1">Tavola24!L41</f>
        <v>5.3</v>
      </c>
      <c r="N79" s="125"/>
    </row>
    <row r="80" spans="1:14">
      <c r="A80" s="268"/>
      <c r="B80" s="138" t="s">
        <v>376</v>
      </c>
      <c r="C80" s="139">
        <f ca="1">Tavola24!B42</f>
        <v>5</v>
      </c>
      <c r="D80" s="139">
        <f ca="1">Tavola24!C42</f>
        <v>5</v>
      </c>
      <c r="E80" s="139">
        <f ca="1">Tavola24!D42</f>
        <v>5</v>
      </c>
      <c r="F80" s="139">
        <f ca="1">Tavola24!E42</f>
        <v>6</v>
      </c>
      <c r="G80" s="139">
        <f ca="1">Tavola24!F42</f>
        <v>5</v>
      </c>
      <c r="H80" s="139">
        <f ca="1">Tavola24!G42</f>
        <v>5</v>
      </c>
      <c r="I80" s="139">
        <f ca="1">Tavola24!H42</f>
        <v>5</v>
      </c>
      <c r="J80" s="139">
        <f ca="1">Tavola24!I42</f>
        <v>5</v>
      </c>
      <c r="K80" s="139">
        <f ca="1">Tavola24!J42</f>
        <v>5</v>
      </c>
      <c r="L80" s="139">
        <f ca="1">Tavola24!K42</f>
        <v>5</v>
      </c>
      <c r="M80" s="139">
        <f ca="1">Tavola24!L42</f>
        <v>5</v>
      </c>
      <c r="N80" s="125"/>
    </row>
    <row r="81" spans="1:14">
      <c r="A81" s="268"/>
      <c r="B81" s="138" t="s">
        <v>377</v>
      </c>
      <c r="C81" s="140" t="str">
        <f ca="1">Tavola24!B43</f>
        <v>Voto 6</v>
      </c>
      <c r="D81" s="140" t="str">
        <f ca="1">Tavola24!C43</f>
        <v>Voto 5</v>
      </c>
      <c r="E81" s="140" t="str">
        <f ca="1">Tavola24!D43</f>
        <v>Voto 6</v>
      </c>
      <c r="F81" s="140" t="str">
        <f ca="1">Tavola24!E43</f>
        <v>Voto 6</v>
      </c>
      <c r="G81" s="140" t="str">
        <f ca="1">Tavola24!F43</f>
        <v>Voto 6</v>
      </c>
      <c r="H81" s="140" t="str">
        <f ca="1">Tavola24!G43</f>
        <v>Voto 6</v>
      </c>
      <c r="I81" s="140" t="str">
        <f ca="1">Tavola24!H43</f>
        <v>Voto 5</v>
      </c>
      <c r="J81" s="140" t="str">
        <f ca="1">Tavola24!I43</f>
        <v>Voto 6</v>
      </c>
      <c r="K81" s="140" t="str">
        <f ca="1">Tavola24!J43</f>
        <v>Voto 6</v>
      </c>
      <c r="L81" s="140" t="str">
        <f ca="1">Tavola24!K43</f>
        <v>Voto 6</v>
      </c>
      <c r="M81" s="140" t="str">
        <f ca="1">Tavola24!L43</f>
        <v>Voto 6</v>
      </c>
      <c r="N81" s="125"/>
    </row>
    <row r="82" spans="1:14">
      <c r="A82" s="268"/>
      <c r="B82" s="138" t="s">
        <v>378</v>
      </c>
      <c r="C82" s="139">
        <f ca="1">Tavola24!B44</f>
        <v>78.817733990147772</v>
      </c>
      <c r="D82" s="139">
        <f ca="1">Tavola24!C44</f>
        <v>72.906403940886705</v>
      </c>
      <c r="E82" s="139">
        <f ca="1">Tavola24!D44</f>
        <v>80.250000000000014</v>
      </c>
      <c r="F82" s="139">
        <f ca="1">Tavola24!E44</f>
        <v>78.159509202453989</v>
      </c>
      <c r="G82" s="139">
        <f ca="1">Tavola24!F44</f>
        <v>81.933842239185751</v>
      </c>
      <c r="H82" s="139">
        <f ca="1">Tavola24!G44</f>
        <v>75.031525851197983</v>
      </c>
      <c r="I82" s="139">
        <f ca="1">Tavola24!H44</f>
        <v>81.339712918660297</v>
      </c>
      <c r="J82" s="139">
        <f ca="1">Tavola24!I44</f>
        <v>80.217129071170078</v>
      </c>
      <c r="K82" s="139">
        <f ca="1">Tavola24!J44</f>
        <v>81.512605042016816</v>
      </c>
      <c r="L82" s="139">
        <f ca="1">Tavola24!K44</f>
        <v>70.175438596491233</v>
      </c>
      <c r="M82" s="139">
        <f ca="1">Tavola24!L44</f>
        <v>85.265700483091777</v>
      </c>
      <c r="N82" s="125"/>
    </row>
    <row r="83" spans="1:14" ht="15">
      <c r="A83" s="127"/>
      <c r="B83" s="147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</row>
    <row r="84" spans="1:14" ht="11.65" customHeight="1">
      <c r="A84" s="269" t="s">
        <v>18</v>
      </c>
      <c r="B84" s="136" t="s">
        <v>374</v>
      </c>
      <c r="C84" s="137">
        <f ca="1">Tavola25!B36</f>
        <v>0.755</v>
      </c>
      <c r="D84" s="137">
        <f ca="1">Tavola25!C36</f>
        <v>0.72357142857142853</v>
      </c>
      <c r="E84" s="137">
        <f ca="1">Tavola25!D36</f>
        <v>0.75185714285714289</v>
      </c>
      <c r="F84" s="137">
        <f ca="1">Tavola25!E36</f>
        <v>0.76757142857142857</v>
      </c>
      <c r="G84" s="137">
        <f ca="1">Tavola25!F36</f>
        <v>0.77014285714285724</v>
      </c>
      <c r="H84" s="137">
        <f ca="1">Tavola25!G36</f>
        <v>0.73628571428571432</v>
      </c>
      <c r="I84" s="137">
        <f ca="1">Tavola25!H36</f>
        <v>0.76714285714285702</v>
      </c>
      <c r="J84" s="137">
        <f ca="1">Tavola25!I36</f>
        <v>0.76300000000000001</v>
      </c>
      <c r="K84" s="137">
        <f ca="1">Tavola25!J36</f>
        <v>0.79514285714285715</v>
      </c>
      <c r="L84" s="137">
        <f ca="1">Tavola25!K36</f>
        <v>0.68614285714285717</v>
      </c>
      <c r="M84" s="137">
        <f ca="1">Tavola25!L36</f>
        <v>0.78500000000000003</v>
      </c>
    </row>
    <row r="85" spans="1:14" ht="11.45" customHeight="1">
      <c r="A85" s="270"/>
      <c r="B85" s="138" t="s">
        <v>375</v>
      </c>
      <c r="C85" s="139">
        <f ca="1">Tavola25!B37</f>
        <v>5.2285714285714286</v>
      </c>
      <c r="D85" s="139">
        <f ca="1">Tavola25!C37</f>
        <v>5.0571428571428569</v>
      </c>
      <c r="E85" s="139">
        <f ca="1">Tavola25!D37</f>
        <v>5.2714285714285722</v>
      </c>
      <c r="F85" s="139">
        <f ca="1">Tavola25!E37</f>
        <v>5.3428571428571416</v>
      </c>
      <c r="G85" s="139">
        <f ca="1">Tavola25!F37</f>
        <v>5.2714285714285722</v>
      </c>
      <c r="H85" s="139">
        <f ca="1">Tavola25!G37</f>
        <v>5.1571428571428575</v>
      </c>
      <c r="I85" s="139">
        <f ca="1">Tavola25!H37</f>
        <v>5.2857142857142856</v>
      </c>
      <c r="J85" s="139">
        <f ca="1">Tavola25!I37</f>
        <v>5.3285714285714283</v>
      </c>
      <c r="K85" s="139">
        <f ca="1">Tavola25!J37</f>
        <v>5.3857142857142852</v>
      </c>
      <c r="L85" s="139">
        <f ca="1">Tavola25!K37</f>
        <v>5.0428571428571427</v>
      </c>
      <c r="M85" s="139">
        <f ca="1">Tavola25!L37</f>
        <v>5.3142857142857141</v>
      </c>
    </row>
    <row r="86" spans="1:14" ht="15">
      <c r="A86" s="127"/>
      <c r="B86" s="147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1:14" ht="11.65" customHeight="1">
      <c r="A87" s="268" t="s">
        <v>437</v>
      </c>
      <c r="B87" s="136" t="s">
        <v>374</v>
      </c>
      <c r="C87" s="137">
        <f ca="1">Tavola26!B40</f>
        <v>0.748</v>
      </c>
      <c r="D87" s="137">
        <f ca="1">Tavola26!C40</f>
        <v>0.74099999999999999</v>
      </c>
      <c r="E87" s="137">
        <f ca="1">Tavola26!D40</f>
        <v>0.747</v>
      </c>
      <c r="F87" s="137">
        <f ca="1">Tavola26!E40</f>
        <v>0.75600000000000001</v>
      </c>
      <c r="G87" s="137">
        <f ca="1">Tavola26!F40</f>
        <v>0.74299999999999999</v>
      </c>
      <c r="H87" s="137">
        <f ca="1">Tavola26!G40</f>
        <v>0.73399999999999999</v>
      </c>
      <c r="I87" s="137">
        <f ca="1">Tavola26!H40</f>
        <v>0.78300000000000003</v>
      </c>
      <c r="J87" s="137">
        <f ca="1">Tavola26!I40</f>
        <v>0.74099999999999999</v>
      </c>
      <c r="K87" s="137">
        <f ca="1">Tavola26!J40</f>
        <v>0.78700000000000003</v>
      </c>
      <c r="L87" s="137">
        <f ca="1">Tavola26!K40</f>
        <v>0.7</v>
      </c>
      <c r="M87" s="137">
        <f ca="1">Tavola26!L40</f>
        <v>0.76400000000000001</v>
      </c>
    </row>
    <row r="88" spans="1:14">
      <c r="A88" s="268"/>
      <c r="B88" s="138" t="s">
        <v>375</v>
      </c>
      <c r="C88" s="139">
        <f ca="1">Tavola26!B41</f>
        <v>5.3</v>
      </c>
      <c r="D88" s="139">
        <f ca="1">Tavola26!C41</f>
        <v>5.2</v>
      </c>
      <c r="E88" s="139">
        <f ca="1">Tavola26!D41</f>
        <v>5.4</v>
      </c>
      <c r="F88" s="139">
        <f ca="1">Tavola26!E41</f>
        <v>5.4</v>
      </c>
      <c r="G88" s="139">
        <f ca="1">Tavola26!F41</f>
        <v>5.3</v>
      </c>
      <c r="H88" s="139">
        <f ca="1">Tavola26!G41</f>
        <v>5.2</v>
      </c>
      <c r="I88" s="139">
        <f ca="1">Tavola26!H41</f>
        <v>5.4</v>
      </c>
      <c r="J88" s="139">
        <f ca="1">Tavola26!I41</f>
        <v>5.4</v>
      </c>
      <c r="K88" s="139">
        <f ca="1">Tavola26!J41</f>
        <v>5.5</v>
      </c>
      <c r="L88" s="139">
        <f ca="1">Tavola26!K41</f>
        <v>5.0999999999999996</v>
      </c>
      <c r="M88" s="139">
        <f ca="1">Tavola26!L41</f>
        <v>5.4</v>
      </c>
    </row>
    <row r="89" spans="1:14">
      <c r="A89" s="268"/>
      <c r="B89" s="138" t="s">
        <v>376</v>
      </c>
      <c r="C89" s="139">
        <f ca="1">Tavola26!B42</f>
        <v>5</v>
      </c>
      <c r="D89" s="139">
        <f ca="1">Tavola26!C42</f>
        <v>5</v>
      </c>
      <c r="E89" s="139">
        <f ca="1">Tavola26!D42</f>
        <v>5</v>
      </c>
      <c r="F89" s="139">
        <f ca="1">Tavola26!E42</f>
        <v>6</v>
      </c>
      <c r="G89" s="139">
        <f ca="1">Tavola26!F42</f>
        <v>6</v>
      </c>
      <c r="H89" s="139">
        <f ca="1">Tavola26!G42</f>
        <v>5</v>
      </c>
      <c r="I89" s="139">
        <f ca="1">Tavola26!H42</f>
        <v>5</v>
      </c>
      <c r="J89" s="139">
        <f ca="1">Tavola26!I42</f>
        <v>6</v>
      </c>
      <c r="K89" s="139">
        <f ca="1">Tavola26!J42</f>
        <v>6</v>
      </c>
      <c r="L89" s="139">
        <f ca="1">Tavola26!K42</f>
        <v>5</v>
      </c>
      <c r="M89" s="139">
        <f ca="1">Tavola26!L42</f>
        <v>6</v>
      </c>
    </row>
    <row r="90" spans="1:14">
      <c r="A90" s="268"/>
      <c r="B90" s="138" t="s">
        <v>377</v>
      </c>
      <c r="C90" s="140" t="str">
        <f ca="1">Tavola26!B43</f>
        <v>Voto 6</v>
      </c>
      <c r="D90" s="140" t="str">
        <f ca="1">Tavola26!C43</f>
        <v>Voto 6</v>
      </c>
      <c r="E90" s="140" t="str">
        <f ca="1">Tavola26!D43</f>
        <v>Voto 6</v>
      </c>
      <c r="F90" s="140" t="str">
        <f ca="1">Tavola26!E43</f>
        <v>Voto 6</v>
      </c>
      <c r="G90" s="140" t="str">
        <f ca="1">Tavola26!F43</f>
        <v>Voto 6</v>
      </c>
      <c r="H90" s="140" t="str">
        <f ca="1">Tavola26!G43</f>
        <v>Voto 6</v>
      </c>
      <c r="I90" s="140" t="str">
        <f ca="1">Tavola26!H43</f>
        <v>Voto 6</v>
      </c>
      <c r="J90" s="140" t="str">
        <f ca="1">Tavola26!I43</f>
        <v>Voto 6</v>
      </c>
      <c r="K90" s="140" t="str">
        <f ca="1">Tavola26!J43</f>
        <v>Voto 6</v>
      </c>
      <c r="L90" s="140" t="str">
        <f ca="1">Tavola26!K43</f>
        <v>Voto 6</v>
      </c>
      <c r="M90" s="140" t="str">
        <f ca="1">Tavola26!L43</f>
        <v>Voto 6</v>
      </c>
    </row>
    <row r="91" spans="1:14">
      <c r="A91" s="268"/>
      <c r="B91" s="138" t="s">
        <v>378</v>
      </c>
      <c r="C91" s="139">
        <f ca="1">Tavola26!B44</f>
        <v>81.973203410475037</v>
      </c>
      <c r="D91" s="139">
        <f ca="1">Tavola26!C44</f>
        <v>76.218787158145062</v>
      </c>
      <c r="E91" s="139">
        <f ca="1">Tavola26!D44</f>
        <v>82.533825338253394</v>
      </c>
      <c r="F91" s="139">
        <f ca="1">Tavola26!E44</f>
        <v>80.214541120381412</v>
      </c>
      <c r="G91" s="139">
        <f ca="1">Tavola26!F44</f>
        <v>80.778588807785894</v>
      </c>
      <c r="H91" s="139">
        <f ca="1">Tavola26!G44</f>
        <v>82.156133828996275</v>
      </c>
      <c r="I91" s="139">
        <f ca="1">Tavola26!H44</f>
        <v>84.651711924439198</v>
      </c>
      <c r="J91" s="139">
        <f ca="1">Tavola26!I44</f>
        <v>84.557907845579066</v>
      </c>
      <c r="K91" s="139">
        <f ca="1">Tavola26!J44</f>
        <v>87.574671445639183</v>
      </c>
      <c r="L91" s="139">
        <f ca="1">Tavola26!K44</f>
        <v>72.235872235872236</v>
      </c>
      <c r="M91" s="139">
        <f ca="1">Tavola26!L44</f>
        <v>86.097560975609767</v>
      </c>
    </row>
    <row r="92" spans="1:14" ht="15">
      <c r="A92" s="127"/>
      <c r="B92" s="147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</row>
    <row r="93" spans="1:14" ht="11.65" customHeight="1">
      <c r="A93" s="268" t="s">
        <v>438</v>
      </c>
      <c r="B93" s="136" t="s">
        <v>374</v>
      </c>
      <c r="C93" s="137">
        <f ca="1">Tavola27!B40</f>
        <v>0.71199999999999997</v>
      </c>
      <c r="D93" s="137">
        <f ca="1">Tavola27!C40</f>
        <v>0.69099999999999995</v>
      </c>
      <c r="E93" s="137">
        <f ca="1">Tavola27!D40</f>
        <v>0.70499999999999996</v>
      </c>
      <c r="F93" s="137">
        <f ca="1">Tavola27!E40</f>
        <v>0.73099999999999998</v>
      </c>
      <c r="G93" s="137">
        <f ca="1">Tavola27!F40</f>
        <v>0.69799999999999995</v>
      </c>
      <c r="H93" s="137">
        <f ca="1">Tavola27!G40</f>
        <v>0.67500000000000004</v>
      </c>
      <c r="I93" s="137">
        <f ca="1">Tavola27!H40</f>
        <v>0.73</v>
      </c>
      <c r="J93" s="137">
        <f ca="1">Tavola27!I40</f>
        <v>0.72699999999999998</v>
      </c>
      <c r="K93" s="137">
        <f ca="1">Tavola27!J40</f>
        <v>0.748</v>
      </c>
      <c r="L93" s="137">
        <f ca="1">Tavola27!K40</f>
        <v>0.67</v>
      </c>
      <c r="M93" s="137">
        <f ca="1">Tavola27!L40</f>
        <v>0.746</v>
      </c>
    </row>
    <row r="94" spans="1:14">
      <c r="A94" s="268"/>
      <c r="B94" s="138" t="s">
        <v>375</v>
      </c>
      <c r="C94" s="139">
        <f ca="1">Tavola27!B41</f>
        <v>5.2</v>
      </c>
      <c r="D94" s="139">
        <f ca="1">Tavola27!C41</f>
        <v>5</v>
      </c>
      <c r="E94" s="139">
        <f ca="1">Tavola27!D41</f>
        <v>5.2</v>
      </c>
      <c r="F94" s="139">
        <f ca="1">Tavola27!E41</f>
        <v>5.3</v>
      </c>
      <c r="G94" s="139">
        <f ca="1">Tavola27!F41</f>
        <v>5.0999999999999996</v>
      </c>
      <c r="H94" s="139">
        <f ca="1">Tavola27!G41</f>
        <v>5</v>
      </c>
      <c r="I94" s="139">
        <f ca="1">Tavola27!H41</f>
        <v>5.2</v>
      </c>
      <c r="J94" s="139">
        <f ca="1">Tavola27!I41</f>
        <v>5.3</v>
      </c>
      <c r="K94" s="139">
        <f ca="1">Tavola27!J41</f>
        <v>5.2</v>
      </c>
      <c r="L94" s="139">
        <f ca="1">Tavola27!K41</f>
        <v>5</v>
      </c>
      <c r="M94" s="139">
        <f ca="1">Tavola27!L41</f>
        <v>5.3</v>
      </c>
    </row>
    <row r="95" spans="1:14">
      <c r="A95" s="268"/>
      <c r="B95" s="138" t="s">
        <v>376</v>
      </c>
      <c r="C95" s="139">
        <f ca="1">Tavola27!B42</f>
        <v>5</v>
      </c>
      <c r="D95" s="139">
        <f ca="1">Tavola27!C42</f>
        <v>5</v>
      </c>
      <c r="E95" s="139">
        <f ca="1">Tavola27!D42</f>
        <v>5</v>
      </c>
      <c r="F95" s="139">
        <f ca="1">Tavola27!E42</f>
        <v>5</v>
      </c>
      <c r="G95" s="139">
        <f ca="1">Tavola27!F42</f>
        <v>5</v>
      </c>
      <c r="H95" s="139">
        <f ca="1">Tavola27!G42</f>
        <v>5</v>
      </c>
      <c r="I95" s="139">
        <f ca="1">Tavola27!H42</f>
        <v>5</v>
      </c>
      <c r="J95" s="139">
        <f ca="1">Tavola27!I42</f>
        <v>5</v>
      </c>
      <c r="K95" s="139">
        <f ca="1">Tavola27!J42</f>
        <v>5</v>
      </c>
      <c r="L95" s="139">
        <f ca="1">Tavola27!K42</f>
        <v>5</v>
      </c>
      <c r="M95" s="139">
        <f ca="1">Tavola27!L42</f>
        <v>5</v>
      </c>
    </row>
    <row r="96" spans="1:14">
      <c r="A96" s="268"/>
      <c r="B96" s="138" t="s">
        <v>377</v>
      </c>
      <c r="C96" s="140" t="str">
        <f ca="1">Tavola27!B43</f>
        <v>Voto 6</v>
      </c>
      <c r="D96" s="140" t="str">
        <f ca="1">Tavola27!C43</f>
        <v>Voto 6</v>
      </c>
      <c r="E96" s="140" t="str">
        <f ca="1">Tavola27!D43</f>
        <v>Voto 6</v>
      </c>
      <c r="F96" s="140" t="str">
        <f ca="1">Tavola27!E43</f>
        <v>Voto 7</v>
      </c>
      <c r="G96" s="140" t="str">
        <f ca="1">Tavola27!F43</f>
        <v>Voto 6</v>
      </c>
      <c r="H96" s="140" t="str">
        <f ca="1">Tavola27!G43</f>
        <v>Voto 6</v>
      </c>
      <c r="I96" s="140" t="str">
        <f ca="1">Tavola27!H43</f>
        <v>Voto 5</v>
      </c>
      <c r="J96" s="140" t="str">
        <f ca="1">Tavola27!I43</f>
        <v>Voto 6</v>
      </c>
      <c r="K96" s="140" t="str">
        <f ca="1">Tavola27!J43</f>
        <v>Voto 6</v>
      </c>
      <c r="L96" s="140" t="str">
        <f ca="1">Tavola27!K43</f>
        <v>Voto 6</v>
      </c>
      <c r="M96" s="140" t="str">
        <f ca="1">Tavola27!L43</f>
        <v>Voto 6</v>
      </c>
    </row>
    <row r="97" spans="1:13">
      <c r="A97" s="268"/>
      <c r="B97" s="138" t="s">
        <v>378</v>
      </c>
      <c r="C97" s="139">
        <f ca="1">Tavola27!B44</f>
        <v>72.422360248447205</v>
      </c>
      <c r="D97" s="139">
        <f ca="1">Tavola27!C44</f>
        <v>69.521410579345087</v>
      </c>
      <c r="E97" s="139">
        <f ca="1">Tavola27!D44</f>
        <v>76.500638569604106</v>
      </c>
      <c r="F97" s="139">
        <f ca="1">Tavola27!E44</f>
        <v>72.463768115942031</v>
      </c>
      <c r="G97" s="139">
        <f ca="1">Tavola27!F44</f>
        <v>71.108343711083421</v>
      </c>
      <c r="H97" s="139">
        <f ca="1">Tavola27!G44</f>
        <v>60.391198044009784</v>
      </c>
      <c r="I97" s="139">
        <f ca="1">Tavola27!H44</f>
        <v>74.504950495049513</v>
      </c>
      <c r="J97" s="139">
        <f ca="1">Tavola27!I44</f>
        <v>75.187969924812037</v>
      </c>
      <c r="K97" s="139">
        <f ca="1">Tavola27!J44</f>
        <v>77.025392986698918</v>
      </c>
      <c r="L97" s="139">
        <f ca="1">Tavola27!K44</f>
        <v>67.383059418457648</v>
      </c>
      <c r="M97" s="139">
        <f ca="1">Tavola27!L44</f>
        <v>80.099502487562191</v>
      </c>
    </row>
    <row r="98" spans="1:13" ht="15">
      <c r="A98" s="127"/>
      <c r="B98" s="147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</row>
    <row r="99" spans="1:13" ht="11.65" customHeight="1">
      <c r="A99" s="268" t="s">
        <v>439</v>
      </c>
      <c r="B99" s="136" t="s">
        <v>374</v>
      </c>
      <c r="C99" s="137">
        <f ca="1">Tavola28!B40</f>
        <v>0.72399999999999998</v>
      </c>
      <c r="D99" s="137">
        <f ca="1">Tavola28!C40</f>
        <v>0.70299999999999996</v>
      </c>
      <c r="E99" s="137">
        <f ca="1">Tavola28!D40</f>
        <v>0.72499999999999998</v>
      </c>
      <c r="F99" s="137">
        <f ca="1">Tavola28!E40</f>
        <v>0.71</v>
      </c>
      <c r="G99" s="137">
        <f ca="1">Tavola28!F40</f>
        <v>0.71699999999999997</v>
      </c>
      <c r="H99" s="137">
        <f ca="1">Tavola28!G40</f>
        <v>0.70699999999999996</v>
      </c>
      <c r="I99" s="137">
        <f ca="1">Tavola28!H40</f>
        <v>0.75700000000000001</v>
      </c>
      <c r="J99" s="137">
        <f ca="1">Tavola28!I40</f>
        <v>0.72899999999999998</v>
      </c>
      <c r="K99" s="137">
        <f ca="1">Tavola28!J40</f>
        <v>0.748</v>
      </c>
      <c r="L99" s="137">
        <f ca="1">Tavola28!K40</f>
        <v>0.69</v>
      </c>
      <c r="M99" s="137">
        <f ca="1">Tavola28!L40</f>
        <v>0.75600000000000001</v>
      </c>
    </row>
    <row r="100" spans="1:13">
      <c r="A100" s="268"/>
      <c r="B100" s="138" t="s">
        <v>375</v>
      </c>
      <c r="C100" s="139">
        <f ca="1">Tavola28!B41</f>
        <v>5.2</v>
      </c>
      <c r="D100" s="139">
        <f ca="1">Tavola28!C41</f>
        <v>5</v>
      </c>
      <c r="E100" s="139">
        <f ca="1">Tavola28!D41</f>
        <v>5.3</v>
      </c>
      <c r="F100" s="139">
        <f ca="1">Tavola28!E41</f>
        <v>5.3</v>
      </c>
      <c r="G100" s="139">
        <f ca="1">Tavola28!F41</f>
        <v>5.3</v>
      </c>
      <c r="H100" s="139">
        <f ca="1">Tavola28!G41</f>
        <v>5.0999999999999996</v>
      </c>
      <c r="I100" s="139">
        <f ca="1">Tavola28!H41</f>
        <v>5.3</v>
      </c>
      <c r="J100" s="139">
        <f ca="1">Tavola28!I41</f>
        <v>5.3</v>
      </c>
      <c r="K100" s="139">
        <f ca="1">Tavola28!J41</f>
        <v>5.3</v>
      </c>
      <c r="L100" s="139">
        <f ca="1">Tavola28!K41</f>
        <v>5.0999999999999996</v>
      </c>
      <c r="M100" s="139">
        <f ca="1">Tavola28!L41</f>
        <v>5.4</v>
      </c>
    </row>
    <row r="101" spans="1:13">
      <c r="A101" s="268"/>
      <c r="B101" s="138" t="s">
        <v>376</v>
      </c>
      <c r="C101" s="139">
        <f ca="1">Tavola28!B42</f>
        <v>5</v>
      </c>
      <c r="D101" s="139">
        <f ca="1">Tavola28!C42</f>
        <v>5</v>
      </c>
      <c r="E101" s="139">
        <f ca="1">Tavola28!D42</f>
        <v>5</v>
      </c>
      <c r="F101" s="139">
        <f ca="1">Tavola28!E42</f>
        <v>5</v>
      </c>
      <c r="G101" s="139">
        <f ca="1">Tavola28!F42</f>
        <v>5</v>
      </c>
      <c r="H101" s="139">
        <f ca="1">Tavola28!G42</f>
        <v>5</v>
      </c>
      <c r="I101" s="139">
        <f ca="1">Tavola28!H42</f>
        <v>5</v>
      </c>
      <c r="J101" s="139">
        <f ca="1">Tavola28!I42</f>
        <v>5</v>
      </c>
      <c r="K101" s="139">
        <f ca="1">Tavola28!J42</f>
        <v>5</v>
      </c>
      <c r="L101" s="139">
        <f ca="1">Tavola28!K42</f>
        <v>5</v>
      </c>
      <c r="M101" s="139">
        <f ca="1">Tavola28!L42</f>
        <v>5</v>
      </c>
    </row>
    <row r="102" spans="1:13">
      <c r="A102" s="268"/>
      <c r="B102" s="138" t="s">
        <v>377</v>
      </c>
      <c r="C102" s="140" t="str">
        <f ca="1">Tavola28!B43</f>
        <v>Voto 6</v>
      </c>
      <c r="D102" s="140" t="str">
        <f ca="1">Tavola28!C43</f>
        <v>Voto 5</v>
      </c>
      <c r="E102" s="140" t="str">
        <f ca="1">Tavola28!D43</f>
        <v>Voto 6</v>
      </c>
      <c r="F102" s="140" t="str">
        <f ca="1">Tavola28!E43</f>
        <v>Voto 6</v>
      </c>
      <c r="G102" s="140" t="str">
        <f ca="1">Tavola28!F43</f>
        <v>Voto 6</v>
      </c>
      <c r="H102" s="140" t="str">
        <f ca="1">Tavola28!G43</f>
        <v>Voto 6</v>
      </c>
      <c r="I102" s="140" t="str">
        <f ca="1">Tavola28!H43</f>
        <v>Voto 6</v>
      </c>
      <c r="J102" s="140" t="str">
        <f ca="1">Tavola28!I43</f>
        <v>Voto 6</v>
      </c>
      <c r="K102" s="140" t="str">
        <f ca="1">Tavola28!J43</f>
        <v>Voto 6</v>
      </c>
      <c r="L102" s="140" t="str">
        <f ca="1">Tavola28!K43</f>
        <v>Voto 6</v>
      </c>
      <c r="M102" s="140" t="str">
        <f ca="1">Tavola28!L43</f>
        <v>Voto 6</v>
      </c>
    </row>
    <row r="103" spans="1:13">
      <c r="A103" s="268"/>
      <c r="B103" s="138" t="s">
        <v>378</v>
      </c>
      <c r="C103" s="139">
        <f ca="1">Tavola28!B44</f>
        <v>73.762376237623783</v>
      </c>
      <c r="D103" s="139">
        <f ca="1">Tavola28!C44</f>
        <v>69.402985074626869</v>
      </c>
      <c r="E103" s="139">
        <f ca="1">Tavola28!D44</f>
        <v>77.972465581977488</v>
      </c>
      <c r="F103" s="139">
        <f ca="1">Tavola28!E44</f>
        <v>73.283395755305861</v>
      </c>
      <c r="G103" s="139">
        <f ca="1">Tavola28!F44</f>
        <v>72.972972972972968</v>
      </c>
      <c r="H103" s="139">
        <f ca="1">Tavola28!G44</f>
        <v>61.328588374851734</v>
      </c>
      <c r="I103" s="139">
        <f ca="1">Tavola28!H44</f>
        <v>76.857490864799033</v>
      </c>
      <c r="J103" s="139">
        <f ca="1">Tavola28!I44</f>
        <v>75.031525851197983</v>
      </c>
      <c r="K103" s="139">
        <f ca="1">Tavola28!J44</f>
        <v>86.392811296534035</v>
      </c>
      <c r="L103" s="139">
        <f ca="1">Tavola28!K44</f>
        <v>63.309352517985602</v>
      </c>
      <c r="M103" s="139">
        <f ca="1">Tavola28!L44</f>
        <v>81.057810578105787</v>
      </c>
    </row>
    <row r="104" spans="1:13" ht="15">
      <c r="A104" s="127"/>
      <c r="B104" s="147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</row>
    <row r="105" spans="1:13" ht="11.65" customHeight="1">
      <c r="A105" s="268" t="s">
        <v>440</v>
      </c>
      <c r="B105" s="136" t="s">
        <v>374</v>
      </c>
      <c r="C105" s="137">
        <f ca="1">Tavola29!B40</f>
        <v>0.76</v>
      </c>
      <c r="D105" s="137">
        <f ca="1">Tavola29!C40</f>
        <v>0.73</v>
      </c>
      <c r="E105" s="137">
        <f ca="1">Tavola29!D40</f>
        <v>0.75700000000000001</v>
      </c>
      <c r="F105" s="137">
        <f ca="1">Tavola29!E40</f>
        <v>0.76200000000000001</v>
      </c>
      <c r="G105" s="137">
        <f ca="1">Tavola29!F40</f>
        <v>0.745</v>
      </c>
      <c r="H105" s="137">
        <f ca="1">Tavola29!G40</f>
        <v>0.74099999999999999</v>
      </c>
      <c r="I105" s="137">
        <f ca="1">Tavola29!H40</f>
        <v>0.78300000000000003</v>
      </c>
      <c r="J105" s="137">
        <f ca="1">Tavola29!I40</f>
        <v>0.79600000000000004</v>
      </c>
      <c r="K105" s="137">
        <f ca="1">Tavola29!J40</f>
        <v>0.79300000000000004</v>
      </c>
      <c r="L105" s="137">
        <f ca="1">Tavola29!K40</f>
        <v>0.71899999999999997</v>
      </c>
      <c r="M105" s="137">
        <f ca="1">Tavola29!L40</f>
        <v>0.77400000000000002</v>
      </c>
    </row>
    <row r="106" spans="1:13">
      <c r="A106" s="268"/>
      <c r="B106" s="138" t="s">
        <v>375</v>
      </c>
      <c r="C106" s="139">
        <f ca="1">Tavola29!B41</f>
        <v>5.3</v>
      </c>
      <c r="D106" s="139">
        <f ca="1">Tavola29!C41</f>
        <v>5.0999999999999996</v>
      </c>
      <c r="E106" s="139">
        <f ca="1">Tavola29!D41</f>
        <v>5.4</v>
      </c>
      <c r="F106" s="139">
        <f ca="1">Tavola29!E41</f>
        <v>5.4</v>
      </c>
      <c r="G106" s="139">
        <f ca="1">Tavola29!F41</f>
        <v>5.4</v>
      </c>
      <c r="H106" s="139">
        <f ca="1">Tavola29!G41</f>
        <v>5.2</v>
      </c>
      <c r="I106" s="139">
        <f ca="1">Tavola29!H41</f>
        <v>5.4</v>
      </c>
      <c r="J106" s="139">
        <f ca="1">Tavola29!I41</f>
        <v>5.5</v>
      </c>
      <c r="K106" s="139">
        <f ca="1">Tavola29!J41</f>
        <v>5.5</v>
      </c>
      <c r="L106" s="139">
        <f ca="1">Tavola29!K41</f>
        <v>5.0999999999999996</v>
      </c>
      <c r="M106" s="139">
        <f ca="1">Tavola29!L41</f>
        <v>5.4</v>
      </c>
    </row>
    <row r="107" spans="1:13">
      <c r="A107" s="268"/>
      <c r="B107" s="138" t="s">
        <v>376</v>
      </c>
      <c r="C107" s="139">
        <f ca="1">Tavola29!B42</f>
        <v>5</v>
      </c>
      <c r="D107" s="139">
        <f ca="1">Tavola29!C42</f>
        <v>5</v>
      </c>
      <c r="E107" s="139">
        <f ca="1">Tavola29!D42</f>
        <v>6</v>
      </c>
      <c r="F107" s="139">
        <f ca="1">Tavola29!E42</f>
        <v>6</v>
      </c>
      <c r="G107" s="139">
        <f ca="1">Tavola29!F42</f>
        <v>5</v>
      </c>
      <c r="H107" s="139">
        <f ca="1">Tavola29!G42</f>
        <v>5</v>
      </c>
      <c r="I107" s="139">
        <f ca="1">Tavola29!H42</f>
        <v>6</v>
      </c>
      <c r="J107" s="139">
        <f ca="1">Tavola29!I42</f>
        <v>6</v>
      </c>
      <c r="K107" s="139">
        <f ca="1">Tavola29!J42</f>
        <v>6</v>
      </c>
      <c r="L107" s="139">
        <f ca="1">Tavola29!K42</f>
        <v>5</v>
      </c>
      <c r="M107" s="139">
        <f ca="1">Tavola29!L42</f>
        <v>6</v>
      </c>
    </row>
    <row r="108" spans="1:13">
      <c r="A108" s="268"/>
      <c r="B108" s="138" t="s">
        <v>377</v>
      </c>
      <c r="C108" s="140" t="str">
        <f ca="1">Tavola29!B43</f>
        <v>Voto 6</v>
      </c>
      <c r="D108" s="140" t="str">
        <f ca="1">Tavola29!C43</f>
        <v>Voto 6</v>
      </c>
      <c r="E108" s="140" t="str">
        <f ca="1">Tavola29!D43</f>
        <v>Voto 6</v>
      </c>
      <c r="F108" s="140" t="str">
        <f ca="1">Tavola29!E43</f>
        <v>Voto 6</v>
      </c>
      <c r="G108" s="140" t="str">
        <f ca="1">Tavola29!F43</f>
        <v>Voto 6</v>
      </c>
      <c r="H108" s="140" t="str">
        <f ca="1">Tavola29!G43</f>
        <v>Voto 6</v>
      </c>
      <c r="I108" s="140" t="str">
        <f ca="1">Tavola29!H43</f>
        <v>Voto 6</v>
      </c>
      <c r="J108" s="140" t="str">
        <f ca="1">Tavola29!I43</f>
        <v>Voto 6</v>
      </c>
      <c r="K108" s="140" t="str">
        <f ca="1">Tavola29!J43</f>
        <v>Voto 6</v>
      </c>
      <c r="L108" s="140" t="str">
        <f ca="1">Tavola29!K43</f>
        <v>Voto 6</v>
      </c>
      <c r="M108" s="140" t="str">
        <f ca="1">Tavola29!L43</f>
        <v>Voto 6</v>
      </c>
    </row>
    <row r="109" spans="1:13">
      <c r="A109" s="268"/>
      <c r="B109" s="138" t="s">
        <v>378</v>
      </c>
      <c r="C109" s="139">
        <f ca="1">Tavola29!B44</f>
        <v>82.178217821782184</v>
      </c>
      <c r="D109" s="139">
        <f ca="1">Tavola29!C44</f>
        <v>72.596153846153854</v>
      </c>
      <c r="E109" s="139">
        <f ca="1">Tavola29!D44</f>
        <v>84.039900249376544</v>
      </c>
      <c r="F109" s="139">
        <f ca="1">Tavola29!E44</f>
        <v>82.403965303593566</v>
      </c>
      <c r="G109" s="139">
        <f ca="1">Tavola29!F44</f>
        <v>83.959899749373434</v>
      </c>
      <c r="H109" s="139">
        <f ca="1">Tavola29!G44</f>
        <v>81.094527363184085</v>
      </c>
      <c r="I109" s="139">
        <f ca="1">Tavola29!H44</f>
        <v>81.235154394299272</v>
      </c>
      <c r="J109" s="139">
        <f ca="1">Tavola29!I44</f>
        <v>89.290161892901637</v>
      </c>
      <c r="K109" s="139">
        <f ca="1">Tavola29!J44</f>
        <v>87.286063569682128</v>
      </c>
      <c r="L109" s="139">
        <f ca="1">Tavola29!K44</f>
        <v>73.742331288343564</v>
      </c>
      <c r="M109" s="139">
        <f ca="1">Tavola29!L44</f>
        <v>84.84848484848483</v>
      </c>
    </row>
    <row r="110" spans="1:13" ht="15">
      <c r="A110" s="127"/>
      <c r="B110" s="147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</row>
    <row r="111" spans="1:13" ht="11.65" customHeight="1">
      <c r="A111" s="269" t="s">
        <v>19</v>
      </c>
      <c r="B111" s="136" t="s">
        <v>374</v>
      </c>
      <c r="C111" s="137">
        <f ca="1">Tavola30!B24</f>
        <v>0.73599999999999999</v>
      </c>
      <c r="D111" s="137">
        <f ca="1">Tavola30!C24</f>
        <v>0.71624999999999994</v>
      </c>
      <c r="E111" s="137">
        <f ca="1">Tavola30!D24</f>
        <v>0.73350000000000004</v>
      </c>
      <c r="F111" s="137">
        <f ca="1">Tavola30!E24</f>
        <v>0.73975000000000002</v>
      </c>
      <c r="G111" s="137">
        <f ca="1">Tavola30!F24</f>
        <v>0.72575000000000001</v>
      </c>
      <c r="H111" s="137">
        <f ca="1">Tavola30!G24</f>
        <v>0.71425000000000005</v>
      </c>
      <c r="I111" s="137">
        <f ca="1">Tavola30!H24</f>
        <v>0.76324999999999998</v>
      </c>
      <c r="J111" s="137">
        <f ca="1">Tavola30!I24</f>
        <v>0.74825000000000008</v>
      </c>
      <c r="K111" s="137">
        <f ca="1">Tavola30!J24</f>
        <v>0.76900000000000013</v>
      </c>
      <c r="L111" s="137">
        <f ca="1">Tavola30!K24</f>
        <v>0.69474999999999998</v>
      </c>
      <c r="M111" s="137">
        <f ca="1">Tavola30!L24</f>
        <v>0.76</v>
      </c>
    </row>
    <row r="112" spans="1:13" ht="11.45" customHeight="1">
      <c r="A112" s="270"/>
      <c r="B112" s="138" t="s">
        <v>375</v>
      </c>
      <c r="C112" s="139">
        <f ca="1">Tavola30!B25</f>
        <v>5.25</v>
      </c>
      <c r="D112" s="139">
        <f ca="1">Tavola30!C25</f>
        <v>5.0749999999999993</v>
      </c>
      <c r="E112" s="139">
        <f ca="1">Tavola30!D25</f>
        <v>5.3250000000000011</v>
      </c>
      <c r="F112" s="139">
        <f ca="1">Tavola30!E25</f>
        <v>5.35</v>
      </c>
      <c r="G112" s="139">
        <f ca="1">Tavola30!F25</f>
        <v>5.2750000000000004</v>
      </c>
      <c r="H112" s="139">
        <f ca="1">Tavola30!G25</f>
        <v>5.125</v>
      </c>
      <c r="I112" s="139">
        <f ca="1">Tavola30!H25</f>
        <v>5.3250000000000011</v>
      </c>
      <c r="J112" s="139">
        <f ca="1">Tavola30!I25</f>
        <v>5.375</v>
      </c>
      <c r="K112" s="139">
        <f ca="1">Tavola30!J25</f>
        <v>5.375</v>
      </c>
      <c r="L112" s="139">
        <f ca="1">Tavola30!K25</f>
        <v>5.0749999999999993</v>
      </c>
      <c r="M112" s="139">
        <f ca="1">Tavola30!L25</f>
        <v>5.375</v>
      </c>
    </row>
    <row r="113" spans="1:13" ht="15">
      <c r="A113" s="127"/>
      <c r="B113" s="147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</row>
    <row r="114" spans="1:13" ht="11.65" customHeight="1">
      <c r="A114" s="268" t="s">
        <v>441</v>
      </c>
      <c r="B114" s="136" t="s">
        <v>374</v>
      </c>
      <c r="C114" s="137">
        <f ca="1">Tavola31!B40</f>
        <v>0.71599999999999997</v>
      </c>
      <c r="D114" s="137">
        <f ca="1">Tavola31!C40</f>
        <v>0.68500000000000005</v>
      </c>
      <c r="E114" s="137">
        <f ca="1">Tavola31!D40</f>
        <v>0.70699999999999996</v>
      </c>
      <c r="F114" s="137">
        <f ca="1">Tavola31!E40</f>
        <v>0.74199999999999999</v>
      </c>
      <c r="G114" s="137">
        <f ca="1">Tavola31!F40</f>
        <v>0.748</v>
      </c>
      <c r="H114" s="137">
        <f ca="1">Tavola31!G40</f>
        <v>0.70599999999999996</v>
      </c>
      <c r="I114" s="137">
        <f ca="1">Tavola31!H40</f>
        <v>0.71</v>
      </c>
      <c r="J114" s="137">
        <f ca="1">Tavola31!I40</f>
        <v>0.70799999999999996</v>
      </c>
      <c r="K114" s="137">
        <f ca="1">Tavola31!J40</f>
        <v>0.77100000000000002</v>
      </c>
      <c r="L114" s="137">
        <f ca="1">Tavola31!K40</f>
        <v>0.69299999999999995</v>
      </c>
      <c r="M114" s="137">
        <f ca="1">Tavola31!L40</f>
        <v>0.71899999999999997</v>
      </c>
    </row>
    <row r="115" spans="1:13">
      <c r="A115" s="268"/>
      <c r="B115" s="138" t="s">
        <v>375</v>
      </c>
      <c r="C115" s="139">
        <f ca="1">Tavola31!B41</f>
        <v>5.2</v>
      </c>
      <c r="D115" s="139">
        <f ca="1">Tavola31!C41</f>
        <v>5</v>
      </c>
      <c r="E115" s="139">
        <f ca="1">Tavola31!D41</f>
        <v>5.2</v>
      </c>
      <c r="F115" s="139">
        <f ca="1">Tavola31!E41</f>
        <v>5.2</v>
      </c>
      <c r="G115" s="139">
        <f ca="1">Tavola31!F41</f>
        <v>5.3</v>
      </c>
      <c r="H115" s="139">
        <f ca="1">Tavola31!G41</f>
        <v>5.0999999999999996</v>
      </c>
      <c r="I115" s="139">
        <f ca="1">Tavola31!H41</f>
        <v>5.0999999999999996</v>
      </c>
      <c r="J115" s="139">
        <f ca="1">Tavola31!I41</f>
        <v>5.3</v>
      </c>
      <c r="K115" s="139">
        <f ca="1">Tavola31!J41</f>
        <v>5.4</v>
      </c>
      <c r="L115" s="139">
        <f ca="1">Tavola31!K41</f>
        <v>5.0999999999999996</v>
      </c>
      <c r="M115" s="139">
        <f ca="1">Tavola31!L41</f>
        <v>5.2</v>
      </c>
    </row>
    <row r="116" spans="1:13">
      <c r="A116" s="268"/>
      <c r="B116" s="138" t="s">
        <v>376</v>
      </c>
      <c r="C116" s="139">
        <f ca="1">Tavola31!B42</f>
        <v>5</v>
      </c>
      <c r="D116" s="139">
        <f ca="1">Tavola31!C42</f>
        <v>5</v>
      </c>
      <c r="E116" s="139">
        <f ca="1">Tavola31!D42</f>
        <v>5</v>
      </c>
      <c r="F116" s="139">
        <f ca="1">Tavola31!E42</f>
        <v>6</v>
      </c>
      <c r="G116" s="139">
        <f ca="1">Tavola31!F42</f>
        <v>6</v>
      </c>
      <c r="H116" s="139">
        <f ca="1">Tavola31!G42</f>
        <v>5</v>
      </c>
      <c r="I116" s="139">
        <f ca="1">Tavola31!H42</f>
        <v>5</v>
      </c>
      <c r="J116" s="139">
        <f ca="1">Tavola31!I42</f>
        <v>6</v>
      </c>
      <c r="K116" s="139">
        <f ca="1">Tavola31!J42</f>
        <v>6</v>
      </c>
      <c r="L116" s="139">
        <f ca="1">Tavola31!K42</f>
        <v>5</v>
      </c>
      <c r="M116" s="139">
        <f ca="1">Tavola31!L42</f>
        <v>5</v>
      </c>
    </row>
    <row r="117" spans="1:13">
      <c r="A117" s="268"/>
      <c r="B117" s="138" t="s">
        <v>377</v>
      </c>
      <c r="C117" s="140" t="str">
        <f ca="1">Tavola31!B43</f>
        <v>Voto 6</v>
      </c>
      <c r="D117" s="140" t="str">
        <f ca="1">Tavola31!C43</f>
        <v>Voto 6</v>
      </c>
      <c r="E117" s="140" t="str">
        <f ca="1">Tavola31!D43</f>
        <v>Voto 6</v>
      </c>
      <c r="F117" s="140" t="str">
        <f ca="1">Tavola31!E43</f>
        <v>Voto 6</v>
      </c>
      <c r="G117" s="140" t="str">
        <f ca="1">Tavola31!F43</f>
        <v>Voto 6</v>
      </c>
      <c r="H117" s="140" t="str">
        <f ca="1">Tavola31!G43</f>
        <v>Voto 6</v>
      </c>
      <c r="I117" s="140" t="str">
        <f ca="1">Tavola31!H43</f>
        <v>Voto 6</v>
      </c>
      <c r="J117" s="140" t="str">
        <f ca="1">Tavola31!I43</f>
        <v>Voto 6</v>
      </c>
      <c r="K117" s="140" t="str">
        <f ca="1">Tavola31!J43</f>
        <v>Voto 6</v>
      </c>
      <c r="L117" s="140" t="str">
        <f ca="1">Tavola31!K43</f>
        <v>Voto 6</v>
      </c>
      <c r="M117" s="140" t="str">
        <f ca="1">Tavola31!L43</f>
        <v>Voto 6</v>
      </c>
    </row>
    <row r="118" spans="1:13">
      <c r="A118" s="268"/>
      <c r="B118" s="138" t="s">
        <v>378</v>
      </c>
      <c r="C118" s="139">
        <f ca="1">Tavola31!B44</f>
        <v>74.177215189873408</v>
      </c>
      <c r="D118" s="139">
        <f ca="1">Tavola31!C44</f>
        <v>67.453416149068318</v>
      </c>
      <c r="E118" s="139">
        <f ca="1">Tavola31!D44</f>
        <v>73.604060913705595</v>
      </c>
      <c r="F118" s="139">
        <f ca="1">Tavola31!E44</f>
        <v>73.072215422276628</v>
      </c>
      <c r="G118" s="139">
        <f ca="1">Tavola31!F44</f>
        <v>76.213592233009706</v>
      </c>
      <c r="H118" s="139">
        <f ca="1">Tavola31!G44</f>
        <v>78.807947019867555</v>
      </c>
      <c r="I118" s="139">
        <f ca="1">Tavola31!H44</f>
        <v>74.839537869062909</v>
      </c>
      <c r="J118" s="139">
        <f ca="1">Tavola31!I44</f>
        <v>73.677419354838719</v>
      </c>
      <c r="K118" s="139">
        <f ca="1">Tavola31!J44</f>
        <v>81.021897810218988</v>
      </c>
      <c r="L118" s="139">
        <f ca="1">Tavola31!K44</f>
        <v>64.370546318289769</v>
      </c>
      <c r="M118" s="139">
        <f ca="1">Tavola31!L44</f>
        <v>78.609625668449212</v>
      </c>
    </row>
    <row r="119" spans="1:13" ht="15">
      <c r="A119" s="127"/>
      <c r="B119" s="147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</row>
    <row r="120" spans="1:13" ht="11.65" customHeight="1">
      <c r="A120" s="268" t="s">
        <v>442</v>
      </c>
      <c r="B120" s="136" t="s">
        <v>374</v>
      </c>
      <c r="C120" s="137">
        <f ca="1">Tavola32!B40</f>
        <v>0.68100000000000005</v>
      </c>
      <c r="D120" s="137">
        <f ca="1">Tavola32!C40</f>
        <v>0.67700000000000005</v>
      </c>
      <c r="E120" s="137">
        <f ca="1">Tavola32!D40</f>
        <v>0.65800000000000003</v>
      </c>
      <c r="F120" s="137">
        <f ca="1">Tavola32!E40</f>
        <v>0.69199999999999995</v>
      </c>
      <c r="G120" s="137">
        <f ca="1">Tavola32!F40</f>
        <v>0.70099999999999996</v>
      </c>
      <c r="H120" s="137">
        <f ca="1">Tavola32!G40</f>
        <v>0.66500000000000004</v>
      </c>
      <c r="I120" s="137">
        <f ca="1">Tavola32!H40</f>
        <v>0.68799999999999994</v>
      </c>
      <c r="J120" s="137">
        <f ca="1">Tavola32!I40</f>
        <v>0.67500000000000004</v>
      </c>
      <c r="K120" s="137">
        <f ca="1">Tavola32!J40</f>
        <v>0.73899999999999999</v>
      </c>
      <c r="L120" s="137">
        <f ca="1">Tavola32!K40</f>
        <v>0.63600000000000001</v>
      </c>
      <c r="M120" s="137">
        <f ca="1">Tavola32!L40</f>
        <v>0.68300000000000005</v>
      </c>
    </row>
    <row r="121" spans="1:13">
      <c r="A121" s="268"/>
      <c r="B121" s="138" t="s">
        <v>375</v>
      </c>
      <c r="C121" s="139">
        <f ca="1">Tavola32!B41</f>
        <v>5</v>
      </c>
      <c r="D121" s="139">
        <f ca="1">Tavola32!C41</f>
        <v>4.9000000000000004</v>
      </c>
      <c r="E121" s="139">
        <f ca="1">Tavola32!D41</f>
        <v>4.9000000000000004</v>
      </c>
      <c r="F121" s="139">
        <f ca="1">Tavola32!E41</f>
        <v>5.0999999999999996</v>
      </c>
      <c r="G121" s="139">
        <f ca="1">Tavola32!F41</f>
        <v>5</v>
      </c>
      <c r="H121" s="139">
        <f ca="1">Tavola32!G41</f>
        <v>4.9000000000000004</v>
      </c>
      <c r="I121" s="139">
        <f ca="1">Tavola32!H41</f>
        <v>5</v>
      </c>
      <c r="J121" s="139">
        <f ca="1">Tavola32!I41</f>
        <v>5</v>
      </c>
      <c r="K121" s="139">
        <f ca="1">Tavola32!J41</f>
        <v>5.0999999999999996</v>
      </c>
      <c r="L121" s="139">
        <f ca="1">Tavola32!K41</f>
        <v>4.9000000000000004</v>
      </c>
      <c r="M121" s="139">
        <f ca="1">Tavola32!L41</f>
        <v>5.0999999999999996</v>
      </c>
    </row>
    <row r="122" spans="1:13">
      <c r="A122" s="268"/>
      <c r="B122" s="138" t="s">
        <v>376</v>
      </c>
      <c r="C122" s="139">
        <f ca="1">Tavola32!B42</f>
        <v>5</v>
      </c>
      <c r="D122" s="139">
        <f ca="1">Tavola32!C42</f>
        <v>5</v>
      </c>
      <c r="E122" s="139">
        <f ca="1">Tavola32!D42</f>
        <v>5</v>
      </c>
      <c r="F122" s="139">
        <f ca="1">Tavola32!E42</f>
        <v>5</v>
      </c>
      <c r="G122" s="139">
        <f ca="1">Tavola32!F42</f>
        <v>5</v>
      </c>
      <c r="H122" s="139">
        <f ca="1">Tavola32!G42</f>
        <v>5</v>
      </c>
      <c r="I122" s="139">
        <f ca="1">Tavola32!H42</f>
        <v>5</v>
      </c>
      <c r="J122" s="139">
        <f ca="1">Tavola32!I42</f>
        <v>5</v>
      </c>
      <c r="K122" s="139">
        <f ca="1">Tavola32!J42</f>
        <v>5</v>
      </c>
      <c r="L122" s="139">
        <f ca="1">Tavola32!K42</f>
        <v>5</v>
      </c>
      <c r="M122" s="139">
        <f ca="1">Tavola32!L42</f>
        <v>5</v>
      </c>
    </row>
    <row r="123" spans="1:13">
      <c r="A123" s="268"/>
      <c r="B123" s="138" t="s">
        <v>377</v>
      </c>
      <c r="C123" s="140" t="str">
        <f ca="1">Tavola32!B43</f>
        <v>Voto 5</v>
      </c>
      <c r="D123" s="140" t="str">
        <f ca="1">Tavola32!C43</f>
        <v>Voto 5</v>
      </c>
      <c r="E123" s="140" t="str">
        <f ca="1">Tavola32!D43</f>
        <v>Voto 6</v>
      </c>
      <c r="F123" s="140" t="str">
        <f ca="1">Tavola32!E43</f>
        <v>Voto 6</v>
      </c>
      <c r="G123" s="140" t="str">
        <f ca="1">Tavola32!F43</f>
        <v>Voto 5</v>
      </c>
      <c r="H123" s="140" t="str">
        <f ca="1">Tavola32!G43</f>
        <v>Voto 5</v>
      </c>
      <c r="I123" s="140" t="str">
        <f ca="1">Tavola32!H43</f>
        <v>Voto 5</v>
      </c>
      <c r="J123" s="140" t="str">
        <f ca="1">Tavola32!I43</f>
        <v>Voto 6</v>
      </c>
      <c r="K123" s="140" t="str">
        <f ca="1">Tavola32!J43</f>
        <v>Voto 5</v>
      </c>
      <c r="L123" s="140" t="str">
        <f ca="1">Tavola32!K43</f>
        <v>Voto 6</v>
      </c>
      <c r="M123" s="140" t="str">
        <f ca="1">Tavola32!L43</f>
        <v>Voto 5</v>
      </c>
    </row>
    <row r="124" spans="1:13">
      <c r="A124" s="268"/>
      <c r="B124" s="138" t="s">
        <v>378</v>
      </c>
      <c r="C124" s="139">
        <f ca="1">Tavola32!B44</f>
        <v>69.958275382475662</v>
      </c>
      <c r="D124" s="139">
        <f ca="1">Tavola32!C44</f>
        <v>64.766839378238345</v>
      </c>
      <c r="E124" s="139">
        <f ca="1">Tavola32!D44</f>
        <v>67.042253521126753</v>
      </c>
      <c r="F124" s="139">
        <f ca="1">Tavola32!E44</f>
        <v>69.847856154910104</v>
      </c>
      <c r="G124" s="139">
        <f ca="1">Tavola32!F44</f>
        <v>74.158815612382242</v>
      </c>
      <c r="H124" s="139">
        <f ca="1">Tavola32!G44</f>
        <v>65.264586160108536</v>
      </c>
      <c r="I124" s="139">
        <f ca="1">Tavola32!H44</f>
        <v>71.58469945355192</v>
      </c>
      <c r="J124" s="139">
        <f ca="1">Tavola32!I44</f>
        <v>74.518518518518505</v>
      </c>
      <c r="K124" s="139">
        <f ca="1">Tavola32!J44</f>
        <v>76.408912188728706</v>
      </c>
      <c r="L124" s="139">
        <f ca="1">Tavola32!K44</f>
        <v>60.969044414535681</v>
      </c>
      <c r="M124" s="139">
        <f ca="1">Tavola32!L44</f>
        <v>75.193798449612416</v>
      </c>
    </row>
    <row r="125" spans="1:13" ht="15">
      <c r="A125" s="127"/>
      <c r="B125" s="147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</row>
    <row r="126" spans="1:13" ht="11.65" customHeight="1">
      <c r="A126" s="268" t="s">
        <v>443</v>
      </c>
      <c r="B126" s="136" t="s">
        <v>374</v>
      </c>
      <c r="C126" s="137">
        <f ca="1">Tavola33!B40</f>
        <v>0.65600000000000003</v>
      </c>
      <c r="D126" s="137">
        <f ca="1">Tavola33!C40</f>
        <v>0.67700000000000005</v>
      </c>
      <c r="E126" s="137">
        <f ca="1">Tavola33!D40</f>
        <v>0.65100000000000002</v>
      </c>
      <c r="F126" s="137">
        <f ca="1">Tavola33!E40</f>
        <v>0.64500000000000002</v>
      </c>
      <c r="G126" s="137">
        <f ca="1">Tavola33!F40</f>
        <v>0.65400000000000003</v>
      </c>
      <c r="H126" s="137">
        <f ca="1">Tavola33!G40</f>
        <v>0.63900000000000001</v>
      </c>
      <c r="I126" s="137">
        <f ca="1">Tavola33!H40</f>
        <v>0.65300000000000002</v>
      </c>
      <c r="J126" s="137">
        <f ca="1">Tavola33!I40</f>
        <v>0.629</v>
      </c>
      <c r="K126" s="137">
        <f ca="1">Tavola33!J40</f>
        <v>0.73499999999999999</v>
      </c>
      <c r="L126" s="137">
        <f ca="1">Tavola33!K40</f>
        <v>0.59399999999999997</v>
      </c>
      <c r="M126" s="137">
        <f ca="1">Tavola33!L40</f>
        <v>0.66100000000000003</v>
      </c>
    </row>
    <row r="127" spans="1:13">
      <c r="A127" s="268"/>
      <c r="B127" s="138" t="s">
        <v>375</v>
      </c>
      <c r="C127" s="139">
        <f ca="1">Tavola33!B41</f>
        <v>4.9000000000000004</v>
      </c>
      <c r="D127" s="139">
        <f ca="1">Tavola33!C41</f>
        <v>4.9000000000000004</v>
      </c>
      <c r="E127" s="139">
        <f ca="1">Tavola33!D41</f>
        <v>4.9000000000000004</v>
      </c>
      <c r="F127" s="139">
        <f ca="1">Tavola33!E41</f>
        <v>4.9000000000000004</v>
      </c>
      <c r="G127" s="139">
        <f ca="1">Tavola33!F41</f>
        <v>4.9000000000000004</v>
      </c>
      <c r="H127" s="139">
        <f ca="1">Tavola33!G41</f>
        <v>4.9000000000000004</v>
      </c>
      <c r="I127" s="139">
        <f ca="1">Tavola33!H41</f>
        <v>5</v>
      </c>
      <c r="J127" s="139">
        <f ca="1">Tavola33!I41</f>
        <v>4.9000000000000004</v>
      </c>
      <c r="K127" s="139">
        <f ca="1">Tavola33!J41</f>
        <v>5.0999999999999996</v>
      </c>
      <c r="L127" s="139">
        <f ca="1">Tavola33!K41</f>
        <v>4.7</v>
      </c>
      <c r="M127" s="139">
        <f ca="1">Tavola33!L41</f>
        <v>5</v>
      </c>
    </row>
    <row r="128" spans="1:13">
      <c r="A128" s="268"/>
      <c r="B128" s="138" t="s">
        <v>376</v>
      </c>
      <c r="C128" s="139">
        <f ca="1">Tavola33!B42</f>
        <v>5</v>
      </c>
      <c r="D128" s="139">
        <f ca="1">Tavola33!C42</f>
        <v>5</v>
      </c>
      <c r="E128" s="139">
        <f ca="1">Tavola33!D42</f>
        <v>5</v>
      </c>
      <c r="F128" s="139">
        <f ca="1">Tavola33!E42</f>
        <v>5</v>
      </c>
      <c r="G128" s="139">
        <f ca="1">Tavola33!F42</f>
        <v>5</v>
      </c>
      <c r="H128" s="139">
        <f ca="1">Tavola33!G42</f>
        <v>5</v>
      </c>
      <c r="I128" s="139">
        <f ca="1">Tavola33!H42</f>
        <v>5</v>
      </c>
      <c r="J128" s="139">
        <f ca="1">Tavola33!I42</f>
        <v>5</v>
      </c>
      <c r="K128" s="139">
        <f ca="1">Tavola33!J42</f>
        <v>5</v>
      </c>
      <c r="L128" s="139">
        <f ca="1">Tavola33!K42</f>
        <v>5</v>
      </c>
      <c r="M128" s="139">
        <f ca="1">Tavola33!L42</f>
        <v>5</v>
      </c>
    </row>
    <row r="129" spans="1:13">
      <c r="A129" s="268"/>
      <c r="B129" s="138" t="s">
        <v>377</v>
      </c>
      <c r="C129" s="140" t="str">
        <f ca="1">Tavola33!B43</f>
        <v>Voto 5</v>
      </c>
      <c r="D129" s="140" t="str">
        <f ca="1">Tavola33!C43</f>
        <v>Voto 5</v>
      </c>
      <c r="E129" s="140" t="str">
        <f ca="1">Tavola33!D43</f>
        <v>Voto 5</v>
      </c>
      <c r="F129" s="140" t="str">
        <f ca="1">Tavola33!E43</f>
        <v>Voto 5</v>
      </c>
      <c r="G129" s="140" t="str">
        <f ca="1">Tavola33!F43</f>
        <v>Voto 5</v>
      </c>
      <c r="H129" s="140" t="str">
        <f ca="1">Tavola33!G43</f>
        <v>Voto 5</v>
      </c>
      <c r="I129" s="140" t="str">
        <f ca="1">Tavola33!H43</f>
        <v>Voto 6</v>
      </c>
      <c r="J129" s="140" t="str">
        <f ca="1">Tavola33!I43</f>
        <v>Voto 5</v>
      </c>
      <c r="K129" s="140" t="str">
        <f ca="1">Tavola33!J43</f>
        <v>Voto 5</v>
      </c>
      <c r="L129" s="140" t="str">
        <f ca="1">Tavola33!K43</f>
        <v>Voto 6</v>
      </c>
      <c r="M129" s="140" t="str">
        <f ca="1">Tavola33!L43</f>
        <v>Voto 5</v>
      </c>
    </row>
    <row r="130" spans="1:13">
      <c r="A130" s="268"/>
      <c r="B130" s="138" t="s">
        <v>378</v>
      </c>
      <c r="C130" s="139">
        <f ca="1">Tavola33!B44</f>
        <v>65.993265993266007</v>
      </c>
      <c r="D130" s="139">
        <f ca="1">Tavola33!C44</f>
        <v>63.662790697674417</v>
      </c>
      <c r="E130" s="139">
        <f ca="1">Tavola33!D44</f>
        <v>68.771929824561411</v>
      </c>
      <c r="F130" s="139">
        <f ca="1">Tavola33!E44</f>
        <v>63.389830508474574</v>
      </c>
      <c r="G130" s="139">
        <f ca="1">Tavola33!F44</f>
        <v>65.451664025356592</v>
      </c>
      <c r="H130" s="139">
        <f ca="1">Tavola33!G44</f>
        <v>65.505804311774469</v>
      </c>
      <c r="I130" s="139">
        <f ca="1">Tavola33!H44</f>
        <v>62.987012987012996</v>
      </c>
      <c r="J130" s="139">
        <f ca="1">Tavola33!I44</f>
        <v>68.029739776951686</v>
      </c>
      <c r="K130" s="139">
        <f ca="1">Tavola33!J44</f>
        <v>76.197836166924262</v>
      </c>
      <c r="L130" s="139">
        <f ca="1">Tavola33!K44</f>
        <v>51.194539249146764</v>
      </c>
      <c r="M130" s="139">
        <f ca="1">Tavola33!L44</f>
        <v>67.891682785299807</v>
      </c>
    </row>
    <row r="131" spans="1:13">
      <c r="A131" s="127"/>
      <c r="H131" s="126"/>
      <c r="I131" s="125"/>
    </row>
    <row r="132" spans="1:13" ht="11.65" customHeight="1">
      <c r="A132" s="268" t="s">
        <v>444</v>
      </c>
      <c r="B132" s="136" t="s">
        <v>374</v>
      </c>
      <c r="C132" s="137">
        <f ca="1">Tavola34!B40</f>
        <v>0.66400000000000003</v>
      </c>
      <c r="D132" s="137">
        <f ca="1">Tavola34!C40</f>
        <v>0.63300000000000001</v>
      </c>
      <c r="E132" s="137">
        <f ca="1">Tavola34!D40</f>
        <v>0.69099999999999995</v>
      </c>
      <c r="F132" s="137">
        <f ca="1">Tavola34!E40</f>
        <v>0.68700000000000006</v>
      </c>
      <c r="G132" s="137">
        <f ca="1">Tavola34!F40</f>
        <v>0.71599999999999997</v>
      </c>
      <c r="H132" s="137">
        <f ca="1">Tavola34!G40</f>
        <v>0.622</v>
      </c>
      <c r="I132" s="137">
        <f ca="1">Tavola34!H40</f>
        <v>0.64800000000000002</v>
      </c>
      <c r="J132" s="137">
        <f ca="1">Tavola34!I40</f>
        <v>0.66800000000000004</v>
      </c>
      <c r="K132" s="137">
        <f ca="1">Tavola34!J40</f>
        <v>0.73</v>
      </c>
      <c r="L132" s="137">
        <f ca="1">Tavola34!K40</f>
        <v>0.61499999999999999</v>
      </c>
      <c r="M132" s="137">
        <f ca="1">Tavola34!L40</f>
        <v>0.65700000000000003</v>
      </c>
    </row>
    <row r="133" spans="1:13">
      <c r="A133" s="268"/>
      <c r="B133" s="138" t="s">
        <v>375</v>
      </c>
      <c r="C133" s="139">
        <f ca="1">Tavola34!B41</f>
        <v>5</v>
      </c>
      <c r="D133" s="139">
        <f ca="1">Tavola34!C41</f>
        <v>4.8</v>
      </c>
      <c r="E133" s="139">
        <f ca="1">Tavola34!D41</f>
        <v>5</v>
      </c>
      <c r="F133" s="139">
        <f ca="1">Tavola34!E41</f>
        <v>5</v>
      </c>
      <c r="G133" s="139">
        <f ca="1">Tavola34!F41</f>
        <v>5.0999999999999996</v>
      </c>
      <c r="H133" s="139">
        <f ca="1">Tavola34!G41</f>
        <v>4.9000000000000004</v>
      </c>
      <c r="I133" s="139">
        <f ca="1">Tavola34!H41</f>
        <v>5</v>
      </c>
      <c r="J133" s="139">
        <f ca="1">Tavola34!I41</f>
        <v>5</v>
      </c>
      <c r="K133" s="139">
        <f ca="1">Tavola34!J41</f>
        <v>5.0999999999999996</v>
      </c>
      <c r="L133" s="139">
        <f ca="1">Tavola34!K41</f>
        <v>4.8</v>
      </c>
      <c r="M133" s="139">
        <f ca="1">Tavola34!L41</f>
        <v>5</v>
      </c>
    </row>
    <row r="134" spans="1:13">
      <c r="A134" s="268"/>
      <c r="B134" s="138" t="s">
        <v>376</v>
      </c>
      <c r="C134" s="139">
        <f ca="1">Tavola34!B42</f>
        <v>5</v>
      </c>
      <c r="D134" s="139">
        <f ca="1">Tavola34!C42</f>
        <v>5</v>
      </c>
      <c r="E134" s="139">
        <f ca="1">Tavola34!D42</f>
        <v>5</v>
      </c>
      <c r="F134" s="139">
        <f ca="1">Tavola34!E42</f>
        <v>5</v>
      </c>
      <c r="G134" s="139">
        <f ca="1">Tavola34!F42</f>
        <v>5</v>
      </c>
      <c r="H134" s="139">
        <f ca="1">Tavola34!G42</f>
        <v>5</v>
      </c>
      <c r="I134" s="139">
        <f ca="1">Tavola34!H42</f>
        <v>5</v>
      </c>
      <c r="J134" s="139">
        <f ca="1">Tavola34!I42</f>
        <v>5</v>
      </c>
      <c r="K134" s="139">
        <f ca="1">Tavola34!J42</f>
        <v>5</v>
      </c>
      <c r="L134" s="139">
        <f ca="1">Tavola34!K42</f>
        <v>5</v>
      </c>
      <c r="M134" s="139">
        <f ca="1">Tavola34!L42</f>
        <v>5</v>
      </c>
    </row>
    <row r="135" spans="1:13">
      <c r="A135" s="268"/>
      <c r="B135" s="138" t="s">
        <v>377</v>
      </c>
      <c r="C135" s="140" t="str">
        <f ca="1">Tavola34!B43</f>
        <v>Voto 5</v>
      </c>
      <c r="D135" s="140" t="str">
        <f ca="1">Tavola34!C43</f>
        <v>Voto 5</v>
      </c>
      <c r="E135" s="140" t="str">
        <f ca="1">Tavola34!D43</f>
        <v>Voto 5</v>
      </c>
      <c r="F135" s="140" t="str">
        <f ca="1">Tavola34!E43</f>
        <v>Voto 5</v>
      </c>
      <c r="G135" s="140" t="str">
        <f ca="1">Tavola34!F43</f>
        <v>Voto 5</v>
      </c>
      <c r="H135" s="140" t="str">
        <f ca="1">Tavola34!G43</f>
        <v>Voto 6</v>
      </c>
      <c r="I135" s="140" t="str">
        <f ca="1">Tavola34!H43</f>
        <v>Voto 5</v>
      </c>
      <c r="J135" s="140" t="str">
        <f ca="1">Tavola34!I43</f>
        <v>Voto 5</v>
      </c>
      <c r="K135" s="140" t="str">
        <f ca="1">Tavola34!J43</f>
        <v>Voto 5</v>
      </c>
      <c r="L135" s="140" t="str">
        <f ca="1">Tavola34!K43</f>
        <v>Voto 5</v>
      </c>
      <c r="M135" s="140" t="str">
        <f ca="1">Tavola34!L43</f>
        <v>Voto 5</v>
      </c>
    </row>
    <row r="136" spans="1:13">
      <c r="A136" s="268"/>
      <c r="B136" s="138" t="s">
        <v>378</v>
      </c>
      <c r="C136" s="139">
        <f ca="1">Tavola34!B44</f>
        <v>67.339449541284424</v>
      </c>
      <c r="D136" s="139">
        <f ca="1">Tavola34!C44</f>
        <v>61.552028218694886</v>
      </c>
      <c r="E136" s="139">
        <f ca="1">Tavola34!D44</f>
        <v>68.840579710144937</v>
      </c>
      <c r="F136" s="139">
        <f ca="1">Tavola34!E44</f>
        <v>69.731800766283513</v>
      </c>
      <c r="G136" s="139">
        <f ca="1">Tavola34!F44</f>
        <v>71.986970684039107</v>
      </c>
      <c r="H136" s="139">
        <f ca="1">Tavola34!G44</f>
        <v>67.272727272727266</v>
      </c>
      <c r="I136" s="139">
        <f ca="1">Tavola34!H44</f>
        <v>61.739130434782616</v>
      </c>
      <c r="J136" s="139">
        <f ca="1">Tavola34!I44</f>
        <v>68.265682656826584</v>
      </c>
      <c r="K136" s="139">
        <f ca="1">Tavola34!J44</f>
        <v>72.354948805460751</v>
      </c>
      <c r="L136" s="139">
        <f ca="1">Tavola34!K44</f>
        <v>56.15384615384616</v>
      </c>
      <c r="M136" s="139">
        <f ca="1">Tavola34!L44</f>
        <v>72.033898305084747</v>
      </c>
    </row>
    <row r="137" spans="1:13">
      <c r="A137" s="127"/>
      <c r="H137" s="126"/>
      <c r="I137" s="125"/>
    </row>
    <row r="138" spans="1:13" ht="11.65" customHeight="1">
      <c r="A138" s="268" t="s">
        <v>445</v>
      </c>
      <c r="B138" s="136" t="s">
        <v>374</v>
      </c>
      <c r="C138" s="137">
        <f ca="1">Tavola35!B40</f>
        <v>0.70399999999999996</v>
      </c>
      <c r="D138" s="137">
        <f ca="1">Tavola35!C40</f>
        <v>0.67600000000000005</v>
      </c>
      <c r="E138" s="137">
        <f ca="1">Tavola35!D40</f>
        <v>0.68799999999999994</v>
      </c>
      <c r="F138" s="137">
        <f ca="1">Tavola35!E40</f>
        <v>0.73799999999999999</v>
      </c>
      <c r="G138" s="137">
        <f ca="1">Tavola35!F40</f>
        <v>0.73</v>
      </c>
      <c r="H138" s="137">
        <f ca="1">Tavola35!G40</f>
        <v>0.70499999999999996</v>
      </c>
      <c r="I138" s="137">
        <f ca="1">Tavola35!H40</f>
        <v>0.70699999999999996</v>
      </c>
      <c r="J138" s="137">
        <f ca="1">Tavola35!I40</f>
        <v>0.68799999999999994</v>
      </c>
      <c r="K138" s="137">
        <f ca="1">Tavola35!J40</f>
        <v>0.75600000000000001</v>
      </c>
      <c r="L138" s="137">
        <f ca="1">Tavola35!K40</f>
        <v>0.64400000000000002</v>
      </c>
      <c r="M138" s="137">
        <f ca="1">Tavola35!L40</f>
        <v>0.71899999999999997</v>
      </c>
    </row>
    <row r="139" spans="1:13">
      <c r="A139" s="268"/>
      <c r="B139" s="138" t="s">
        <v>375</v>
      </c>
      <c r="C139" s="139">
        <f ca="1">Tavola35!B41</f>
        <v>5</v>
      </c>
      <c r="D139" s="139">
        <f ca="1">Tavola35!C41</f>
        <v>4.9000000000000004</v>
      </c>
      <c r="E139" s="139">
        <f ca="1">Tavola35!D41</f>
        <v>5.0999999999999996</v>
      </c>
      <c r="F139" s="139">
        <f ca="1">Tavola35!E41</f>
        <v>5.2</v>
      </c>
      <c r="G139" s="139">
        <f ca="1">Tavola35!F41</f>
        <v>5.0999999999999996</v>
      </c>
      <c r="H139" s="139">
        <f ca="1">Tavola35!G41</f>
        <v>5</v>
      </c>
      <c r="I139" s="139">
        <f ca="1">Tavola35!H41</f>
        <v>5.0999999999999996</v>
      </c>
      <c r="J139" s="139">
        <f ca="1">Tavola35!I41</f>
        <v>5.0999999999999996</v>
      </c>
      <c r="K139" s="139">
        <f ca="1">Tavola35!J41</f>
        <v>5.2</v>
      </c>
      <c r="L139" s="139">
        <f ca="1">Tavola35!K41</f>
        <v>4.8</v>
      </c>
      <c r="M139" s="139">
        <f ca="1">Tavola35!L41</f>
        <v>5</v>
      </c>
    </row>
    <row r="140" spans="1:13">
      <c r="A140" s="268"/>
      <c r="B140" s="138" t="s">
        <v>376</v>
      </c>
      <c r="C140" s="139">
        <f ca="1">Tavola35!B42</f>
        <v>5</v>
      </c>
      <c r="D140" s="139">
        <f ca="1">Tavola35!C42</f>
        <v>5</v>
      </c>
      <c r="E140" s="139">
        <f ca="1">Tavola35!D42</f>
        <v>5</v>
      </c>
      <c r="F140" s="139">
        <f ca="1">Tavola35!E42</f>
        <v>5</v>
      </c>
      <c r="G140" s="139">
        <f ca="1">Tavola35!F42</f>
        <v>5</v>
      </c>
      <c r="H140" s="139">
        <f ca="1">Tavola35!G42</f>
        <v>5</v>
      </c>
      <c r="I140" s="139">
        <f ca="1">Tavola35!H42</f>
        <v>5</v>
      </c>
      <c r="J140" s="139">
        <f ca="1">Tavola35!I42</f>
        <v>5</v>
      </c>
      <c r="K140" s="139">
        <f ca="1">Tavola35!J42</f>
        <v>5</v>
      </c>
      <c r="L140" s="139">
        <f ca="1">Tavola35!K42</f>
        <v>5</v>
      </c>
      <c r="M140" s="139">
        <f ca="1">Tavola35!L42</f>
        <v>5</v>
      </c>
    </row>
    <row r="141" spans="1:13">
      <c r="A141" s="268"/>
      <c r="B141" s="138" t="s">
        <v>377</v>
      </c>
      <c r="C141" s="140" t="str">
        <f ca="1">Tavola35!B43</f>
        <v>Voto 6</v>
      </c>
      <c r="D141" s="140" t="str">
        <f ca="1">Tavola35!C43</f>
        <v>Voto 5</v>
      </c>
      <c r="E141" s="140" t="str">
        <f ca="1">Tavola35!D43</f>
        <v>Voto 6</v>
      </c>
      <c r="F141" s="140" t="str">
        <f ca="1">Tavola35!E43</f>
        <v>Voto 6</v>
      </c>
      <c r="G141" s="140" t="str">
        <f ca="1">Tavola35!F43</f>
        <v>Voto 6</v>
      </c>
      <c r="H141" s="140" t="str">
        <f ca="1">Tavola35!G43</f>
        <v>Voto 5</v>
      </c>
      <c r="I141" s="140" t="str">
        <f ca="1">Tavola35!H43</f>
        <v>Voto 6</v>
      </c>
      <c r="J141" s="140" t="str">
        <f ca="1">Tavola35!I43</f>
        <v>Voto 6</v>
      </c>
      <c r="K141" s="140" t="str">
        <f ca="1">Tavola35!J43</f>
        <v>Voto 6</v>
      </c>
      <c r="L141" s="140" t="str">
        <f ca="1">Tavola35!K43</f>
        <v>Voto 6</v>
      </c>
      <c r="M141" s="140" t="str">
        <f ca="1">Tavola35!L43</f>
        <v>Voto 5</v>
      </c>
    </row>
    <row r="142" spans="1:13">
      <c r="A142" s="268"/>
      <c r="B142" s="138" t="s">
        <v>378</v>
      </c>
      <c r="C142" s="139">
        <f ca="1">Tavola35!B44</f>
        <v>71.061093247588417</v>
      </c>
      <c r="D142" s="139">
        <f ca="1">Tavola35!C44</f>
        <v>65.793528505392914</v>
      </c>
      <c r="E142" s="139">
        <f ca="1">Tavola35!D44</f>
        <v>69.078947368421055</v>
      </c>
      <c r="F142" s="139">
        <f ca="1">Tavola35!E44</f>
        <v>71.913580246913583</v>
      </c>
      <c r="G142" s="139">
        <f ca="1">Tavola35!F44</f>
        <v>73.293768545994055</v>
      </c>
      <c r="H142" s="139">
        <f ca="1">Tavola35!G44</f>
        <v>72.488408037094288</v>
      </c>
      <c r="I142" s="139">
        <f ca="1">Tavola35!H44</f>
        <v>69.77099236641223</v>
      </c>
      <c r="J142" s="139">
        <f ca="1">Tavola35!I44</f>
        <v>71.621621621621628</v>
      </c>
      <c r="K142" s="139">
        <f ca="1">Tavola35!J44</f>
        <v>76.234567901234556</v>
      </c>
      <c r="L142" s="139">
        <f ca="1">Tavola35!K44</f>
        <v>55.095541401273877</v>
      </c>
      <c r="M142" s="139">
        <f ca="1">Tavola35!L44</f>
        <v>77.132486388384748</v>
      </c>
    </row>
    <row r="143" spans="1:13">
      <c r="A143" s="127"/>
      <c r="H143" s="126"/>
      <c r="I143" s="125"/>
    </row>
    <row r="144" spans="1:13" ht="11.65" customHeight="1">
      <c r="A144" s="269" t="s">
        <v>20</v>
      </c>
      <c r="B144" s="136" t="s">
        <v>374</v>
      </c>
      <c r="C144" s="137">
        <f ca="1">Tavola36!B28</f>
        <v>0.68420000000000003</v>
      </c>
      <c r="D144" s="137">
        <f ca="1">Tavola36!C28</f>
        <v>0.66960000000000008</v>
      </c>
      <c r="E144" s="137">
        <f ca="1">Tavola36!D28</f>
        <v>0.67899999999999994</v>
      </c>
      <c r="F144" s="137">
        <f ca="1">Tavola36!E28</f>
        <v>0.70079999999999998</v>
      </c>
      <c r="G144" s="137">
        <f ca="1">Tavola36!F28</f>
        <v>0.70979999999999999</v>
      </c>
      <c r="H144" s="137">
        <f ca="1">Tavola36!G28</f>
        <v>0.66739999999999999</v>
      </c>
      <c r="I144" s="137">
        <f ca="1">Tavola36!H28</f>
        <v>0.68120000000000003</v>
      </c>
      <c r="J144" s="137">
        <f ca="1">Tavola36!I28</f>
        <v>0.67360000000000009</v>
      </c>
      <c r="K144" s="137">
        <f ca="1">Tavola36!J28</f>
        <v>0.74619999999999997</v>
      </c>
      <c r="L144" s="137">
        <f ca="1">Tavola36!K28</f>
        <v>0.63640000000000008</v>
      </c>
      <c r="M144" s="137">
        <f ca="1">Tavola36!L28</f>
        <v>0.68779999999999997</v>
      </c>
    </row>
    <row r="145" spans="1:13" ht="11.45" customHeight="1">
      <c r="A145" s="270"/>
      <c r="B145" s="138" t="s">
        <v>375</v>
      </c>
      <c r="C145" s="139">
        <f ca="1">Tavola36!B29</f>
        <v>5.0200000000000005</v>
      </c>
      <c r="D145" s="139">
        <f ca="1">Tavola36!C29</f>
        <v>4.9000000000000004</v>
      </c>
      <c r="E145" s="139">
        <f ca="1">Tavola36!D29</f>
        <v>5.0200000000000005</v>
      </c>
      <c r="F145" s="139">
        <f ca="1">Tavola36!E29</f>
        <v>5.08</v>
      </c>
      <c r="G145" s="139">
        <f ca="1">Tavola36!F29</f>
        <v>5.08</v>
      </c>
      <c r="H145" s="139">
        <f ca="1">Tavola36!G29</f>
        <v>4.96</v>
      </c>
      <c r="I145" s="139">
        <f ca="1">Tavola36!H29</f>
        <v>5.0400000000000009</v>
      </c>
      <c r="J145" s="139">
        <f ca="1">Tavola36!I29</f>
        <v>5.0600000000000005</v>
      </c>
      <c r="K145" s="139">
        <f ca="1">Tavola36!J29</f>
        <v>5.18</v>
      </c>
      <c r="L145" s="139">
        <f ca="1">Tavola36!K29</f>
        <v>4.8600000000000003</v>
      </c>
      <c r="M145" s="139">
        <f ca="1">Tavola36!L29</f>
        <v>5.0600000000000005</v>
      </c>
    </row>
    <row r="146" spans="1:13">
      <c r="A146" s="127"/>
      <c r="H146" s="126"/>
      <c r="I146" s="125"/>
    </row>
    <row r="147" spans="1:13" ht="11.65" customHeight="1">
      <c r="A147" s="268" t="s">
        <v>446</v>
      </c>
      <c r="B147" s="136" t="s">
        <v>374</v>
      </c>
      <c r="C147" s="137">
        <f ca="1">Tavola37!B40</f>
        <v>0.78800000000000003</v>
      </c>
      <c r="D147" s="137">
        <f ca="1">Tavola37!C40</f>
        <v>0.73</v>
      </c>
      <c r="E147" s="137">
        <f ca="1">Tavola37!D40</f>
        <v>0.78400000000000003</v>
      </c>
      <c r="F147" s="137">
        <f ca="1">Tavola37!E40</f>
        <v>0.79300000000000004</v>
      </c>
      <c r="G147" s="137">
        <f ca="1">Tavola37!F40</f>
        <v>0.79100000000000004</v>
      </c>
      <c r="H147" s="137">
        <f ca="1">Tavola37!G40</f>
        <v>0.86</v>
      </c>
      <c r="I147" s="137">
        <f ca="1">Tavola37!H40</f>
        <v>0.80500000000000005</v>
      </c>
      <c r="J147" s="137">
        <f ca="1">Tavola37!I40</f>
        <v>0.77500000000000002</v>
      </c>
      <c r="K147" s="137">
        <f ca="1">Tavola37!J40</f>
        <v>0.81499999999999995</v>
      </c>
      <c r="L147" s="137">
        <f ca="1">Tavola37!K40</f>
        <v>0.74</v>
      </c>
      <c r="M147" s="137">
        <f ca="1">Tavola37!L40</f>
        <v>0.79800000000000004</v>
      </c>
    </row>
    <row r="148" spans="1:13">
      <c r="A148" s="268"/>
      <c r="B148" s="138" t="s">
        <v>375</v>
      </c>
      <c r="C148" s="139">
        <f ca="1">Tavola37!B41</f>
        <v>5.4</v>
      </c>
      <c r="D148" s="139">
        <f ca="1">Tavola37!C41</f>
        <v>5.2</v>
      </c>
      <c r="E148" s="139">
        <f ca="1">Tavola37!D41</f>
        <v>5.4</v>
      </c>
      <c r="F148" s="139">
        <f ca="1">Tavola37!E41</f>
        <v>5.6</v>
      </c>
      <c r="G148" s="139">
        <f ca="1">Tavola37!F41</f>
        <v>5.4</v>
      </c>
      <c r="H148" s="139">
        <f ca="1">Tavola37!G41</f>
        <v>5.5</v>
      </c>
      <c r="I148" s="139">
        <f ca="1">Tavola37!H41</f>
        <v>5.4</v>
      </c>
      <c r="J148" s="139">
        <f ca="1">Tavola37!I41</f>
        <v>5.4</v>
      </c>
      <c r="K148" s="139">
        <f ca="1">Tavola37!J41</f>
        <v>5.5</v>
      </c>
      <c r="L148" s="139">
        <f ca="1">Tavola37!K41</f>
        <v>5.2</v>
      </c>
      <c r="M148" s="139">
        <f ca="1">Tavola37!L41</f>
        <v>5.5</v>
      </c>
    </row>
    <row r="149" spans="1:13">
      <c r="A149" s="268"/>
      <c r="B149" s="138" t="s">
        <v>376</v>
      </c>
      <c r="C149" s="139">
        <f ca="1">Tavola37!B42</f>
        <v>6</v>
      </c>
      <c r="D149" s="139">
        <f ca="1">Tavola37!C42</f>
        <v>5</v>
      </c>
      <c r="E149" s="139">
        <f ca="1">Tavola37!D42</f>
        <v>6</v>
      </c>
      <c r="F149" s="139">
        <f ca="1">Tavola37!E42</f>
        <v>6</v>
      </c>
      <c r="G149" s="139">
        <f ca="1">Tavola37!F42</f>
        <v>6</v>
      </c>
      <c r="H149" s="139">
        <f ca="1">Tavola37!G42</f>
        <v>6</v>
      </c>
      <c r="I149" s="139">
        <f ca="1">Tavola37!H42</f>
        <v>6</v>
      </c>
      <c r="J149" s="139">
        <f ca="1">Tavola37!I42</f>
        <v>6</v>
      </c>
      <c r="K149" s="139">
        <f ca="1">Tavola37!J42</f>
        <v>6</v>
      </c>
      <c r="L149" s="139">
        <f ca="1">Tavola37!K42</f>
        <v>5</v>
      </c>
      <c r="M149" s="139">
        <f ca="1">Tavola37!L42</f>
        <v>6</v>
      </c>
    </row>
    <row r="150" spans="1:13">
      <c r="A150" s="268"/>
      <c r="B150" s="138" t="s">
        <v>377</v>
      </c>
      <c r="C150" s="140" t="str">
        <f ca="1">Tavola37!B43</f>
        <v>Voto 6</v>
      </c>
      <c r="D150" s="140" t="str">
        <f ca="1">Tavola37!C43</f>
        <v>Voto 6</v>
      </c>
      <c r="E150" s="140" t="str">
        <f ca="1">Tavola37!D43</f>
        <v>Voto 6</v>
      </c>
      <c r="F150" s="140" t="str">
        <f ca="1">Tavola37!E43</f>
        <v>Voto 6</v>
      </c>
      <c r="G150" s="140" t="str">
        <f ca="1">Tavola37!F43</f>
        <v>Voto 6</v>
      </c>
      <c r="H150" s="140" t="str">
        <f ca="1">Tavola37!G43</f>
        <v>Voto 6</v>
      </c>
      <c r="I150" s="140" t="str">
        <f ca="1">Tavola37!H43</f>
        <v>Voto 6</v>
      </c>
      <c r="J150" s="140" t="str">
        <f ca="1">Tavola37!I43</f>
        <v>Voto 6</v>
      </c>
      <c r="K150" s="140" t="str">
        <f ca="1">Tavola37!J43</f>
        <v>Voto 6</v>
      </c>
      <c r="L150" s="140" t="str">
        <f ca="1">Tavola37!K43</f>
        <v>Voto 6</v>
      </c>
      <c r="M150" s="140" t="str">
        <f ca="1">Tavola37!L43</f>
        <v>Voto 6</v>
      </c>
    </row>
    <row r="151" spans="1:13">
      <c r="A151" s="268"/>
      <c r="B151" s="138" t="s">
        <v>378</v>
      </c>
      <c r="C151" s="139">
        <f ca="1">Tavola37!B44</f>
        <v>82.750582750582737</v>
      </c>
      <c r="D151" s="139">
        <f ca="1">Tavola37!C44</f>
        <v>73.809523809523796</v>
      </c>
      <c r="E151" s="139">
        <f ca="1">Tavola37!D44</f>
        <v>89.75609756097559</v>
      </c>
      <c r="F151" s="139">
        <f ca="1">Tavola37!E44</f>
        <v>85.011709601873534</v>
      </c>
      <c r="G151" s="139">
        <f ca="1">Tavola37!F44</f>
        <v>80.778032036613268</v>
      </c>
      <c r="H151" s="139">
        <f ca="1">Tavola37!G44</f>
        <v>88.520971302428251</v>
      </c>
      <c r="I151" s="139">
        <f ca="1">Tavola37!H44</f>
        <v>83.371298405466987</v>
      </c>
      <c r="J151" s="139">
        <f ca="1">Tavola37!I44</f>
        <v>81.603773584905653</v>
      </c>
      <c r="K151" s="139">
        <f ca="1">Tavola37!J44</f>
        <v>86.452353616532733</v>
      </c>
      <c r="L151" s="139">
        <f ca="1">Tavola37!K44</f>
        <v>73.302107728337234</v>
      </c>
      <c r="M151" s="139">
        <f ca="1">Tavola37!L44</f>
        <v>84.345794392523374</v>
      </c>
    </row>
    <row r="152" spans="1:13">
      <c r="A152" s="127"/>
      <c r="H152" s="126"/>
      <c r="I152" s="125"/>
    </row>
    <row r="153" spans="1:13" ht="11.65" customHeight="1">
      <c r="A153" s="268" t="s">
        <v>447</v>
      </c>
      <c r="B153" s="136" t="s">
        <v>374</v>
      </c>
      <c r="C153" s="137">
        <f ca="1">Tavola38!B40</f>
        <v>0.79600000000000004</v>
      </c>
      <c r="D153" s="137">
        <f ca="1">Tavola38!C40</f>
        <v>0.75700000000000001</v>
      </c>
      <c r="E153" s="137">
        <f ca="1">Tavola38!D40</f>
        <v>0.82299999999999995</v>
      </c>
      <c r="F153" s="137">
        <f ca="1">Tavola38!E40</f>
        <v>0.80700000000000005</v>
      </c>
      <c r="G153" s="137">
        <f ca="1">Tavola38!F40</f>
        <v>0.78900000000000003</v>
      </c>
      <c r="H153" s="137">
        <f ca="1">Tavola38!G40</f>
        <v>0.84299999999999997</v>
      </c>
      <c r="I153" s="137">
        <f ca="1">Tavola38!H40</f>
        <v>0.79200000000000004</v>
      </c>
      <c r="J153" s="137">
        <f ca="1">Tavola38!I40</f>
        <v>0.79400000000000004</v>
      </c>
      <c r="K153" s="137">
        <f ca="1">Tavola38!J40</f>
        <v>0.81299999999999994</v>
      </c>
      <c r="L153" s="137">
        <f ca="1">Tavola38!K40</f>
        <v>0.73499999999999999</v>
      </c>
      <c r="M153" s="137">
        <f ca="1">Tavola38!L40</f>
        <v>0.79300000000000004</v>
      </c>
    </row>
    <row r="154" spans="1:13">
      <c r="A154" s="268"/>
      <c r="B154" s="138" t="s">
        <v>375</v>
      </c>
      <c r="C154" s="139">
        <f ca="1">Tavola38!B41</f>
        <v>5.4</v>
      </c>
      <c r="D154" s="139">
        <f ca="1">Tavola38!C41</f>
        <v>5.3</v>
      </c>
      <c r="E154" s="139">
        <f ca="1">Tavola38!D41</f>
        <v>5.4</v>
      </c>
      <c r="F154" s="139">
        <f ca="1">Tavola38!E41</f>
        <v>5.5</v>
      </c>
      <c r="G154" s="139">
        <f ca="1">Tavola38!F41</f>
        <v>5.4</v>
      </c>
      <c r="H154" s="139">
        <f ca="1">Tavola38!G41</f>
        <v>5.5</v>
      </c>
      <c r="I154" s="139">
        <f ca="1">Tavola38!H41</f>
        <v>5.4</v>
      </c>
      <c r="J154" s="139">
        <f ca="1">Tavola38!I41</f>
        <v>5.4</v>
      </c>
      <c r="K154" s="139">
        <f ca="1">Tavola38!J41</f>
        <v>5.5</v>
      </c>
      <c r="L154" s="139">
        <f ca="1">Tavola38!K41</f>
        <v>5.2</v>
      </c>
      <c r="M154" s="139">
        <f ca="1">Tavola38!L41</f>
        <v>5.5</v>
      </c>
    </row>
    <row r="155" spans="1:13">
      <c r="A155" s="268"/>
      <c r="B155" s="138" t="s">
        <v>376</v>
      </c>
      <c r="C155" s="139">
        <f ca="1">Tavola38!B42</f>
        <v>6</v>
      </c>
      <c r="D155" s="139">
        <f ca="1">Tavola38!C42</f>
        <v>5</v>
      </c>
      <c r="E155" s="139">
        <f ca="1">Tavola38!D42</f>
        <v>6</v>
      </c>
      <c r="F155" s="139">
        <f ca="1">Tavola38!E42</f>
        <v>6</v>
      </c>
      <c r="G155" s="139">
        <f ca="1">Tavola38!F42</f>
        <v>5</v>
      </c>
      <c r="H155" s="139">
        <f ca="1">Tavola38!G42</f>
        <v>5</v>
      </c>
      <c r="I155" s="139">
        <f ca="1">Tavola38!H42</f>
        <v>5</v>
      </c>
      <c r="J155" s="139">
        <f ca="1">Tavola38!I42</f>
        <v>5</v>
      </c>
      <c r="K155" s="139">
        <f ca="1">Tavola38!J42</f>
        <v>6</v>
      </c>
      <c r="L155" s="139">
        <f ca="1">Tavola38!K42</f>
        <v>5</v>
      </c>
      <c r="M155" s="139">
        <f ca="1">Tavola38!L42</f>
        <v>6</v>
      </c>
    </row>
    <row r="156" spans="1:13">
      <c r="A156" s="268"/>
      <c r="B156" s="138" t="s">
        <v>377</v>
      </c>
      <c r="C156" s="140" t="str">
        <f ca="1">Tavola38!B43</f>
        <v>Voto 6</v>
      </c>
      <c r="D156" s="140" t="str">
        <f ca="1">Tavola38!C43</f>
        <v>Voto 6</v>
      </c>
      <c r="E156" s="140" t="str">
        <f ca="1">Tavola38!D43</f>
        <v>Voto 6</v>
      </c>
      <c r="F156" s="140" t="str">
        <f ca="1">Tavola38!E43</f>
        <v>Voto 6</v>
      </c>
      <c r="G156" s="140" t="str">
        <f ca="1">Tavola38!F43</f>
        <v>Voto 5</v>
      </c>
      <c r="H156" s="140" t="str">
        <f ca="1">Tavola38!G43</f>
        <v>Voto 5</v>
      </c>
      <c r="I156" s="140" t="str">
        <f ca="1">Tavola38!H43</f>
        <v>Voto 6</v>
      </c>
      <c r="J156" s="140" t="str">
        <f ca="1">Tavola38!I43</f>
        <v>Voto 6</v>
      </c>
      <c r="K156" s="140" t="str">
        <f ca="1">Tavola38!J43</f>
        <v>Voto 6</v>
      </c>
      <c r="L156" s="140" t="str">
        <f ca="1">Tavola38!K43</f>
        <v>Voto 6</v>
      </c>
      <c r="M156" s="140" t="str">
        <f ca="1">Tavola38!L43</f>
        <v>Voto 6</v>
      </c>
    </row>
    <row r="157" spans="1:13">
      <c r="A157" s="268"/>
      <c r="B157" s="138" t="s">
        <v>378</v>
      </c>
      <c r="C157" s="139">
        <f ca="1">Tavola38!B44</f>
        <v>82.359952324195461</v>
      </c>
      <c r="D157" s="139">
        <f ca="1">Tavola38!C44</f>
        <v>76.344086021505376</v>
      </c>
      <c r="E157" s="139">
        <f ca="1">Tavola38!D44</f>
        <v>85.559566787003618</v>
      </c>
      <c r="F157" s="139">
        <f ca="1">Tavola38!E44</f>
        <v>79.790940766550534</v>
      </c>
      <c r="G157" s="139">
        <f ca="1">Tavola38!F44</f>
        <v>80.023501762632208</v>
      </c>
      <c r="H157" s="139">
        <f ca="1">Tavola38!G44</f>
        <v>87.657142857142844</v>
      </c>
      <c r="I157" s="139">
        <f ca="1">Tavola38!H44</f>
        <v>83.155397390272853</v>
      </c>
      <c r="J157" s="139">
        <f ca="1">Tavola38!I44</f>
        <v>82.038834951456309</v>
      </c>
      <c r="K157" s="139">
        <f ca="1">Tavola38!J44</f>
        <v>86.444708680142696</v>
      </c>
      <c r="L157" s="139">
        <f ca="1">Tavola38!K44</f>
        <v>75.691937424789401</v>
      </c>
      <c r="M157" s="139">
        <f ca="1">Tavola38!L44</f>
        <v>84.184914841849135</v>
      </c>
    </row>
    <row r="158" spans="1:13">
      <c r="A158" s="127"/>
      <c r="H158" s="126"/>
      <c r="I158" s="125"/>
    </row>
    <row r="159" spans="1:13" ht="11.65" customHeight="1">
      <c r="A159" s="268" t="s">
        <v>448</v>
      </c>
      <c r="B159" s="136" t="s">
        <v>374</v>
      </c>
      <c r="C159" s="137">
        <f ca="1">Tavola39!B40</f>
        <v>0.76700000000000002</v>
      </c>
      <c r="D159" s="137">
        <f ca="1">Tavola39!C40</f>
        <v>0.745</v>
      </c>
      <c r="E159" s="137">
        <f ca="1">Tavola39!D40</f>
        <v>0.77300000000000002</v>
      </c>
      <c r="F159" s="137">
        <f ca="1">Tavola39!E40</f>
        <v>0.77</v>
      </c>
      <c r="G159" s="137">
        <f ca="1">Tavola39!F40</f>
        <v>0.753</v>
      </c>
      <c r="H159" s="137">
        <f ca="1">Tavola39!G40</f>
        <v>0.77500000000000002</v>
      </c>
      <c r="I159" s="137">
        <f ca="1">Tavola39!H40</f>
        <v>0.79200000000000004</v>
      </c>
      <c r="J159" s="137">
        <f ca="1">Tavola39!I40</f>
        <v>0.78300000000000003</v>
      </c>
      <c r="K159" s="137">
        <f ca="1">Tavola39!J40</f>
        <v>0.79300000000000004</v>
      </c>
      <c r="L159" s="137">
        <f ca="1">Tavola39!K40</f>
        <v>0.72399999999999998</v>
      </c>
      <c r="M159" s="137">
        <f ca="1">Tavola39!L40</f>
        <v>0.76800000000000002</v>
      </c>
    </row>
    <row r="160" spans="1:13">
      <c r="A160" s="268"/>
      <c r="B160" s="138" t="s">
        <v>375</v>
      </c>
      <c r="C160" s="139">
        <f ca="1">Tavola39!B41</f>
        <v>5.3</v>
      </c>
      <c r="D160" s="139">
        <f ca="1">Tavola39!C41</f>
        <v>5.2</v>
      </c>
      <c r="E160" s="139">
        <f ca="1">Tavola39!D41</f>
        <v>5.4</v>
      </c>
      <c r="F160" s="139">
        <f ca="1">Tavola39!E41</f>
        <v>5.4</v>
      </c>
      <c r="G160" s="139">
        <f ca="1">Tavola39!F41</f>
        <v>5.4</v>
      </c>
      <c r="H160" s="139">
        <f ca="1">Tavola39!G41</f>
        <v>5.3</v>
      </c>
      <c r="I160" s="139">
        <f ca="1">Tavola39!H41</f>
        <v>5.3</v>
      </c>
      <c r="J160" s="139">
        <f ca="1">Tavola39!I41</f>
        <v>5.4</v>
      </c>
      <c r="K160" s="139">
        <f ca="1">Tavola39!J41</f>
        <v>5.4</v>
      </c>
      <c r="L160" s="139">
        <f ca="1">Tavola39!K41</f>
        <v>5.0999999999999996</v>
      </c>
      <c r="M160" s="139">
        <f ca="1">Tavola39!L41</f>
        <v>5.4</v>
      </c>
    </row>
    <row r="161" spans="1:13">
      <c r="A161" s="268"/>
      <c r="B161" s="138" t="s">
        <v>376</v>
      </c>
      <c r="C161" s="139">
        <f ca="1">Tavola39!B42</f>
        <v>5</v>
      </c>
      <c r="D161" s="139">
        <f ca="1">Tavola39!C42</f>
        <v>5</v>
      </c>
      <c r="E161" s="139">
        <f ca="1">Tavola39!D42</f>
        <v>5</v>
      </c>
      <c r="F161" s="139">
        <f ca="1">Tavola39!E42</f>
        <v>6</v>
      </c>
      <c r="G161" s="139">
        <f ca="1">Tavola39!F42</f>
        <v>5</v>
      </c>
      <c r="H161" s="139">
        <f ca="1">Tavola39!G42</f>
        <v>6</v>
      </c>
      <c r="I161" s="139">
        <f ca="1">Tavola39!H42</f>
        <v>5</v>
      </c>
      <c r="J161" s="139">
        <f ca="1">Tavola39!I42</f>
        <v>5</v>
      </c>
      <c r="K161" s="139">
        <f ca="1">Tavola39!J42</f>
        <v>6</v>
      </c>
      <c r="L161" s="139">
        <f ca="1">Tavola39!K42</f>
        <v>5</v>
      </c>
      <c r="M161" s="139">
        <f ca="1">Tavola39!L42</f>
        <v>6</v>
      </c>
    </row>
    <row r="162" spans="1:13">
      <c r="A162" s="268"/>
      <c r="B162" s="138" t="s">
        <v>377</v>
      </c>
      <c r="C162" s="140" t="str">
        <f ca="1">Tavola39!B43</f>
        <v>Voto 6</v>
      </c>
      <c r="D162" s="140" t="str">
        <f ca="1">Tavola39!C43</f>
        <v>Voto 6</v>
      </c>
      <c r="E162" s="140" t="str">
        <f ca="1">Tavola39!D43</f>
        <v>Voto 6</v>
      </c>
      <c r="F162" s="140" t="str">
        <f ca="1">Tavola39!E43</f>
        <v>Voto 6</v>
      </c>
      <c r="G162" s="140" t="str">
        <f ca="1">Tavola39!F43</f>
        <v>Voto 6</v>
      </c>
      <c r="H162" s="140" t="str">
        <f ca="1">Tavola39!G43</f>
        <v>Voto 6</v>
      </c>
      <c r="I162" s="140" t="str">
        <f ca="1">Tavola39!H43</f>
        <v>Voto 6</v>
      </c>
      <c r="J162" s="140" t="str">
        <f ca="1">Tavola39!I43</f>
        <v>Voto 5</v>
      </c>
      <c r="K162" s="140" t="str">
        <f ca="1">Tavola39!J43</f>
        <v>Voto 6</v>
      </c>
      <c r="L162" s="140" t="str">
        <f ca="1">Tavola39!K43</f>
        <v>Voto 6</v>
      </c>
      <c r="M162" s="140" t="str">
        <f ca="1">Tavola39!L43</f>
        <v>Voto 6</v>
      </c>
    </row>
    <row r="163" spans="1:13">
      <c r="A163" s="268"/>
      <c r="B163" s="138" t="s">
        <v>378</v>
      </c>
      <c r="C163" s="139">
        <f ca="1">Tavola39!B44</f>
        <v>80.049261083743843</v>
      </c>
      <c r="D163" s="139">
        <f ca="1">Tavola39!C44</f>
        <v>73.786407766990294</v>
      </c>
      <c r="E163" s="139">
        <f ca="1">Tavola39!D44</f>
        <v>84.595635430038513</v>
      </c>
      <c r="F163" s="139">
        <f ca="1">Tavola39!E44</f>
        <v>79.386503067484668</v>
      </c>
      <c r="G163" s="139">
        <f ca="1">Tavola39!F44</f>
        <v>81.343283582089569</v>
      </c>
      <c r="H163" s="139">
        <f ca="1">Tavola39!G44</f>
        <v>82.287822878228781</v>
      </c>
      <c r="I163" s="139">
        <f ca="1">Tavola39!H44</f>
        <v>82.422802850356305</v>
      </c>
      <c r="J163" s="139">
        <f ca="1">Tavola39!I44</f>
        <v>82.019704433497537</v>
      </c>
      <c r="K163" s="139">
        <f ca="1">Tavola39!J44</f>
        <v>83.272727272727266</v>
      </c>
      <c r="L163" s="139">
        <f ca="1">Tavola39!K44</f>
        <v>72.672309552599756</v>
      </c>
      <c r="M163" s="139">
        <f ca="1">Tavola39!L44</f>
        <v>81.070983810709862</v>
      </c>
    </row>
    <row r="164" spans="1:13">
      <c r="A164" s="127"/>
      <c r="H164" s="126"/>
      <c r="I164" s="125"/>
    </row>
    <row r="165" spans="1:13" ht="11.65" customHeight="1">
      <c r="A165" s="268" t="s">
        <v>449</v>
      </c>
      <c r="B165" s="136" t="s">
        <v>374</v>
      </c>
      <c r="C165" s="137">
        <f ca="1">Tavola40!B40</f>
        <v>0.748</v>
      </c>
      <c r="D165" s="137">
        <f ca="1">Tavola40!C40</f>
        <v>0.70799999999999996</v>
      </c>
      <c r="E165" s="137">
        <f ca="1">Tavola40!D40</f>
        <v>0.754</v>
      </c>
      <c r="F165" s="137">
        <f ca="1">Tavola40!E40</f>
        <v>0.74199999999999999</v>
      </c>
      <c r="G165" s="137">
        <f ca="1">Tavola40!F40</f>
        <v>0.754</v>
      </c>
      <c r="H165" s="137">
        <f ca="1">Tavola40!G40</f>
        <v>0.81100000000000005</v>
      </c>
      <c r="I165" s="137">
        <f ca="1">Tavola40!H40</f>
        <v>0.72599999999999998</v>
      </c>
      <c r="J165" s="137">
        <f ca="1">Tavola40!I40</f>
        <v>0.745</v>
      </c>
      <c r="K165" s="137">
        <f ca="1">Tavola40!J40</f>
        <v>0.77</v>
      </c>
      <c r="L165" s="137">
        <f ca="1">Tavola40!K40</f>
        <v>0.68799999999999994</v>
      </c>
      <c r="M165" s="137">
        <f ca="1">Tavola40!L40</f>
        <v>0.748</v>
      </c>
    </row>
    <row r="166" spans="1:13">
      <c r="A166" s="268"/>
      <c r="B166" s="138" t="s">
        <v>375</v>
      </c>
      <c r="C166" s="139">
        <f ca="1">Tavola40!B41</f>
        <v>5.0999999999999996</v>
      </c>
      <c r="D166" s="139">
        <f ca="1">Tavola40!C41</f>
        <v>5</v>
      </c>
      <c r="E166" s="139">
        <f ca="1">Tavola40!D41</f>
        <v>5.2</v>
      </c>
      <c r="F166" s="139">
        <f ca="1">Tavola40!E41</f>
        <v>5.2</v>
      </c>
      <c r="G166" s="139">
        <f ca="1">Tavola40!F41</f>
        <v>5.2</v>
      </c>
      <c r="H166" s="139">
        <f ca="1">Tavola40!G41</f>
        <v>5.2</v>
      </c>
      <c r="I166" s="139">
        <f ca="1">Tavola40!H41</f>
        <v>5.0999999999999996</v>
      </c>
      <c r="J166" s="139">
        <f ca="1">Tavola40!I41</f>
        <v>5.2</v>
      </c>
      <c r="K166" s="139">
        <f ca="1">Tavola40!J41</f>
        <v>5.3</v>
      </c>
      <c r="L166" s="139">
        <f ca="1">Tavola40!K41</f>
        <v>4.8</v>
      </c>
      <c r="M166" s="139">
        <f ca="1">Tavola40!L41</f>
        <v>5.0999999999999996</v>
      </c>
    </row>
    <row r="167" spans="1:13">
      <c r="A167" s="268"/>
      <c r="B167" s="138" t="s">
        <v>376</v>
      </c>
      <c r="C167" s="139">
        <f ca="1">Tavola40!B42</f>
        <v>5</v>
      </c>
      <c r="D167" s="139">
        <f ca="1">Tavola40!C42</f>
        <v>5</v>
      </c>
      <c r="E167" s="139">
        <f ca="1">Tavola40!D42</f>
        <v>5</v>
      </c>
      <c r="F167" s="139">
        <f ca="1">Tavola40!E42</f>
        <v>5</v>
      </c>
      <c r="G167" s="139">
        <f ca="1">Tavola40!F42</f>
        <v>5</v>
      </c>
      <c r="H167" s="139">
        <f ca="1">Tavola40!G42</f>
        <v>5</v>
      </c>
      <c r="I167" s="139">
        <f ca="1">Tavola40!H42</f>
        <v>5</v>
      </c>
      <c r="J167" s="139">
        <f ca="1">Tavola40!I42</f>
        <v>5</v>
      </c>
      <c r="K167" s="139">
        <f ca="1">Tavola40!J42</f>
        <v>5</v>
      </c>
      <c r="L167" s="139">
        <f ca="1">Tavola40!K42</f>
        <v>5</v>
      </c>
      <c r="M167" s="139">
        <f ca="1">Tavola40!L42</f>
        <v>5</v>
      </c>
    </row>
    <row r="168" spans="1:13">
      <c r="A168" s="268"/>
      <c r="B168" s="138" t="s">
        <v>377</v>
      </c>
      <c r="C168" s="140" t="str">
        <f ca="1">Tavola40!B43</f>
        <v>Voto 6</v>
      </c>
      <c r="D168" s="140" t="str">
        <f ca="1">Tavola40!C43</f>
        <v>Voto 5</v>
      </c>
      <c r="E168" s="140" t="str">
        <f ca="1">Tavola40!D43</f>
        <v>Voto 5</v>
      </c>
      <c r="F168" s="140" t="str">
        <f ca="1">Tavola40!E43</f>
        <v>Voto 6</v>
      </c>
      <c r="G168" s="140" t="str">
        <f ca="1">Tavola40!F43</f>
        <v>Voto 6</v>
      </c>
      <c r="H168" s="140" t="str">
        <f ca="1">Tavola40!G43</f>
        <v>Voto 5</v>
      </c>
      <c r="I168" s="140" t="str">
        <f ca="1">Tavola40!H43</f>
        <v>Voto 6</v>
      </c>
      <c r="J168" s="140" t="str">
        <f ca="1">Tavola40!I43</f>
        <v>Voto 5</v>
      </c>
      <c r="K168" s="140" t="str">
        <f ca="1">Tavola40!J43</f>
        <v>Voto 6</v>
      </c>
      <c r="L168" s="140" t="str">
        <f ca="1">Tavola40!K43</f>
        <v>Voto 5</v>
      </c>
      <c r="M168" s="140" t="str">
        <f ca="1">Tavola40!L43</f>
        <v>Voto 5</v>
      </c>
    </row>
    <row r="169" spans="1:13">
      <c r="A169" s="268"/>
      <c r="B169" s="138" t="s">
        <v>378</v>
      </c>
      <c r="C169" s="139">
        <f ca="1">Tavola40!B44</f>
        <v>75.551782682512737</v>
      </c>
      <c r="D169" s="139">
        <f ca="1">Tavola40!C44</f>
        <v>67.741935483870961</v>
      </c>
      <c r="E169" s="139">
        <f ca="1">Tavola40!D44</f>
        <v>81.533101045296135</v>
      </c>
      <c r="F169" s="139">
        <f ca="1">Tavola40!E44</f>
        <v>73.090909090909108</v>
      </c>
      <c r="G169" s="139">
        <f ca="1">Tavola40!F44</f>
        <v>77.952755905511793</v>
      </c>
      <c r="H169" s="139">
        <f ca="1">Tavola40!G44</f>
        <v>81.602373887240361</v>
      </c>
      <c r="I169" s="139">
        <f ca="1">Tavola40!H44</f>
        <v>77.104377104377107</v>
      </c>
      <c r="J169" s="139">
        <f ca="1">Tavola40!I44</f>
        <v>74.637681159420282</v>
      </c>
      <c r="K169" s="139">
        <f ca="1">Tavola40!J44</f>
        <v>81.13207547169813</v>
      </c>
      <c r="L169" s="139">
        <f ca="1">Tavola40!K44</f>
        <v>62.652705061082024</v>
      </c>
      <c r="M169" s="139">
        <f ca="1">Tavola40!L44</f>
        <v>76.315789473684205</v>
      </c>
    </row>
    <row r="170" spans="1:13">
      <c r="A170" s="127"/>
      <c r="H170" s="126"/>
      <c r="I170" s="125"/>
    </row>
    <row r="171" spans="1:13" ht="11.65" customHeight="1">
      <c r="A171" s="269" t="s">
        <v>21</v>
      </c>
      <c r="B171" s="136" t="s">
        <v>374</v>
      </c>
      <c r="C171" s="137">
        <f ca="1">Tavola41!B24</f>
        <v>0.77475000000000005</v>
      </c>
      <c r="D171" s="137">
        <f ca="1">Tavola41!C24</f>
        <v>0.7350000000000001</v>
      </c>
      <c r="E171" s="137">
        <f ca="1">Tavola41!D24</f>
        <v>0.78349999999999997</v>
      </c>
      <c r="F171" s="137">
        <f ca="1">Tavola41!E24</f>
        <v>0.77800000000000002</v>
      </c>
      <c r="G171" s="137">
        <f ca="1">Tavola41!F24</f>
        <v>0.77175000000000005</v>
      </c>
      <c r="H171" s="137">
        <f ca="1">Tavola41!G24</f>
        <v>0.82224999999999993</v>
      </c>
      <c r="I171" s="137">
        <f ca="1">Tavola41!H24</f>
        <v>0.77875000000000005</v>
      </c>
      <c r="J171" s="137">
        <f ca="1">Tavola41!I24</f>
        <v>0.77424999999999999</v>
      </c>
      <c r="K171" s="137">
        <f ca="1">Tavola41!J24</f>
        <v>0.79774999999999996</v>
      </c>
      <c r="L171" s="137">
        <f ca="1">Tavola41!K24</f>
        <v>0.72174999999999989</v>
      </c>
      <c r="M171" s="137">
        <f ca="1">Tavola41!L24</f>
        <v>0.77675000000000005</v>
      </c>
    </row>
    <row r="172" spans="1:13" ht="11.45" customHeight="1">
      <c r="A172" s="270"/>
      <c r="B172" s="138" t="s">
        <v>375</v>
      </c>
      <c r="C172" s="139">
        <f ca="1">Tavola41!B25</f>
        <v>5.3000000000000007</v>
      </c>
      <c r="D172" s="139">
        <f ca="1">Tavola41!C25</f>
        <v>5.1749999999999998</v>
      </c>
      <c r="E172" s="139">
        <f ca="1">Tavola41!D25</f>
        <v>5.3500000000000005</v>
      </c>
      <c r="F172" s="139">
        <f ca="1">Tavola41!E25</f>
        <v>5.4249999999999998</v>
      </c>
      <c r="G172" s="139">
        <f ca="1">Tavola41!F25</f>
        <v>5.3500000000000005</v>
      </c>
      <c r="H172" s="139">
        <f ca="1">Tavola41!G25</f>
        <v>5.375</v>
      </c>
      <c r="I172" s="139">
        <f ca="1">Tavola41!H25</f>
        <v>5.3000000000000007</v>
      </c>
      <c r="J172" s="139">
        <f ca="1">Tavola41!I25</f>
        <v>5.3500000000000005</v>
      </c>
      <c r="K172" s="139">
        <f ca="1">Tavola41!J25</f>
        <v>5.4249999999999998</v>
      </c>
      <c r="L172" s="139">
        <f ca="1">Tavola41!K25</f>
        <v>5.0750000000000002</v>
      </c>
      <c r="M172" s="139">
        <f ca="1">Tavola41!L25</f>
        <v>5.375</v>
      </c>
    </row>
    <row r="173" spans="1:13">
      <c r="A173" s="127"/>
      <c r="H173" s="126"/>
      <c r="I173" s="125"/>
    </row>
    <row r="174" spans="1:13" ht="11.65" customHeight="1">
      <c r="A174" s="268" t="s">
        <v>450</v>
      </c>
      <c r="B174" s="136" t="s">
        <v>374</v>
      </c>
      <c r="C174" s="137">
        <f ca="1">Tavola42!B40</f>
        <v>0.74299999999999999</v>
      </c>
      <c r="D174" s="137">
        <f ca="1">Tavola42!C40</f>
        <v>0.72199999999999998</v>
      </c>
      <c r="E174" s="137">
        <f ca="1">Tavola42!D40</f>
        <v>0.73299999999999998</v>
      </c>
      <c r="F174" s="137">
        <f ca="1">Tavola42!E40</f>
        <v>0.74099999999999999</v>
      </c>
      <c r="G174" s="137">
        <f ca="1">Tavola42!F40</f>
        <v>0.748</v>
      </c>
      <c r="H174" s="137">
        <f ca="1">Tavola42!G40</f>
        <v>0.77900000000000003</v>
      </c>
      <c r="I174" s="137">
        <f ca="1">Tavola42!H40</f>
        <v>0.75</v>
      </c>
      <c r="J174" s="137">
        <f ca="1">Tavola42!I40</f>
        <v>0.73299999999999998</v>
      </c>
      <c r="K174" s="137">
        <f ca="1">Tavola42!J40</f>
        <v>0.78900000000000003</v>
      </c>
      <c r="L174" s="137">
        <f ca="1">Tavola42!K40</f>
        <v>0.70299999999999996</v>
      </c>
      <c r="M174" s="137">
        <f ca="1">Tavola42!L40</f>
        <v>0.73399999999999999</v>
      </c>
    </row>
    <row r="175" spans="1:13">
      <c r="A175" s="268"/>
      <c r="B175" s="138" t="s">
        <v>375</v>
      </c>
      <c r="C175" s="139">
        <f ca="1">Tavola42!B41</f>
        <v>5.3</v>
      </c>
      <c r="D175" s="139">
        <f ca="1">Tavola42!C41</f>
        <v>5.2</v>
      </c>
      <c r="E175" s="139">
        <f ca="1">Tavola42!D41</f>
        <v>5.2</v>
      </c>
      <c r="F175" s="139">
        <f ca="1">Tavola42!E41</f>
        <v>5.4</v>
      </c>
      <c r="G175" s="139">
        <f ca="1">Tavola42!F41</f>
        <v>5.3</v>
      </c>
      <c r="H175" s="139">
        <f ca="1">Tavola42!G41</f>
        <v>5.3</v>
      </c>
      <c r="I175" s="139">
        <f ca="1">Tavola42!H41</f>
        <v>5.2</v>
      </c>
      <c r="J175" s="139">
        <f ca="1">Tavola42!I41</f>
        <v>5.3</v>
      </c>
      <c r="K175" s="139">
        <f ca="1">Tavola42!J41</f>
        <v>5.4</v>
      </c>
      <c r="L175" s="139">
        <f ca="1">Tavola42!K41</f>
        <v>5.0999999999999996</v>
      </c>
      <c r="M175" s="139">
        <f ca="1">Tavola42!L41</f>
        <v>5.3</v>
      </c>
    </row>
    <row r="176" spans="1:13">
      <c r="A176" s="268"/>
      <c r="B176" s="138" t="s">
        <v>376</v>
      </c>
      <c r="C176" s="139">
        <f ca="1">Tavola42!B42</f>
        <v>6</v>
      </c>
      <c r="D176" s="139">
        <f ca="1">Tavola42!C42</f>
        <v>5</v>
      </c>
      <c r="E176" s="139">
        <f ca="1">Tavola42!D42</f>
        <v>6</v>
      </c>
      <c r="F176" s="139">
        <f ca="1">Tavola42!E42</f>
        <v>6</v>
      </c>
      <c r="G176" s="139">
        <f ca="1">Tavola42!F42</f>
        <v>6</v>
      </c>
      <c r="H176" s="139">
        <f ca="1">Tavola42!G42</f>
        <v>6</v>
      </c>
      <c r="I176" s="139">
        <f ca="1">Tavola42!H42</f>
        <v>5</v>
      </c>
      <c r="J176" s="139">
        <f ca="1">Tavola42!I42</f>
        <v>6</v>
      </c>
      <c r="K176" s="139">
        <f ca="1">Tavola42!J42</f>
        <v>6</v>
      </c>
      <c r="L176" s="139">
        <f ca="1">Tavola42!K42</f>
        <v>5</v>
      </c>
      <c r="M176" s="139">
        <f ca="1">Tavola42!L42</f>
        <v>6</v>
      </c>
    </row>
    <row r="177" spans="1:13">
      <c r="A177" s="268"/>
      <c r="B177" s="138" t="s">
        <v>377</v>
      </c>
      <c r="C177" s="140" t="str">
        <f ca="1">Tavola42!B43</f>
        <v>Voto 6</v>
      </c>
      <c r="D177" s="140" t="str">
        <f ca="1">Tavola42!C43</f>
        <v>Voto 6</v>
      </c>
      <c r="E177" s="140" t="str">
        <f ca="1">Tavola42!D43</f>
        <v>Voto 6</v>
      </c>
      <c r="F177" s="140" t="str">
        <f ca="1">Tavola42!E43</f>
        <v>Voto 6</v>
      </c>
      <c r="G177" s="140" t="str">
        <f ca="1">Tavola42!F43</f>
        <v>Voto 6</v>
      </c>
      <c r="H177" s="140" t="str">
        <f ca="1">Tavola42!G43</f>
        <v>Voto 6</v>
      </c>
      <c r="I177" s="140" t="str">
        <f ca="1">Tavola42!H43</f>
        <v>Voto 6</v>
      </c>
      <c r="J177" s="140" t="str">
        <f ca="1">Tavola42!I43</f>
        <v>Voto 6</v>
      </c>
      <c r="K177" s="140" t="str">
        <f ca="1">Tavola42!J43</f>
        <v>Voto 6</v>
      </c>
      <c r="L177" s="140" t="str">
        <f ca="1">Tavola42!K43</f>
        <v>Voto 6</v>
      </c>
      <c r="M177" s="140" t="str">
        <f ca="1">Tavola42!L43</f>
        <v>Voto 6</v>
      </c>
    </row>
    <row r="178" spans="1:13">
      <c r="A178" s="268"/>
      <c r="B178" s="138" t="s">
        <v>378</v>
      </c>
      <c r="C178" s="139">
        <f ca="1">Tavola42!B44</f>
        <v>73.302107728337234</v>
      </c>
      <c r="D178" s="139">
        <f ca="1">Tavola42!C44</f>
        <v>75.365853658536579</v>
      </c>
      <c r="E178" s="139">
        <f ca="1">Tavola42!D44</f>
        <v>71.294117647058812</v>
      </c>
      <c r="F178" s="139">
        <f ca="1">Tavola42!E44</f>
        <v>74.851720047449604</v>
      </c>
      <c r="G178" s="139">
        <f ca="1">Tavola42!F44</f>
        <v>70.547945205479451</v>
      </c>
      <c r="H178" s="139">
        <f ca="1">Tavola42!G44</f>
        <v>76.45714285714287</v>
      </c>
      <c r="I178" s="139">
        <f ca="1">Tavola42!H44</f>
        <v>73.580533024333718</v>
      </c>
      <c r="J178" s="139">
        <f ca="1">Tavola42!I44</f>
        <v>72.470588235294116</v>
      </c>
      <c r="K178" s="139">
        <f ca="1">Tavola42!J44</f>
        <v>77.104377104377093</v>
      </c>
      <c r="L178" s="139">
        <f ca="1">Tavola42!K44</f>
        <v>67.741935483870961</v>
      </c>
      <c r="M178" s="139">
        <f ca="1">Tavola42!L44</f>
        <v>71.061843640606767</v>
      </c>
    </row>
    <row r="180" spans="1:13" ht="11.65" customHeight="1">
      <c r="A180" s="268" t="s">
        <v>451</v>
      </c>
      <c r="B180" s="136" t="s">
        <v>374</v>
      </c>
      <c r="C180" s="137">
        <f ca="1">Tavola43!B40</f>
        <v>0.624</v>
      </c>
      <c r="D180" s="137">
        <f ca="1">Tavola43!C40</f>
        <v>0.57199999999999995</v>
      </c>
      <c r="E180" s="137">
        <f ca="1">Tavola43!D40</f>
        <v>0.61</v>
      </c>
      <c r="F180" s="137">
        <f ca="1">Tavola43!E40</f>
        <v>0.60499999999999998</v>
      </c>
      <c r="G180" s="137">
        <f ca="1">Tavola43!F40</f>
        <v>0.66700000000000004</v>
      </c>
      <c r="H180" s="137">
        <f ca="1">Tavola43!G40</f>
        <v>0.626</v>
      </c>
      <c r="I180" s="137">
        <f ca="1">Tavola43!H40</f>
        <v>0.59499999999999997</v>
      </c>
      <c r="J180" s="137">
        <f ca="1">Tavola43!I40</f>
        <v>0.63</v>
      </c>
      <c r="K180" s="137">
        <f ca="1">Tavola43!J40</f>
        <v>0.7</v>
      </c>
      <c r="L180" s="137">
        <f ca="1">Tavola43!K40</f>
        <v>0.51900000000000002</v>
      </c>
      <c r="M180" s="137">
        <f ca="1">Tavola43!L40</f>
        <v>0.67</v>
      </c>
    </row>
    <row r="181" spans="1:13">
      <c r="A181" s="268"/>
      <c r="B181" s="138" t="s">
        <v>375</v>
      </c>
      <c r="C181" s="139">
        <f ca="1">Tavola43!B41</f>
        <v>4.8</v>
      </c>
      <c r="D181" s="139">
        <f ca="1">Tavola43!C41</f>
        <v>4.7</v>
      </c>
      <c r="E181" s="139">
        <f ca="1">Tavola43!D41</f>
        <v>4.8</v>
      </c>
      <c r="F181" s="139">
        <f ca="1">Tavola43!E41</f>
        <v>4.8</v>
      </c>
      <c r="G181" s="139">
        <f ca="1">Tavola43!F41</f>
        <v>4.9000000000000004</v>
      </c>
      <c r="H181" s="139">
        <f ca="1">Tavola43!G41</f>
        <v>4.8</v>
      </c>
      <c r="I181" s="139">
        <f ca="1">Tavola43!H41</f>
        <v>4.8</v>
      </c>
      <c r="J181" s="139">
        <f ca="1">Tavola43!I41</f>
        <v>4.9000000000000004</v>
      </c>
      <c r="K181" s="139">
        <f ca="1">Tavola43!J41</f>
        <v>5</v>
      </c>
      <c r="L181" s="139">
        <f ca="1">Tavola43!K41</f>
        <v>4.3</v>
      </c>
      <c r="M181" s="139">
        <f ca="1">Tavola43!L41</f>
        <v>4.8</v>
      </c>
    </row>
    <row r="182" spans="1:13">
      <c r="A182" s="268"/>
      <c r="B182" s="138" t="s">
        <v>376</v>
      </c>
      <c r="C182" s="139">
        <f ca="1">Tavola43!B42</f>
        <v>5</v>
      </c>
      <c r="D182" s="139">
        <f ca="1">Tavola43!C42</f>
        <v>5</v>
      </c>
      <c r="E182" s="139">
        <f ca="1">Tavola43!D42</f>
        <v>5</v>
      </c>
      <c r="F182" s="139">
        <f ca="1">Tavola43!E42</f>
        <v>5</v>
      </c>
      <c r="G182" s="139">
        <f ca="1">Tavola43!F42</f>
        <v>5</v>
      </c>
      <c r="H182" s="139">
        <f ca="1">Tavola43!G42</f>
        <v>5</v>
      </c>
      <c r="I182" s="139">
        <f ca="1">Tavola43!H42</f>
        <v>5</v>
      </c>
      <c r="J182" s="139">
        <f ca="1">Tavola43!I42</f>
        <v>5</v>
      </c>
      <c r="K182" s="139">
        <f ca="1">Tavola43!J42</f>
        <v>5</v>
      </c>
      <c r="L182" s="139">
        <f ca="1">Tavola43!K42</f>
        <v>5</v>
      </c>
      <c r="M182" s="139">
        <f ca="1">Tavola43!L42</f>
        <v>5</v>
      </c>
    </row>
    <row r="183" spans="1:13">
      <c r="A183" s="268"/>
      <c r="B183" s="138" t="s">
        <v>377</v>
      </c>
      <c r="C183" s="140" t="str">
        <f ca="1">Tavola43!B43</f>
        <v>Voto 5</v>
      </c>
      <c r="D183" s="140" t="str">
        <f ca="1">Tavola43!C43</f>
        <v>Voto 5</v>
      </c>
      <c r="E183" s="140" t="str">
        <f ca="1">Tavola43!D43</f>
        <v>Voto 5</v>
      </c>
      <c r="F183" s="140" t="str">
        <f ca="1">Tavola43!E43</f>
        <v>Voto 5</v>
      </c>
      <c r="G183" s="140" t="str">
        <f ca="1">Tavola43!F43</f>
        <v>Voto 5</v>
      </c>
      <c r="H183" s="140" t="str">
        <f ca="1">Tavola43!G43</f>
        <v>Voto 5</v>
      </c>
      <c r="I183" s="140" t="str">
        <f ca="1">Tavola43!H43</f>
        <v>Voto 5</v>
      </c>
      <c r="J183" s="140" t="str">
        <f ca="1">Tavola43!I43</f>
        <v>Voto 5</v>
      </c>
      <c r="K183" s="140" t="str">
        <f ca="1">Tavola43!J43</f>
        <v>Voto 5</v>
      </c>
      <c r="L183" s="140" t="str">
        <f ca="1">Tavola43!K43</f>
        <v>Voto 5</v>
      </c>
      <c r="M183" s="140" t="str">
        <f ca="1">Tavola43!L43</f>
        <v>Voto 5</v>
      </c>
    </row>
    <row r="184" spans="1:13">
      <c r="A184" s="268"/>
      <c r="B184" s="138" t="s">
        <v>378</v>
      </c>
      <c r="C184" s="139">
        <f ca="1">Tavola43!B44</f>
        <v>56.952380952380956</v>
      </c>
      <c r="D184" s="139">
        <f ca="1">Tavola43!C44</f>
        <v>59.175257731958773</v>
      </c>
      <c r="E184" s="139">
        <f ca="1">Tavola43!D44</f>
        <v>52.804642166344294</v>
      </c>
      <c r="F184" s="139">
        <f ca="1">Tavola43!E44</f>
        <v>57.473684210526322</v>
      </c>
      <c r="G184" s="139">
        <f ca="1">Tavola43!F44</f>
        <v>61.809045226130664</v>
      </c>
      <c r="H184" s="139">
        <f ca="1">Tavola43!G44</f>
        <v>59.642857142857146</v>
      </c>
      <c r="I184" s="139">
        <f ca="1">Tavola43!H44</f>
        <v>56.410256410256409</v>
      </c>
      <c r="J184" s="139">
        <f ca="1">Tavola43!I44</f>
        <v>59.207920792079221</v>
      </c>
      <c r="K184" s="139">
        <f ca="1">Tavola43!J44</f>
        <v>68.306010928961754</v>
      </c>
      <c r="L184" s="139">
        <f ca="1">Tavola43!K44</f>
        <v>26.394052044609655</v>
      </c>
      <c r="M184" s="139">
        <f ca="1">Tavola43!L44</f>
        <v>55.893536121673023</v>
      </c>
    </row>
    <row r="186" spans="1:13" ht="11.65" customHeight="1">
      <c r="A186" s="268" t="s">
        <v>452</v>
      </c>
      <c r="B186" s="136" t="s">
        <v>374</v>
      </c>
      <c r="C186" s="137">
        <f ca="1">Tavola44!B40</f>
        <v>0.65500000000000003</v>
      </c>
      <c r="D186" s="137">
        <f ca="1">Tavola44!C40</f>
        <v>0.61299999999999999</v>
      </c>
      <c r="E186" s="137">
        <f ca="1">Tavola44!D40</f>
        <v>0.627</v>
      </c>
      <c r="F186" s="137">
        <f ca="1">Tavola44!E40</f>
        <v>0.65800000000000003</v>
      </c>
      <c r="G186" s="137">
        <f ca="1">Tavola44!F40</f>
        <v>0.68400000000000005</v>
      </c>
      <c r="H186" s="137">
        <f ca="1">Tavola44!G40</f>
        <v>0.65800000000000003</v>
      </c>
      <c r="I186" s="137">
        <f ca="1">Tavola44!H40</f>
        <v>0.63200000000000001</v>
      </c>
      <c r="J186" s="137">
        <f ca="1">Tavola44!I40</f>
        <v>0.67300000000000004</v>
      </c>
      <c r="K186" s="137">
        <f ca="1">Tavola44!J40</f>
        <v>0.74299999999999999</v>
      </c>
      <c r="L186" s="137">
        <f ca="1">Tavola44!K40</f>
        <v>0.54800000000000004</v>
      </c>
      <c r="M186" s="137">
        <f ca="1">Tavola44!L40</f>
        <v>0.67200000000000004</v>
      </c>
    </row>
    <row r="187" spans="1:13">
      <c r="A187" s="268"/>
      <c r="B187" s="138" t="s">
        <v>375</v>
      </c>
      <c r="C187" s="139">
        <f ca="1">Tavola44!B41</f>
        <v>4.9000000000000004</v>
      </c>
      <c r="D187" s="139">
        <f ca="1">Tavola44!C41</f>
        <v>4.8</v>
      </c>
      <c r="E187" s="139">
        <f ca="1">Tavola44!D41</f>
        <v>4.9000000000000004</v>
      </c>
      <c r="F187" s="139">
        <f ca="1">Tavola44!E41</f>
        <v>5</v>
      </c>
      <c r="G187" s="139">
        <f ca="1">Tavola44!F41</f>
        <v>5</v>
      </c>
      <c r="H187" s="139">
        <f ca="1">Tavola44!G41</f>
        <v>4.9000000000000004</v>
      </c>
      <c r="I187" s="139">
        <f ca="1">Tavola44!H41</f>
        <v>4.9000000000000004</v>
      </c>
      <c r="J187" s="139">
        <f ca="1">Tavola44!I41</f>
        <v>5</v>
      </c>
      <c r="K187" s="139">
        <f ca="1">Tavola44!J41</f>
        <v>5.2</v>
      </c>
      <c r="L187" s="139">
        <f ca="1">Tavola44!K41</f>
        <v>4.5</v>
      </c>
      <c r="M187" s="139">
        <f ca="1">Tavola44!L41</f>
        <v>5</v>
      </c>
    </row>
    <row r="188" spans="1:13">
      <c r="A188" s="268"/>
      <c r="B188" s="138" t="s">
        <v>376</v>
      </c>
      <c r="C188" s="139">
        <f ca="1">Tavola44!B42</f>
        <v>5</v>
      </c>
      <c r="D188" s="139">
        <f ca="1">Tavola44!C42</f>
        <v>5</v>
      </c>
      <c r="E188" s="139">
        <f ca="1">Tavola44!D42</f>
        <v>5</v>
      </c>
      <c r="F188" s="139">
        <f ca="1">Tavola44!E42</f>
        <v>5</v>
      </c>
      <c r="G188" s="139">
        <f ca="1">Tavola44!F42</f>
        <v>5</v>
      </c>
      <c r="H188" s="139">
        <f ca="1">Tavola44!G42</f>
        <v>5</v>
      </c>
      <c r="I188" s="139">
        <f ca="1">Tavola44!H42</f>
        <v>5</v>
      </c>
      <c r="J188" s="139">
        <f ca="1">Tavola44!I42</f>
        <v>5</v>
      </c>
      <c r="K188" s="139">
        <f ca="1">Tavola44!J42</f>
        <v>5</v>
      </c>
      <c r="L188" s="139">
        <f ca="1">Tavola44!K42</f>
        <v>5</v>
      </c>
      <c r="M188" s="139">
        <f ca="1">Tavola44!L42</f>
        <v>5</v>
      </c>
    </row>
    <row r="189" spans="1:13">
      <c r="A189" s="268"/>
      <c r="B189" s="138" t="s">
        <v>377</v>
      </c>
      <c r="C189" s="140" t="str">
        <f ca="1">Tavola44!B43</f>
        <v>Voto 5</v>
      </c>
      <c r="D189" s="140" t="str">
        <f ca="1">Tavola44!C43</f>
        <v>Voto 5</v>
      </c>
      <c r="E189" s="140" t="str">
        <f ca="1">Tavola44!D43</f>
        <v>Voto 6</v>
      </c>
      <c r="F189" s="140" t="str">
        <f ca="1">Tavola44!E43</f>
        <v>Voto 6</v>
      </c>
      <c r="G189" s="140" t="str">
        <f ca="1">Tavola44!F43</f>
        <v>Voto 6</v>
      </c>
      <c r="H189" s="140" t="str">
        <f ca="1">Tavola44!G43</f>
        <v>Voto 5</v>
      </c>
      <c r="I189" s="140" t="str">
        <f ca="1">Tavola44!H43</f>
        <v>Voto 5</v>
      </c>
      <c r="J189" s="140" t="str">
        <f ca="1">Tavola44!I43</f>
        <v>Voto 5</v>
      </c>
      <c r="K189" s="140" t="str">
        <f ca="1">Tavola44!J43</f>
        <v>Voto 6</v>
      </c>
      <c r="L189" s="140" t="str">
        <f ca="1">Tavola44!K43</f>
        <v>Voto 6</v>
      </c>
      <c r="M189" s="140" t="str">
        <f ca="1">Tavola44!L43</f>
        <v>Voto 5</v>
      </c>
    </row>
    <row r="190" spans="1:13">
      <c r="A190" s="268"/>
      <c r="B190" s="138" t="s">
        <v>378</v>
      </c>
      <c r="C190" s="139">
        <f ca="1">Tavola44!B44</f>
        <v>59.489051094890506</v>
      </c>
      <c r="D190" s="139">
        <f ca="1">Tavola44!C44</f>
        <v>53.789279112754166</v>
      </c>
      <c r="E190" s="139">
        <f ca="1">Tavola44!D44</f>
        <v>55.298651252408476</v>
      </c>
      <c r="F190" s="139">
        <f ca="1">Tavola44!E44</f>
        <v>66.08863198458576</v>
      </c>
      <c r="G190" s="139">
        <f ca="1">Tavola44!F44</f>
        <v>61.661341853035147</v>
      </c>
      <c r="H190" s="139">
        <f ca="1">Tavola44!G44</f>
        <v>60.958904109589049</v>
      </c>
      <c r="I190" s="139">
        <f ca="1">Tavola44!H44</f>
        <v>59.233449477351918</v>
      </c>
      <c r="J190" s="139">
        <f ca="1">Tavola44!I44</f>
        <v>68.712871287128706</v>
      </c>
      <c r="K190" s="139">
        <f ca="1">Tavola44!J44</f>
        <v>70.940170940170944</v>
      </c>
      <c r="L190" s="139">
        <f ca="1">Tavola44!K44</f>
        <v>33.707865168539321</v>
      </c>
      <c r="M190" s="139">
        <f ca="1">Tavola44!L44</f>
        <v>56.169429097605892</v>
      </c>
    </row>
    <row r="192" spans="1:13" ht="11.65" customHeight="1">
      <c r="A192" s="268" t="s">
        <v>453</v>
      </c>
      <c r="B192" s="136" t="s">
        <v>374</v>
      </c>
      <c r="C192" s="137">
        <f ca="1">Tavola45!B40</f>
        <v>0.69299999999999995</v>
      </c>
      <c r="D192" s="137">
        <f ca="1">Tavola45!C40</f>
        <v>0.64600000000000002</v>
      </c>
      <c r="E192" s="137">
        <f ca="1">Tavola45!D40</f>
        <v>0.66500000000000004</v>
      </c>
      <c r="F192" s="137">
        <f ca="1">Tavola45!E40</f>
        <v>0.69799999999999995</v>
      </c>
      <c r="G192" s="137">
        <f ca="1">Tavola45!F40</f>
        <v>0.71599999999999997</v>
      </c>
      <c r="H192" s="137">
        <f ca="1">Tavola45!G40</f>
        <v>0.70299999999999996</v>
      </c>
      <c r="I192" s="137">
        <f ca="1">Tavola45!H40</f>
        <v>0.65200000000000002</v>
      </c>
      <c r="J192" s="137">
        <f ca="1">Tavola45!I40</f>
        <v>0.72899999999999998</v>
      </c>
      <c r="K192" s="137">
        <f ca="1">Tavola45!J40</f>
        <v>0.76800000000000002</v>
      </c>
      <c r="L192" s="137">
        <f ca="1">Tavola45!K40</f>
        <v>0.58299999999999996</v>
      </c>
      <c r="M192" s="137">
        <f ca="1">Tavola45!L40</f>
        <v>0.71099999999999997</v>
      </c>
    </row>
    <row r="193" spans="1:13">
      <c r="A193" s="268"/>
      <c r="B193" s="138" t="s">
        <v>375</v>
      </c>
      <c r="C193" s="139">
        <f ca="1">Tavola45!B41</f>
        <v>5</v>
      </c>
      <c r="D193" s="139">
        <f ca="1">Tavola45!C41</f>
        <v>4.8</v>
      </c>
      <c r="E193" s="139">
        <f ca="1">Tavola45!D41</f>
        <v>4.9000000000000004</v>
      </c>
      <c r="F193" s="139">
        <f ca="1">Tavola45!E41</f>
        <v>5.0999999999999996</v>
      </c>
      <c r="G193" s="139">
        <f ca="1">Tavola45!F41</f>
        <v>5.0999999999999996</v>
      </c>
      <c r="H193" s="139">
        <f ca="1">Tavola45!G41</f>
        <v>5</v>
      </c>
      <c r="I193" s="139">
        <f ca="1">Tavola45!H41</f>
        <v>4.9000000000000004</v>
      </c>
      <c r="J193" s="139">
        <f ca="1">Tavola45!I41</f>
        <v>5.2</v>
      </c>
      <c r="K193" s="139">
        <f ca="1">Tavola45!J41</f>
        <v>5.2</v>
      </c>
      <c r="L193" s="139">
        <f ca="1">Tavola45!K41</f>
        <v>4.5999999999999996</v>
      </c>
      <c r="M193" s="139">
        <f ca="1">Tavola45!L41</f>
        <v>5.0999999999999996</v>
      </c>
    </row>
    <row r="194" spans="1:13">
      <c r="A194" s="268"/>
      <c r="B194" s="138" t="s">
        <v>376</v>
      </c>
      <c r="C194" s="139">
        <f ca="1">Tavola45!B42</f>
        <v>5</v>
      </c>
      <c r="D194" s="139">
        <f ca="1">Tavola45!C42</f>
        <v>5</v>
      </c>
      <c r="E194" s="139">
        <f ca="1">Tavola45!D42</f>
        <v>5</v>
      </c>
      <c r="F194" s="139">
        <f ca="1">Tavola45!E42</f>
        <v>5</v>
      </c>
      <c r="G194" s="139">
        <f ca="1">Tavola45!F42</f>
        <v>5</v>
      </c>
      <c r="H194" s="139">
        <f ca="1">Tavola45!G42</f>
        <v>5</v>
      </c>
      <c r="I194" s="139">
        <f ca="1">Tavola45!H42</f>
        <v>5</v>
      </c>
      <c r="J194" s="139">
        <f ca="1">Tavola45!I42</f>
        <v>5</v>
      </c>
      <c r="K194" s="139">
        <f ca="1">Tavola45!J42</f>
        <v>6</v>
      </c>
      <c r="L194" s="139">
        <f ca="1">Tavola45!K42</f>
        <v>5</v>
      </c>
      <c r="M194" s="139">
        <f ca="1">Tavola45!L42</f>
        <v>5</v>
      </c>
    </row>
    <row r="195" spans="1:13">
      <c r="A195" s="268"/>
      <c r="B195" s="138" t="s">
        <v>377</v>
      </c>
      <c r="C195" s="140" t="str">
        <f ca="1">Tavola45!B43</f>
        <v>Voto 6</v>
      </c>
      <c r="D195" s="140" t="str">
        <f ca="1">Tavola45!C43</f>
        <v>Voto 5</v>
      </c>
      <c r="E195" s="140" t="str">
        <f ca="1">Tavola45!D43</f>
        <v>Voto 6</v>
      </c>
      <c r="F195" s="140" t="str">
        <f ca="1">Tavola45!E43</f>
        <v>Voto 5</v>
      </c>
      <c r="G195" s="140" t="str">
        <f ca="1">Tavola45!F43</f>
        <v>Voto 5</v>
      </c>
      <c r="H195" s="140" t="str">
        <f ca="1">Tavola45!G43</f>
        <v>Voto 6</v>
      </c>
      <c r="I195" s="140" t="str">
        <f ca="1">Tavola45!H43</f>
        <v>Voto 5</v>
      </c>
      <c r="J195" s="140" t="str">
        <f ca="1">Tavola45!I43</f>
        <v>Voto 6</v>
      </c>
      <c r="K195" s="140" t="str">
        <f ca="1">Tavola45!J43</f>
        <v>Voto 6</v>
      </c>
      <c r="L195" s="140" t="str">
        <f ca="1">Tavola45!K43</f>
        <v>Voto 6</v>
      </c>
      <c r="M195" s="140" t="str">
        <f ca="1">Tavola45!L43</f>
        <v>Voto 6</v>
      </c>
    </row>
    <row r="196" spans="1:13">
      <c r="A196" s="268"/>
      <c r="B196" s="138" t="s">
        <v>378</v>
      </c>
      <c r="C196" s="139">
        <f ca="1">Tavola45!B44</f>
        <v>62.585034013605444</v>
      </c>
      <c r="D196" s="139">
        <f ca="1">Tavola45!C44</f>
        <v>56.766256590509677</v>
      </c>
      <c r="E196" s="139">
        <f ca="1">Tavola45!D44</f>
        <v>57.553956834532364</v>
      </c>
      <c r="F196" s="139">
        <f ca="1">Tavola45!E44</f>
        <v>67.48251748251748</v>
      </c>
      <c r="G196" s="139">
        <f ca="1">Tavola45!F44</f>
        <v>64.831804281345583</v>
      </c>
      <c r="H196" s="139">
        <f ca="1">Tavola45!G44</f>
        <v>66.612641815235008</v>
      </c>
      <c r="I196" s="139">
        <f ca="1">Tavola45!H44</f>
        <v>58.745874587458751</v>
      </c>
      <c r="J196" s="139">
        <f ca="1">Tavola45!I44</f>
        <v>70.242214532871969</v>
      </c>
      <c r="K196" s="139">
        <f ca="1">Tavola45!J44</f>
        <v>69.628432956381275</v>
      </c>
      <c r="L196" s="139">
        <f ca="1">Tavola45!K44</f>
        <v>37.521815008725994</v>
      </c>
      <c r="M196" s="139">
        <f ca="1">Tavola45!L44</f>
        <v>62.911611785095317</v>
      </c>
    </row>
    <row r="198" spans="1:13" ht="11.65" customHeight="1">
      <c r="A198" s="269" t="s">
        <v>22</v>
      </c>
      <c r="B198" s="136" t="s">
        <v>374</v>
      </c>
      <c r="C198" s="137">
        <f ca="1">Tavola46!B24</f>
        <v>0.67875000000000008</v>
      </c>
      <c r="D198" s="137">
        <f ca="1">Tavola46!C24</f>
        <v>0.63824999999999998</v>
      </c>
      <c r="E198" s="137">
        <f ca="1">Tavola46!D24</f>
        <v>0.65874999999999995</v>
      </c>
      <c r="F198" s="137">
        <f ca="1">Tavola46!E24</f>
        <v>0.67549999999999999</v>
      </c>
      <c r="G198" s="137">
        <f ca="1">Tavola46!F24</f>
        <v>0.7037500000000001</v>
      </c>
      <c r="H198" s="137">
        <f ca="1">Tavola46!G24</f>
        <v>0.6915</v>
      </c>
      <c r="I198" s="137">
        <f ca="1">Tavola46!H24</f>
        <v>0.65725</v>
      </c>
      <c r="J198" s="137">
        <f ca="1">Tavola46!I24</f>
        <v>0.69125000000000003</v>
      </c>
      <c r="K198" s="137">
        <f ca="1">Tavola46!J24</f>
        <v>0.75</v>
      </c>
      <c r="L198" s="137">
        <f ca="1">Tavola46!K24</f>
        <v>0.58824999999999994</v>
      </c>
      <c r="M198" s="137">
        <f ca="1">Tavola46!L24</f>
        <v>0.69674999999999998</v>
      </c>
    </row>
    <row r="199" spans="1:13" ht="11.45" customHeight="1">
      <c r="A199" s="270"/>
      <c r="B199" s="138" t="s">
        <v>375</v>
      </c>
      <c r="C199" s="139">
        <f ca="1">Tavola46!B25</f>
        <v>5</v>
      </c>
      <c r="D199" s="139">
        <f ca="1">Tavola46!C25</f>
        <v>4.875</v>
      </c>
      <c r="E199" s="139">
        <f ca="1">Tavola46!D25</f>
        <v>4.95</v>
      </c>
      <c r="F199" s="139">
        <f ca="1">Tavola46!E25</f>
        <v>5.0749999999999993</v>
      </c>
      <c r="G199" s="139">
        <f ca="1">Tavola46!F25</f>
        <v>5.0749999999999993</v>
      </c>
      <c r="H199" s="139">
        <f ca="1">Tavola46!G25</f>
        <v>5</v>
      </c>
      <c r="I199" s="139">
        <f ca="1">Tavola46!H25</f>
        <v>4.95</v>
      </c>
      <c r="J199" s="139">
        <f ca="1">Tavola46!I25</f>
        <v>5.0999999999999996</v>
      </c>
      <c r="K199" s="139">
        <f ca="1">Tavola46!J25</f>
        <v>5.2</v>
      </c>
      <c r="L199" s="139">
        <f ca="1">Tavola46!K25</f>
        <v>4.625</v>
      </c>
      <c r="M199" s="139">
        <f ca="1">Tavola46!L25</f>
        <v>5.05</v>
      </c>
    </row>
    <row r="201" spans="1:13" ht="11.65" customHeight="1">
      <c r="A201" s="275" t="s">
        <v>454</v>
      </c>
      <c r="B201" s="136" t="s">
        <v>374</v>
      </c>
      <c r="C201" s="137">
        <f ca="1">Tavola47!B40</f>
        <v>0.72199999999999998</v>
      </c>
      <c r="D201" s="137">
        <f ca="1">Tavola47!C40</f>
        <v>0.66200000000000003</v>
      </c>
      <c r="E201" s="137">
        <f ca="1">Tavola47!D40</f>
        <v>0.72799999999999998</v>
      </c>
      <c r="F201" s="137">
        <f ca="1">Tavola47!E40</f>
        <v>0.70399999999999996</v>
      </c>
      <c r="G201" s="137">
        <f ca="1">Tavola47!F40</f>
        <v>0.74299999999999999</v>
      </c>
      <c r="H201" s="137">
        <f ca="1">Tavola47!G40</f>
        <v>0.70099999999999996</v>
      </c>
      <c r="I201" s="137">
        <f ca="1">Tavola47!H40</f>
        <v>0.79600000000000004</v>
      </c>
      <c r="J201" s="137">
        <f ca="1">Tavola47!I40</f>
        <v>0.755</v>
      </c>
      <c r="K201" s="137">
        <f ca="1">Tavola47!J40</f>
        <v>0.78300000000000003</v>
      </c>
      <c r="L201" s="137">
        <f ca="1">Tavola47!K40</f>
        <v>0.65300000000000002</v>
      </c>
      <c r="M201" s="137">
        <f ca="1">Tavola47!L40</f>
        <v>0.746</v>
      </c>
    </row>
    <row r="202" spans="1:13">
      <c r="A202" s="275"/>
      <c r="B202" s="138" t="s">
        <v>375</v>
      </c>
      <c r="C202" s="139">
        <f ca="1">Tavola47!B41</f>
        <v>5.0999999999999996</v>
      </c>
      <c r="D202" s="139">
        <f ca="1">Tavola47!C41</f>
        <v>4.9000000000000004</v>
      </c>
      <c r="E202" s="139">
        <f ca="1">Tavola47!D41</f>
        <v>5.2</v>
      </c>
      <c r="F202" s="139">
        <f ca="1">Tavola47!E41</f>
        <v>5.2</v>
      </c>
      <c r="G202" s="139">
        <f ca="1">Tavola47!F41</f>
        <v>5.3</v>
      </c>
      <c r="H202" s="139">
        <f ca="1">Tavola47!G41</f>
        <v>5.0999999999999996</v>
      </c>
      <c r="I202" s="139">
        <f ca="1">Tavola47!H41</f>
        <v>5.2</v>
      </c>
      <c r="J202" s="139">
        <f ca="1">Tavola47!I41</f>
        <v>5.3</v>
      </c>
      <c r="K202" s="139">
        <f ca="1">Tavola47!J41</f>
        <v>5.3</v>
      </c>
      <c r="L202" s="139">
        <f ca="1">Tavola47!K41</f>
        <v>4.9000000000000004</v>
      </c>
      <c r="M202" s="139">
        <f ca="1">Tavola47!L41</f>
        <v>5.2</v>
      </c>
    </row>
    <row r="203" spans="1:13">
      <c r="A203" s="275"/>
      <c r="B203" s="138" t="s">
        <v>376</v>
      </c>
      <c r="C203" s="139">
        <f ca="1">Tavola47!B42</f>
        <v>5</v>
      </c>
      <c r="D203" s="139">
        <f ca="1">Tavola47!C42</f>
        <v>5</v>
      </c>
      <c r="E203" s="139">
        <f ca="1">Tavola47!D42</f>
        <v>5</v>
      </c>
      <c r="F203" s="139">
        <f ca="1">Tavola47!E42</f>
        <v>5</v>
      </c>
      <c r="G203" s="139">
        <f ca="1">Tavola47!F42</f>
        <v>5</v>
      </c>
      <c r="H203" s="139">
        <f ca="1">Tavola47!G42</f>
        <v>5</v>
      </c>
      <c r="I203" s="139">
        <f ca="1">Tavola47!H42</f>
        <v>5</v>
      </c>
      <c r="J203" s="139">
        <f ca="1">Tavola47!I42</f>
        <v>5</v>
      </c>
      <c r="K203" s="139">
        <f ca="1">Tavola47!J42</f>
        <v>5</v>
      </c>
      <c r="L203" s="139">
        <f ca="1">Tavola47!K42</f>
        <v>5</v>
      </c>
      <c r="M203" s="139">
        <f ca="1">Tavola47!L42</f>
        <v>5</v>
      </c>
    </row>
    <row r="204" spans="1:13">
      <c r="A204" s="275"/>
      <c r="B204" s="138" t="s">
        <v>377</v>
      </c>
      <c r="C204" s="140" t="str">
        <f ca="1">Tavola47!B43</f>
        <v>Voto 6</v>
      </c>
      <c r="D204" s="140" t="str">
        <f ca="1">Tavola47!C43</f>
        <v>Voto 6</v>
      </c>
      <c r="E204" s="140" t="str">
        <f ca="1">Tavola47!D43</f>
        <v>Voto 6</v>
      </c>
      <c r="F204" s="140" t="str">
        <f ca="1">Tavola47!E43</f>
        <v>Voto 6</v>
      </c>
      <c r="G204" s="140" t="str">
        <f ca="1">Tavola47!F43</f>
        <v>Voto 6</v>
      </c>
      <c r="H204" s="140" t="str">
        <f ca="1">Tavola47!G43</f>
        <v>Voto 6</v>
      </c>
      <c r="I204" s="140" t="str">
        <f ca="1">Tavola47!H43</f>
        <v>Voto 6</v>
      </c>
      <c r="J204" s="140" t="str">
        <f ca="1">Tavola47!I43</f>
        <v>Voto 6</v>
      </c>
      <c r="K204" s="140" t="str">
        <f ca="1">Tavola47!J43</f>
        <v>Voto 6</v>
      </c>
      <c r="L204" s="140" t="str">
        <f ca="1">Tavola47!K43</f>
        <v>Voto 5</v>
      </c>
      <c r="M204" s="140" t="str">
        <f ca="1">Tavola47!L43</f>
        <v>Voto 6</v>
      </c>
    </row>
    <row r="205" spans="1:13">
      <c r="A205" s="275"/>
      <c r="B205" s="138" t="s">
        <v>378</v>
      </c>
      <c r="C205" s="139">
        <f ca="1">Tavola47!B44</f>
        <v>80.821917808219155</v>
      </c>
      <c r="D205" s="139">
        <f ca="1">Tavola47!C44</f>
        <v>69.529085872576189</v>
      </c>
      <c r="E205" s="139">
        <f ca="1">Tavola47!D44</f>
        <v>82.456140350877192</v>
      </c>
      <c r="F205" s="139">
        <f ca="1">Tavola47!E44</f>
        <v>79.608938547486048</v>
      </c>
      <c r="G205" s="139">
        <f ca="1">Tavola47!F44</f>
        <v>87.280108254397817</v>
      </c>
      <c r="H205" s="139">
        <f ca="1">Tavola47!G44</f>
        <v>80.281690140845072</v>
      </c>
      <c r="I205" s="139">
        <f ca="1">Tavola47!H44</f>
        <v>85.089974293059129</v>
      </c>
      <c r="J205" s="139">
        <f ca="1">Tavola47!I44</f>
        <v>89.358799454297397</v>
      </c>
      <c r="K205" s="139">
        <f ca="1">Tavola47!J44</f>
        <v>85.532994923857871</v>
      </c>
      <c r="L205" s="139">
        <f ca="1">Tavola47!K44</f>
        <v>64.583333333333329</v>
      </c>
      <c r="M205" s="139">
        <f ca="1">Tavola47!L44</f>
        <v>84.704184704184698</v>
      </c>
    </row>
    <row r="207" spans="1:13" ht="11.65" customHeight="1">
      <c r="A207" s="275" t="s">
        <v>455</v>
      </c>
      <c r="B207" s="136" t="s">
        <v>374</v>
      </c>
      <c r="C207" s="137">
        <f ca="1">Tavola48!B40</f>
        <v>0.81699999999999995</v>
      </c>
      <c r="D207" s="137">
        <f ca="1">Tavola48!C40</f>
        <v>0.75700000000000001</v>
      </c>
      <c r="E207" s="137">
        <f ca="1">Tavola48!D40</f>
        <v>0.82099999999999995</v>
      </c>
      <c r="F207" s="137">
        <f ca="1">Tavola48!E40</f>
        <v>0.82699999999999996</v>
      </c>
      <c r="G207" s="137">
        <f ca="1">Tavola48!F40</f>
        <v>0.83099999999999996</v>
      </c>
      <c r="H207" s="137">
        <f ca="1">Tavola48!G40</f>
        <v>0.84799999999999998</v>
      </c>
      <c r="I207" s="137">
        <f ca="1">Tavola48!H40</f>
        <v>0.83599999999999997</v>
      </c>
      <c r="J207" s="137">
        <f ca="1">Tavola48!I40</f>
        <v>0.83099999999999996</v>
      </c>
      <c r="K207" s="137">
        <f ca="1">Tavola48!J40</f>
        <v>0.84</v>
      </c>
      <c r="L207" s="137">
        <f ca="1">Tavola48!K40</f>
        <v>0.76</v>
      </c>
      <c r="M207" s="137">
        <f ca="1">Tavola48!L40</f>
        <v>0.83199999999999996</v>
      </c>
    </row>
    <row r="208" spans="1:13">
      <c r="A208" s="275"/>
      <c r="B208" s="138" t="s">
        <v>375</v>
      </c>
      <c r="C208" s="139">
        <f ca="1">Tavola48!B41</f>
        <v>5.4</v>
      </c>
      <c r="D208" s="139">
        <f ca="1">Tavola48!C41</f>
        <v>5.2</v>
      </c>
      <c r="E208" s="139">
        <f ca="1">Tavola48!D41</f>
        <v>5.4</v>
      </c>
      <c r="F208" s="139">
        <f ca="1">Tavola48!E41</f>
        <v>5.5</v>
      </c>
      <c r="G208" s="139">
        <f ca="1">Tavola48!F41</f>
        <v>5.4</v>
      </c>
      <c r="H208" s="139">
        <f ca="1">Tavola48!G41</f>
        <v>5.4</v>
      </c>
      <c r="I208" s="139">
        <f ca="1">Tavola48!H41</f>
        <v>5.4</v>
      </c>
      <c r="J208" s="139">
        <f ca="1">Tavola48!I41</f>
        <v>5.5</v>
      </c>
      <c r="K208" s="139">
        <f ca="1">Tavola48!J41</f>
        <v>5.5</v>
      </c>
      <c r="L208" s="139">
        <f ca="1">Tavola48!K41</f>
        <v>5.2</v>
      </c>
      <c r="M208" s="139">
        <f ca="1">Tavola48!L41</f>
        <v>5.5</v>
      </c>
    </row>
    <row r="209" spans="1:13">
      <c r="A209" s="275"/>
      <c r="B209" s="138" t="s">
        <v>376</v>
      </c>
      <c r="C209" s="139">
        <f ca="1">Tavola48!B42</f>
        <v>6</v>
      </c>
      <c r="D209" s="139">
        <f ca="1">Tavola48!C42</f>
        <v>5</v>
      </c>
      <c r="E209" s="139">
        <f ca="1">Tavola48!D42</f>
        <v>6</v>
      </c>
      <c r="F209" s="139">
        <f ca="1">Tavola48!E42</f>
        <v>6</v>
      </c>
      <c r="G209" s="139">
        <f ca="1">Tavola48!F42</f>
        <v>6</v>
      </c>
      <c r="H209" s="139">
        <f ca="1">Tavola48!G42</f>
        <v>5</v>
      </c>
      <c r="I209" s="139">
        <f ca="1">Tavola48!H42</f>
        <v>6</v>
      </c>
      <c r="J209" s="139">
        <f ca="1">Tavola48!I42</f>
        <v>6</v>
      </c>
      <c r="K209" s="139">
        <f ca="1">Tavola48!J42</f>
        <v>6</v>
      </c>
      <c r="L209" s="139">
        <f ca="1">Tavola48!K42</f>
        <v>5</v>
      </c>
      <c r="M209" s="139">
        <f ca="1">Tavola48!L42</f>
        <v>6</v>
      </c>
    </row>
    <row r="210" spans="1:13">
      <c r="A210" s="275"/>
      <c r="B210" s="138" t="s">
        <v>377</v>
      </c>
      <c r="C210" s="140" t="str">
        <f ca="1">Tavola48!B43</f>
        <v>Voto 6</v>
      </c>
      <c r="D210" s="140" t="str">
        <f ca="1">Tavola48!C43</f>
        <v>Voto 6</v>
      </c>
      <c r="E210" s="140" t="str">
        <f ca="1">Tavola48!D43</f>
        <v>Voto 6</v>
      </c>
      <c r="F210" s="140" t="str">
        <f ca="1">Tavola48!E43</f>
        <v>Voto 6</v>
      </c>
      <c r="G210" s="140" t="str">
        <f ca="1">Tavola48!F43</f>
        <v>Voto 6</v>
      </c>
      <c r="H210" s="140" t="str">
        <f ca="1">Tavola48!G43</f>
        <v>Voto 6</v>
      </c>
      <c r="I210" s="140" t="str">
        <f ca="1">Tavola48!H43</f>
        <v>Voto 6</v>
      </c>
      <c r="J210" s="140" t="str">
        <f ca="1">Tavola48!I43</f>
        <v>Voto 6</v>
      </c>
      <c r="K210" s="140" t="str">
        <f ca="1">Tavola48!J43</f>
        <v>Voto 6</v>
      </c>
      <c r="L210" s="140" t="str">
        <f ca="1">Tavola48!K43</f>
        <v>Voto 6</v>
      </c>
      <c r="M210" s="140" t="str">
        <f ca="1">Tavola48!L43</f>
        <v>Voto 6</v>
      </c>
    </row>
    <row r="211" spans="1:13">
      <c r="A211" s="275"/>
      <c r="B211" s="138" t="s">
        <v>378</v>
      </c>
      <c r="C211" s="139">
        <f ca="1">Tavola48!B44</f>
        <v>84.858757062146907</v>
      </c>
      <c r="D211" s="139">
        <f ca="1">Tavola48!C44</f>
        <v>75.638051044083525</v>
      </c>
      <c r="E211" s="139">
        <f ca="1">Tavola48!D44</f>
        <v>85.74660633484163</v>
      </c>
      <c r="F211" s="139">
        <f ca="1">Tavola48!E44</f>
        <v>86.051743532058481</v>
      </c>
      <c r="G211" s="139">
        <f ca="1">Tavola48!F44</f>
        <v>84.855233853006681</v>
      </c>
      <c r="H211" s="139">
        <f ca="1">Tavola48!G44</f>
        <v>87.403314917127062</v>
      </c>
      <c r="I211" s="139">
        <f ca="1">Tavola48!H44</f>
        <v>86.607142857142861</v>
      </c>
      <c r="J211" s="139">
        <f ca="1">Tavola48!I44</f>
        <v>90.160183066361554</v>
      </c>
      <c r="K211" s="139">
        <f ca="1">Tavola48!J44</f>
        <v>88.976377952755897</v>
      </c>
      <c r="L211" s="139">
        <f ca="1">Tavola48!K44</f>
        <v>70.436730123180283</v>
      </c>
      <c r="M211" s="139">
        <f ca="1">Tavola48!L44</f>
        <v>88.448471121177818</v>
      </c>
    </row>
    <row r="212" spans="1:13" ht="6.6" customHeight="1"/>
    <row r="213" spans="1:13">
      <c r="A213" s="189" t="s">
        <v>279</v>
      </c>
      <c r="B213" s="190"/>
      <c r="C213" s="191"/>
      <c r="D213" s="191"/>
      <c r="E213" s="191"/>
      <c r="F213" s="191"/>
      <c r="G213" s="191"/>
      <c r="H213" s="191"/>
      <c r="I213" s="192"/>
      <c r="J213" s="191"/>
      <c r="K213" s="191"/>
      <c r="L213" s="191"/>
      <c r="M213" s="191"/>
    </row>
    <row r="214" spans="1:13">
      <c r="A214" s="118" t="s">
        <v>379</v>
      </c>
      <c r="B214" s="190"/>
      <c r="C214" s="191"/>
      <c r="D214" s="191"/>
      <c r="E214" s="191"/>
      <c r="F214" s="191"/>
      <c r="G214" s="191"/>
      <c r="H214" s="191"/>
      <c r="I214" s="192"/>
      <c r="J214" s="191"/>
      <c r="K214" s="191"/>
      <c r="L214" s="191"/>
      <c r="M214" s="191"/>
    </row>
    <row r="215" spans="1:13">
      <c r="A215" s="118" t="s">
        <v>380</v>
      </c>
    </row>
    <row r="216" spans="1:13">
      <c r="A216" s="118" t="s">
        <v>381</v>
      </c>
    </row>
    <row r="217" spans="1:13">
      <c r="A217" s="118" t="s">
        <v>382</v>
      </c>
    </row>
    <row r="218" spans="1:13">
      <c r="A218" s="226" t="s">
        <v>9</v>
      </c>
    </row>
  </sheetData>
  <sheetProtection selectLockedCells="1" selectUnlockedCells="1"/>
  <mergeCells count="42">
    <mergeCell ref="A207:A211"/>
    <mergeCell ref="A180:A184"/>
    <mergeCell ref="A186:A190"/>
    <mergeCell ref="A192:A196"/>
    <mergeCell ref="A198:A199"/>
    <mergeCell ref="A174:A178"/>
    <mergeCell ref="A201:A205"/>
    <mergeCell ref="A78:A82"/>
    <mergeCell ref="A114:A118"/>
    <mergeCell ref="A120:A124"/>
    <mergeCell ref="A126:A130"/>
    <mergeCell ref="A87:A91"/>
    <mergeCell ref="A93:A97"/>
    <mergeCell ref="A105:A109"/>
    <mergeCell ref="A84:A85"/>
    <mergeCell ref="A18:A19"/>
    <mergeCell ref="A111:A112"/>
    <mergeCell ref="A48:A52"/>
    <mergeCell ref="A54:A58"/>
    <mergeCell ref="A60:A64"/>
    <mergeCell ref="A66:A70"/>
    <mergeCell ref="A72:A76"/>
    <mergeCell ref="A153:A157"/>
    <mergeCell ref="D3:M3"/>
    <mergeCell ref="A42:A46"/>
    <mergeCell ref="A27:A31"/>
    <mergeCell ref="A3:A4"/>
    <mergeCell ref="B3:B4"/>
    <mergeCell ref="C3:C4"/>
    <mergeCell ref="A6:A10"/>
    <mergeCell ref="A12:A16"/>
    <mergeCell ref="A21:A25"/>
    <mergeCell ref="A159:A163"/>
    <mergeCell ref="A39:A40"/>
    <mergeCell ref="A33:A37"/>
    <mergeCell ref="A144:A145"/>
    <mergeCell ref="A171:A172"/>
    <mergeCell ref="A132:A136"/>
    <mergeCell ref="A99:A103"/>
    <mergeCell ref="A165:A169"/>
    <mergeCell ref="A138:A142"/>
    <mergeCell ref="A147:A151"/>
  </mergeCells>
  <phoneticPr fontId="45" type="noConversion"/>
  <printOptions horizontalCentered="1"/>
  <pageMargins left="0" right="0" top="0" bottom="0" header="0.51180555555555551" footer="0.51180555555555551"/>
  <pageSetup paperSize="9" scale="80" firstPageNumber="0" fitToHeight="0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9"/>
  <sheetViews>
    <sheetView zoomScaleNormal="100" workbookViewId="0">
      <selection activeCell="J11" sqref="J11"/>
    </sheetView>
  </sheetViews>
  <sheetFormatPr defaultColWidth="8.7109375" defaultRowHeight="12"/>
  <cols>
    <col min="1" max="1" width="23.28515625" style="123" customWidth="1"/>
    <col min="2" max="2" width="22.28515625" style="124" customWidth="1"/>
    <col min="3" max="8" width="7.28515625" style="125" customWidth="1"/>
    <col min="9" max="9" width="7.28515625" style="126" customWidth="1"/>
    <col min="10" max="13" width="7.28515625" style="125" customWidth="1"/>
    <col min="14" max="14" width="2.7109375" style="127" customWidth="1"/>
    <col min="15" max="25" width="7.28515625" style="127" customWidth="1"/>
    <col min="26" max="16384" width="8.7109375" style="127"/>
  </cols>
  <sheetData>
    <row r="1" spans="1:25" s="130" customFormat="1" ht="12.75">
      <c r="A1" s="128" t="s">
        <v>119</v>
      </c>
      <c r="B1" s="129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25" s="130" customFormat="1" ht="12.75">
      <c r="A2" s="128"/>
      <c r="B2" s="129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25">
      <c r="A3" s="131"/>
      <c r="C3" s="276" t="s">
        <v>280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O3" s="276" t="s">
        <v>281</v>
      </c>
      <c r="P3" s="276"/>
      <c r="Q3" s="276"/>
      <c r="R3" s="276"/>
      <c r="S3" s="276"/>
      <c r="T3" s="276"/>
      <c r="U3" s="276"/>
      <c r="V3" s="276"/>
      <c r="W3" s="276"/>
      <c r="X3" s="276"/>
      <c r="Y3" s="276"/>
    </row>
    <row r="4" spans="1:25" ht="12" customHeight="1">
      <c r="A4" s="272" t="s">
        <v>422</v>
      </c>
      <c r="B4" s="273" t="s">
        <v>423</v>
      </c>
      <c r="C4" s="274" t="s">
        <v>424</v>
      </c>
      <c r="D4" s="271" t="s">
        <v>255</v>
      </c>
      <c r="E4" s="271"/>
      <c r="F4" s="271"/>
      <c r="G4" s="271"/>
      <c r="H4" s="271"/>
      <c r="I4" s="271"/>
      <c r="J4" s="271"/>
      <c r="K4" s="271"/>
      <c r="L4" s="271"/>
      <c r="M4" s="271"/>
      <c r="O4" s="274" t="s">
        <v>424</v>
      </c>
      <c r="P4" s="271" t="s">
        <v>255</v>
      </c>
      <c r="Q4" s="271"/>
      <c r="R4" s="271"/>
      <c r="S4" s="271"/>
      <c r="T4" s="271"/>
      <c r="U4" s="271"/>
      <c r="V4" s="271"/>
      <c r="W4" s="271"/>
      <c r="X4" s="271"/>
      <c r="Y4" s="271"/>
    </row>
    <row r="5" spans="1:25" ht="48">
      <c r="A5" s="272"/>
      <c r="B5" s="273"/>
      <c r="C5" s="274"/>
      <c r="D5" s="132" t="s">
        <v>261</v>
      </c>
      <c r="E5" s="132" t="s">
        <v>262</v>
      </c>
      <c r="F5" s="132" t="s">
        <v>263</v>
      </c>
      <c r="G5" s="132" t="s">
        <v>264</v>
      </c>
      <c r="H5" s="132" t="s">
        <v>265</v>
      </c>
      <c r="I5" s="132" t="s">
        <v>266</v>
      </c>
      <c r="J5" s="132" t="s">
        <v>267</v>
      </c>
      <c r="K5" s="132" t="s">
        <v>268</v>
      </c>
      <c r="L5" s="132" t="s">
        <v>269</v>
      </c>
      <c r="M5" s="133" t="s">
        <v>270</v>
      </c>
      <c r="O5" s="274"/>
      <c r="P5" s="132" t="s">
        <v>261</v>
      </c>
      <c r="Q5" s="132" t="s">
        <v>262</v>
      </c>
      <c r="R5" s="132" t="s">
        <v>263</v>
      </c>
      <c r="S5" s="132" t="s">
        <v>264</v>
      </c>
      <c r="T5" s="132" t="s">
        <v>265</v>
      </c>
      <c r="U5" s="132" t="s">
        <v>266</v>
      </c>
      <c r="V5" s="132" t="s">
        <v>267</v>
      </c>
      <c r="W5" s="132" t="s">
        <v>268</v>
      </c>
      <c r="X5" s="132" t="s">
        <v>269</v>
      </c>
      <c r="Y5" s="133" t="s">
        <v>270</v>
      </c>
    </row>
    <row r="6" spans="1:25">
      <c r="A6" s="134"/>
      <c r="B6" s="135"/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25" ht="17.649999999999999" customHeight="1">
      <c r="A7" s="268" t="s">
        <v>425</v>
      </c>
      <c r="B7" s="136" t="s">
        <v>374</v>
      </c>
      <c r="C7" s="137">
        <f ca="1">Tavola11A!B41</f>
        <v>0.748</v>
      </c>
      <c r="D7" s="137">
        <f ca="1">Tavola11A!C41</f>
        <v>0.70499999999999996</v>
      </c>
      <c r="E7" s="137">
        <f ca="1">Tavola11A!D41</f>
        <v>0.75</v>
      </c>
      <c r="F7" s="137">
        <f ca="1">Tavola11A!E41</f>
        <v>0.73299999999999998</v>
      </c>
      <c r="G7" s="137">
        <f ca="1">Tavola11A!F41</f>
        <v>0.75700000000000001</v>
      </c>
      <c r="H7" s="137">
        <f ca="1">Tavola11A!G41</f>
        <v>0.76600000000000001</v>
      </c>
      <c r="I7" s="137">
        <f ca="1">Tavola11A!H41</f>
        <v>0.79400000000000004</v>
      </c>
      <c r="J7" s="137">
        <f ca="1">Tavola11A!I41</f>
        <v>0.745</v>
      </c>
      <c r="K7" s="137">
        <f ca="1">Tavola11A!J41</f>
        <v>0.79300000000000004</v>
      </c>
      <c r="L7" s="137">
        <f ca="1">Tavola11A!K41</f>
        <v>0.629</v>
      </c>
      <c r="M7" s="137">
        <f ca="1">Tavola11A!L41</f>
        <v>0.79100000000000004</v>
      </c>
      <c r="O7" s="137">
        <f ca="1">Tavola11A!N41</f>
        <v>0.751</v>
      </c>
      <c r="P7" s="137">
        <f ca="1">Tavola11A!O41</f>
        <v>0.67900000000000005</v>
      </c>
      <c r="Q7" s="137">
        <f ca="1">Tavola11A!P41</f>
        <v>0.72899999999999998</v>
      </c>
      <c r="R7" s="137">
        <f ca="1">Tavola11A!Q41</f>
        <v>0.79400000000000004</v>
      </c>
      <c r="S7" s="137">
        <f ca="1">Tavola11A!R41</f>
        <v>0.79700000000000004</v>
      </c>
      <c r="T7" s="137">
        <f ca="1">Tavola11A!S41</f>
        <v>0.73</v>
      </c>
      <c r="U7" s="137">
        <f ca="1">Tavola11A!T41</f>
        <v>0.82399999999999995</v>
      </c>
      <c r="V7" s="137">
        <f ca="1">Tavola11A!U41</f>
        <v>0.80200000000000005</v>
      </c>
      <c r="W7" s="137">
        <f ca="1">Tavola11A!V41</f>
        <v>0.83399999999999996</v>
      </c>
      <c r="X7" s="137">
        <f ca="1">Tavola11A!W41</f>
        <v>0.69</v>
      </c>
      <c r="Y7" s="137">
        <f ca="1">Tavola11A!X41</f>
        <v>0.70899999999999996</v>
      </c>
    </row>
    <row r="8" spans="1:25">
      <c r="A8" s="268"/>
      <c r="B8" s="138" t="s">
        <v>375</v>
      </c>
      <c r="C8" s="139">
        <f ca="1">Tavola11A!B42</f>
        <v>5.3</v>
      </c>
      <c r="D8" s="139">
        <f ca="1">Tavola11A!C42</f>
        <v>5</v>
      </c>
      <c r="E8" s="139">
        <f ca="1">Tavola11A!D42</f>
        <v>5.3</v>
      </c>
      <c r="F8" s="139">
        <f ca="1">Tavola11A!E42</f>
        <v>5.4</v>
      </c>
      <c r="G8" s="139">
        <f ca="1">Tavola11A!F42</f>
        <v>5.4</v>
      </c>
      <c r="H8" s="139">
        <f ca="1">Tavola11A!G42</f>
        <v>5.2</v>
      </c>
      <c r="I8" s="139">
        <f ca="1">Tavola11A!H42</f>
        <v>5.4</v>
      </c>
      <c r="J8" s="139">
        <f ca="1">Tavola11A!I42</f>
        <v>5.3</v>
      </c>
      <c r="K8" s="139">
        <f ca="1">Tavola11A!J42</f>
        <v>5.4</v>
      </c>
      <c r="L8" s="139">
        <f ca="1">Tavola11A!K42</f>
        <v>4.9000000000000004</v>
      </c>
      <c r="M8" s="139">
        <f ca="1">Tavola11A!L42</f>
        <v>5.4</v>
      </c>
      <c r="O8" s="139">
        <f ca="1">Tavola11A!N42</f>
        <v>5.3</v>
      </c>
      <c r="P8" s="139">
        <f ca="1">Tavola11A!O42</f>
        <v>5</v>
      </c>
      <c r="Q8" s="139">
        <f ca="1">Tavola11A!P42</f>
        <v>5.2</v>
      </c>
      <c r="R8" s="139">
        <f ca="1">Tavola11A!Q42</f>
        <v>5.3</v>
      </c>
      <c r="S8" s="139">
        <f ca="1">Tavola11A!R42</f>
        <v>5.4</v>
      </c>
      <c r="T8" s="139">
        <f ca="1">Tavola11A!S42</f>
        <v>5.3</v>
      </c>
      <c r="U8" s="139">
        <f ca="1">Tavola11A!T42</f>
        <v>5.4</v>
      </c>
      <c r="V8" s="139">
        <f ca="1">Tavola11A!U42</f>
        <v>5.4</v>
      </c>
      <c r="W8" s="139">
        <f ca="1">Tavola11A!V42</f>
        <v>5.4</v>
      </c>
      <c r="X8" s="139">
        <f ca="1">Tavola11A!W42</f>
        <v>5</v>
      </c>
      <c r="Y8" s="139">
        <f ca="1">Tavola11A!X42</f>
        <v>5.3</v>
      </c>
    </row>
    <row r="9" spans="1:25">
      <c r="A9" s="268"/>
      <c r="B9" s="138" t="s">
        <v>376</v>
      </c>
      <c r="C9" s="139">
        <f ca="1">Tavola11A!B43</f>
        <v>5</v>
      </c>
      <c r="D9" s="139">
        <f ca="1">Tavola11A!C43</f>
        <v>5</v>
      </c>
      <c r="E9" s="139">
        <f ca="1">Tavola11A!D43</f>
        <v>5</v>
      </c>
      <c r="F9" s="139">
        <f ca="1">Tavola11A!E43</f>
        <v>6</v>
      </c>
      <c r="G9" s="139">
        <f ca="1">Tavola11A!F43</f>
        <v>6</v>
      </c>
      <c r="H9" s="139">
        <f ca="1">Tavola11A!G43</f>
        <v>5</v>
      </c>
      <c r="I9" s="139">
        <f ca="1">Tavola11A!H43</f>
        <v>5</v>
      </c>
      <c r="J9" s="139">
        <f ca="1">Tavola11A!I43</f>
        <v>6</v>
      </c>
      <c r="K9" s="139">
        <f ca="1">Tavola11A!J43</f>
        <v>5</v>
      </c>
      <c r="L9" s="139">
        <f ca="1">Tavola11A!K43</f>
        <v>5</v>
      </c>
      <c r="M9" s="139">
        <f ca="1">Tavola11A!L43</f>
        <v>6</v>
      </c>
      <c r="O9" s="139">
        <f ca="1">Tavola11A!N43</f>
        <v>5</v>
      </c>
      <c r="P9" s="139">
        <f ca="1">Tavola11A!O43</f>
        <v>5</v>
      </c>
      <c r="Q9" s="139">
        <f ca="1">Tavola11A!P43</f>
        <v>5</v>
      </c>
      <c r="R9" s="139">
        <f ca="1">Tavola11A!Q43</f>
        <v>5</v>
      </c>
      <c r="S9" s="139">
        <f ca="1">Tavola11A!R43</f>
        <v>5</v>
      </c>
      <c r="T9" s="139">
        <f ca="1">Tavola11A!S43</f>
        <v>5</v>
      </c>
      <c r="U9" s="139">
        <f ca="1">Tavola11A!T43</f>
        <v>5</v>
      </c>
      <c r="V9" s="139">
        <f ca="1">Tavola11A!U43</f>
        <v>5</v>
      </c>
      <c r="W9" s="139">
        <f ca="1">Tavola11A!V43</f>
        <v>6</v>
      </c>
      <c r="X9" s="139">
        <f ca="1">Tavola11A!W43</f>
        <v>5</v>
      </c>
      <c r="Y9" s="139">
        <f ca="1">Tavola11A!X43</f>
        <v>5</v>
      </c>
    </row>
    <row r="10" spans="1:25">
      <c r="A10" s="268"/>
      <c r="B10" s="138" t="s">
        <v>377</v>
      </c>
      <c r="C10" s="140" t="str">
        <f ca="1">Tavola11A!B44</f>
        <v>Voto 6</v>
      </c>
      <c r="D10" s="140" t="str">
        <f ca="1">Tavola11A!C44</f>
        <v>Voto 5</v>
      </c>
      <c r="E10" s="140" t="str">
        <f ca="1">Tavola11A!D44</f>
        <v>Voto 6</v>
      </c>
      <c r="F10" s="140" t="str">
        <f ca="1">Tavola11A!E44</f>
        <v>Voto 6</v>
      </c>
      <c r="G10" s="140" t="str">
        <f ca="1">Tavola11A!F44</f>
        <v>Voto 6</v>
      </c>
      <c r="H10" s="140" t="str">
        <f ca="1">Tavola11A!G44</f>
        <v>Voto 5</v>
      </c>
      <c r="I10" s="140" t="str">
        <f ca="1">Tavola11A!H44</f>
        <v>Voto 5</v>
      </c>
      <c r="J10" s="140" t="str">
        <f ca="1">Tavola11A!I44</f>
        <v>Voto 6</v>
      </c>
      <c r="K10" s="140" t="str">
        <f ca="1">Tavola11A!J44</f>
        <v>Voto 6</v>
      </c>
      <c r="L10" s="140" t="str">
        <f ca="1">Tavola11A!K44</f>
        <v>Voto 5</v>
      </c>
      <c r="M10" s="140" t="str">
        <f ca="1">Tavola11A!L44</f>
        <v>Voto 6</v>
      </c>
      <c r="O10" s="140" t="str">
        <f ca="1">Tavola11A!N44</f>
        <v>Voto 6</v>
      </c>
      <c r="P10" s="140" t="str">
        <f ca="1">Tavola11A!O44</f>
        <v>Voto 5</v>
      </c>
      <c r="Q10" s="140" t="str">
        <f ca="1">Tavola11A!P44</f>
        <v>Voto 6</v>
      </c>
      <c r="R10" s="140" t="str">
        <f ca="1">Tavola11A!Q44</f>
        <v>Voto 6</v>
      </c>
      <c r="S10" s="140" t="str">
        <f ca="1">Tavola11A!R44</f>
        <v>Voto 6</v>
      </c>
      <c r="T10" s="140" t="str">
        <f ca="1">Tavola11A!S44</f>
        <v>Voto 6</v>
      </c>
      <c r="U10" s="140" t="str">
        <f ca="1">Tavola11A!T44</f>
        <v>Voto 5</v>
      </c>
      <c r="V10" s="140" t="str">
        <f ca="1">Tavola11A!U44</f>
        <v>Voto 6</v>
      </c>
      <c r="W10" s="140" t="str">
        <f ca="1">Tavola11A!V44</f>
        <v>Voto 6</v>
      </c>
      <c r="X10" s="140" t="str">
        <f ca="1">Tavola11A!W44</f>
        <v>Voto 5</v>
      </c>
      <c r="Y10" s="140" t="str">
        <f ca="1">Tavola11A!X44</f>
        <v>Voto 6</v>
      </c>
    </row>
    <row r="11" spans="1:25">
      <c r="A11" s="268"/>
      <c r="B11" s="138" t="s">
        <v>378</v>
      </c>
      <c r="C11" s="139">
        <f ca="1">Tavola11A!B45</f>
        <v>79.136690647482013</v>
      </c>
      <c r="D11" s="139">
        <f ca="1">Tavola11A!C45</f>
        <v>66.903073286052006</v>
      </c>
      <c r="E11" s="139">
        <f ca="1">Tavola11A!D45</f>
        <v>81.598062953995139</v>
      </c>
      <c r="F11" s="139">
        <f ca="1">Tavola11A!E45</f>
        <v>82.111801242236027</v>
      </c>
      <c r="G11" s="139">
        <f ca="1">Tavola11A!F45</f>
        <v>81.708784596871268</v>
      </c>
      <c r="H11" s="139">
        <f ca="1">Tavola11A!G45</f>
        <v>80.258519388954198</v>
      </c>
      <c r="I11" s="139">
        <f ca="1">Tavola11A!H45</f>
        <v>80.067950169875431</v>
      </c>
      <c r="J11" s="139">
        <f ca="1">Tavola11A!I45</f>
        <v>82.822085889570559</v>
      </c>
      <c r="K11" s="139">
        <f ca="1">Tavola11A!J45</f>
        <v>82.448036951501166</v>
      </c>
      <c r="L11" s="139">
        <f ca="1">Tavola11A!K45</f>
        <v>60.869565217391305</v>
      </c>
      <c r="M11" s="139">
        <f ca="1">Tavola11A!L45</f>
        <v>86.776859504132219</v>
      </c>
      <c r="O11" s="139">
        <f ca="1">Tavola11A!N45</f>
        <v>82.260024301336585</v>
      </c>
      <c r="P11" s="139">
        <f ca="1">Tavola11A!O45</f>
        <v>73.435504469987222</v>
      </c>
      <c r="Q11" s="139">
        <f ca="1">Tavola11A!P45</f>
        <v>77.156743620899178</v>
      </c>
      <c r="R11" s="139">
        <f ca="1">Tavola11A!Q45</f>
        <v>83.583815028901753</v>
      </c>
      <c r="S11" s="139">
        <f ca="1">Tavola11A!R45</f>
        <v>88.862559241706165</v>
      </c>
      <c r="T11" s="139">
        <f ca="1">Tavola11A!S45</f>
        <v>81.141439205955351</v>
      </c>
      <c r="U11" s="139">
        <f ca="1">Tavola11A!T45</f>
        <v>88.127853881278526</v>
      </c>
      <c r="V11" s="139">
        <f ca="1">Tavola11A!U45</f>
        <v>89.548693586698334</v>
      </c>
      <c r="W11" s="139">
        <f ca="1">Tavola11A!V45</f>
        <v>87.010078387457995</v>
      </c>
      <c r="X11" s="139">
        <f ca="1">Tavola11A!W45</f>
        <v>78.294573643410857</v>
      </c>
      <c r="Y11" s="139">
        <f ca="1">Tavola11A!X45</f>
        <v>79.493670886075961</v>
      </c>
    </row>
    <row r="12" spans="1:25">
      <c r="A12" s="141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25" ht="24" customHeight="1">
      <c r="A13" s="268" t="s">
        <v>426</v>
      </c>
      <c r="B13" s="136" t="s">
        <v>374</v>
      </c>
      <c r="C13" s="137">
        <f ca="1">Tavola12A!B41</f>
        <v>0.748</v>
      </c>
      <c r="D13" s="137">
        <f ca="1">Tavola12A!C41</f>
        <v>0.67100000000000004</v>
      </c>
      <c r="E13" s="137">
        <f ca="1">Tavola12A!D41</f>
        <v>0.77200000000000002</v>
      </c>
      <c r="F13" s="137">
        <f ca="1">Tavola12A!E41</f>
        <v>0.752</v>
      </c>
      <c r="G13" s="137">
        <f ca="1">Tavola12A!F41</f>
        <v>0.74399999999999999</v>
      </c>
      <c r="H13" s="137">
        <f ca="1">Tavola12A!G41</f>
        <v>0.78800000000000003</v>
      </c>
      <c r="I13" s="137">
        <f ca="1">Tavola12A!H41</f>
        <v>0.76200000000000001</v>
      </c>
      <c r="J13" s="137">
        <f ca="1">Tavola12A!I41</f>
        <v>0.76800000000000002</v>
      </c>
      <c r="K13" s="137">
        <f ca="1">Tavola12A!J41</f>
        <v>0.79300000000000004</v>
      </c>
      <c r="L13" s="137">
        <f ca="1">Tavola12A!K41</f>
        <v>0.59299999999999997</v>
      </c>
      <c r="M13" s="137">
        <f ca="1">Tavola12A!L41</f>
        <v>0.79100000000000004</v>
      </c>
      <c r="O13" s="137">
        <f ca="1">Tavola12A!N41</f>
        <v>0.76700000000000002</v>
      </c>
      <c r="P13" s="137">
        <f ca="1">Tavola12A!O41</f>
        <v>0.69599999999999995</v>
      </c>
      <c r="Q13" s="137">
        <f ca="1">Tavola12A!P41</f>
        <v>0.75900000000000001</v>
      </c>
      <c r="R13" s="137">
        <f ca="1">Tavola12A!Q41</f>
        <v>0.82</v>
      </c>
      <c r="S13" s="137">
        <f ca="1">Tavola12A!R41</f>
        <v>0.83199999999999996</v>
      </c>
      <c r="T13" s="137">
        <f ca="1">Tavola12A!S41</f>
        <v>0.76600000000000001</v>
      </c>
      <c r="U13" s="137">
        <f ca="1">Tavola12A!T41</f>
        <v>0.80100000000000005</v>
      </c>
      <c r="V13" s="137">
        <f ca="1">Tavola12A!U41</f>
        <v>0.77600000000000002</v>
      </c>
      <c r="W13" s="137">
        <f ca="1">Tavola12A!V41</f>
        <v>0.85699999999999998</v>
      </c>
      <c r="X13" s="137">
        <f ca="1">Tavola12A!W41</f>
        <v>0.67700000000000005</v>
      </c>
      <c r="Y13" s="137">
        <f ca="1">Tavola12A!X41</f>
        <v>0.73299999999999998</v>
      </c>
    </row>
    <row r="14" spans="1:25">
      <c r="A14" s="268"/>
      <c r="B14" s="138" t="s">
        <v>375</v>
      </c>
      <c r="C14" s="139">
        <f ca="1">Tavola12A!B42</f>
        <v>5.2</v>
      </c>
      <c r="D14" s="139">
        <f ca="1">Tavola12A!C42</f>
        <v>5</v>
      </c>
      <c r="E14" s="139">
        <f ca="1">Tavola12A!D42</f>
        <v>5.2</v>
      </c>
      <c r="F14" s="139">
        <f ca="1">Tavola12A!E42</f>
        <v>5.3</v>
      </c>
      <c r="G14" s="139">
        <f ca="1">Tavola12A!F42</f>
        <v>5.2</v>
      </c>
      <c r="H14" s="139">
        <f ca="1">Tavola12A!G42</f>
        <v>5.2</v>
      </c>
      <c r="I14" s="139">
        <f ca="1">Tavola12A!H42</f>
        <v>5.2</v>
      </c>
      <c r="J14" s="139">
        <f ca="1">Tavola12A!I42</f>
        <v>5.4</v>
      </c>
      <c r="K14" s="139">
        <f ca="1">Tavola12A!J42</f>
        <v>5.4</v>
      </c>
      <c r="L14" s="139">
        <f ca="1">Tavola12A!K42</f>
        <v>4.8</v>
      </c>
      <c r="M14" s="139">
        <f ca="1">Tavola12A!L42</f>
        <v>5.4</v>
      </c>
      <c r="O14" s="139">
        <f ca="1">Tavola12A!N42</f>
        <v>5.3</v>
      </c>
      <c r="P14" s="139">
        <f ca="1">Tavola12A!O42</f>
        <v>5</v>
      </c>
      <c r="Q14" s="139">
        <f ca="1">Tavola12A!P42</f>
        <v>5.3</v>
      </c>
      <c r="R14" s="139">
        <f ca="1">Tavola12A!Q42</f>
        <v>5.4</v>
      </c>
      <c r="S14" s="139">
        <f ca="1">Tavola12A!R42</f>
        <v>5.4</v>
      </c>
      <c r="T14" s="139">
        <f ca="1">Tavola12A!S42</f>
        <v>5.4</v>
      </c>
      <c r="U14" s="139">
        <f ca="1">Tavola12A!T42</f>
        <v>5.4</v>
      </c>
      <c r="V14" s="139">
        <f ca="1">Tavola12A!U42</f>
        <v>5.4</v>
      </c>
      <c r="W14" s="139">
        <f ca="1">Tavola12A!V42</f>
        <v>5.4</v>
      </c>
      <c r="X14" s="139">
        <f ca="1">Tavola12A!W42</f>
        <v>5</v>
      </c>
      <c r="Y14" s="139">
        <f ca="1">Tavola12A!X42</f>
        <v>5.2</v>
      </c>
    </row>
    <row r="15" spans="1:25">
      <c r="A15" s="268"/>
      <c r="B15" s="138" t="s">
        <v>376</v>
      </c>
      <c r="C15" s="139">
        <f ca="1">Tavola12A!B43</f>
        <v>5</v>
      </c>
      <c r="D15" s="139">
        <f ca="1">Tavola12A!C43</f>
        <v>5</v>
      </c>
      <c r="E15" s="139">
        <f ca="1">Tavola12A!D43</f>
        <v>5</v>
      </c>
      <c r="F15" s="139">
        <f ca="1">Tavola12A!E43</f>
        <v>5</v>
      </c>
      <c r="G15" s="139">
        <f ca="1">Tavola12A!F43</f>
        <v>5</v>
      </c>
      <c r="H15" s="139">
        <f ca="1">Tavola12A!G43</f>
        <v>5</v>
      </c>
      <c r="I15" s="139">
        <f ca="1">Tavola12A!H43</f>
        <v>5</v>
      </c>
      <c r="J15" s="139">
        <f ca="1">Tavola12A!I43</f>
        <v>6</v>
      </c>
      <c r="K15" s="139">
        <f ca="1">Tavola12A!J43</f>
        <v>5</v>
      </c>
      <c r="L15" s="139">
        <f ca="1">Tavola12A!K43</f>
        <v>5</v>
      </c>
      <c r="M15" s="139">
        <f ca="1">Tavola12A!L43</f>
        <v>6</v>
      </c>
      <c r="O15" s="139">
        <f ca="1">Tavola12A!N43</f>
        <v>5</v>
      </c>
      <c r="P15" s="139">
        <f ca="1">Tavola12A!O43</f>
        <v>5</v>
      </c>
      <c r="Q15" s="139">
        <f ca="1">Tavola12A!P43</f>
        <v>5</v>
      </c>
      <c r="R15" s="139">
        <f ca="1">Tavola12A!Q43</f>
        <v>6</v>
      </c>
      <c r="S15" s="139">
        <f ca="1">Tavola12A!R43</f>
        <v>6</v>
      </c>
      <c r="T15" s="139">
        <f ca="1">Tavola12A!S43</f>
        <v>6</v>
      </c>
      <c r="U15" s="139">
        <f ca="1">Tavola12A!T43</f>
        <v>6</v>
      </c>
      <c r="V15" s="139">
        <f ca="1">Tavola12A!U43</f>
        <v>6</v>
      </c>
      <c r="W15" s="139">
        <f ca="1">Tavola12A!V43</f>
        <v>6</v>
      </c>
      <c r="X15" s="139">
        <f ca="1">Tavola12A!W43</f>
        <v>5</v>
      </c>
      <c r="Y15" s="139">
        <f ca="1">Tavola12A!X43</f>
        <v>5</v>
      </c>
    </row>
    <row r="16" spans="1:25">
      <c r="A16" s="268"/>
      <c r="B16" s="138" t="s">
        <v>377</v>
      </c>
      <c r="C16" s="140" t="str">
        <f ca="1">Tavola12A!B44</f>
        <v>Voto 6</v>
      </c>
      <c r="D16" s="140" t="str">
        <f ca="1">Tavola12A!C44</f>
        <v>Voto 5</v>
      </c>
      <c r="E16" s="140" t="str">
        <f ca="1">Tavola12A!D44</f>
        <v>Voto 5</v>
      </c>
      <c r="F16" s="140" t="str">
        <f ca="1">Tavola12A!E44</f>
        <v>Voto 5</v>
      </c>
      <c r="G16" s="140" t="str">
        <f ca="1">Tavola12A!F44</f>
        <v>Voto 6</v>
      </c>
      <c r="H16" s="140" t="str">
        <f ca="1">Tavola12A!G44</f>
        <v>Voto 5</v>
      </c>
      <c r="I16" s="140" t="str">
        <f ca="1">Tavola12A!H44</f>
        <v>Voto 5</v>
      </c>
      <c r="J16" s="140" t="str">
        <f ca="1">Tavola12A!I44</f>
        <v>Voto 6</v>
      </c>
      <c r="K16" s="140" t="str">
        <f ca="1">Tavola12A!J44</f>
        <v>Voto 6</v>
      </c>
      <c r="L16" s="140" t="str">
        <f ca="1">Tavola12A!K44</f>
        <v>Voto 6</v>
      </c>
      <c r="M16" s="140" t="str">
        <f ca="1">Tavola12A!L44</f>
        <v>Voto 6</v>
      </c>
      <c r="O16" s="140" t="str">
        <f ca="1">Tavola12A!N44</f>
        <v>Voto 6</v>
      </c>
      <c r="P16" s="140" t="str">
        <f ca="1">Tavola12A!O44</f>
        <v>Voto 5</v>
      </c>
      <c r="Q16" s="140" t="str">
        <f ca="1">Tavola12A!P44</f>
        <v>Voto 5</v>
      </c>
      <c r="R16" s="140" t="str">
        <f ca="1">Tavola12A!Q44</f>
        <v>Voto 6</v>
      </c>
      <c r="S16" s="140" t="str">
        <f ca="1">Tavola12A!R44</f>
        <v>Voto 6</v>
      </c>
      <c r="T16" s="140" t="str">
        <f ca="1">Tavola12A!S44</f>
        <v>Voto 6</v>
      </c>
      <c r="U16" s="140" t="str">
        <f ca="1">Tavola12A!T44</f>
        <v>Voto 6</v>
      </c>
      <c r="V16" s="140" t="str">
        <f ca="1">Tavola12A!U44</f>
        <v>Voto 6</v>
      </c>
      <c r="W16" s="140" t="str">
        <f ca="1">Tavola12A!V44</f>
        <v>Voto 6</v>
      </c>
      <c r="X16" s="140" t="str">
        <f ca="1">Tavola12A!W44</f>
        <v>Voto 6</v>
      </c>
      <c r="Y16" s="140" t="str">
        <f ca="1">Tavola12A!X44</f>
        <v>Voto 6</v>
      </c>
    </row>
    <row r="17" spans="1:25">
      <c r="A17" s="268"/>
      <c r="B17" s="138" t="s">
        <v>378</v>
      </c>
      <c r="C17" s="139">
        <f ca="1">Tavola12A!B45</f>
        <v>79.783393501805051</v>
      </c>
      <c r="D17" s="139">
        <f ca="1">Tavola12A!C45</f>
        <v>68.1704260651629</v>
      </c>
      <c r="E17" s="139">
        <f ca="1">Tavola12A!D45</f>
        <v>81.220657276995297</v>
      </c>
      <c r="F17" s="139">
        <f ca="1">Tavola12A!E45</f>
        <v>82.460414129110845</v>
      </c>
      <c r="G17" s="139">
        <f ca="1">Tavola12A!F45</f>
        <v>79.061371841155236</v>
      </c>
      <c r="H17" s="139">
        <f ca="1">Tavola12A!G45</f>
        <v>81.357882623705407</v>
      </c>
      <c r="I17" s="139">
        <f ca="1">Tavola12A!H45</f>
        <v>79.220779220779221</v>
      </c>
      <c r="J17" s="139">
        <f ca="1">Tavola12A!I45</f>
        <v>86.391251518833528</v>
      </c>
      <c r="K17" s="139">
        <f ca="1">Tavola12A!J45</f>
        <v>84.795321637426923</v>
      </c>
      <c r="L17" s="139">
        <f ca="1">Tavola12A!K45</f>
        <v>57.294429708222815</v>
      </c>
      <c r="M17" s="139">
        <f ca="1">Tavola12A!L45</f>
        <v>86.997635933806137</v>
      </c>
      <c r="O17" s="139">
        <f ca="1">Tavola12A!N45</f>
        <v>82.380952380952365</v>
      </c>
      <c r="P17" s="139">
        <f ca="1">Tavola12A!O45</f>
        <v>71.851851851851848</v>
      </c>
      <c r="Q17" s="139">
        <f ca="1">Tavola12A!P45</f>
        <v>80.071174377224196</v>
      </c>
      <c r="R17" s="139">
        <f ca="1">Tavola12A!Q45</f>
        <v>85.118376550169131</v>
      </c>
      <c r="S17" s="139">
        <f ca="1">Tavola12A!R45</f>
        <v>90.171428571428564</v>
      </c>
      <c r="T17" s="139">
        <f ca="1">Tavola12A!S45</f>
        <v>84.578313253012027</v>
      </c>
      <c r="U17" s="139">
        <f ca="1">Tavola12A!T45</f>
        <v>89.361702127659569</v>
      </c>
      <c r="V17" s="139">
        <f ca="1">Tavola12A!U45</f>
        <v>88.36363636363636</v>
      </c>
      <c r="W17" s="139">
        <f ca="1">Tavola12A!V45</f>
        <v>86.492374727668832</v>
      </c>
      <c r="X17" s="139">
        <f ca="1">Tavola12A!W45</f>
        <v>75.84415584415585</v>
      </c>
      <c r="Y17" s="139">
        <f ca="1">Tavola12A!X45</f>
        <v>78.319123020706456</v>
      </c>
    </row>
    <row r="18" spans="1:25">
      <c r="A18" s="141"/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</row>
    <row r="19" spans="1:25" ht="24" customHeight="1">
      <c r="A19" s="269" t="s">
        <v>16</v>
      </c>
      <c r="B19" s="136" t="s">
        <v>374</v>
      </c>
      <c r="C19" s="137">
        <f ca="1">Tavola13A!B16</f>
        <v>0.748</v>
      </c>
      <c r="D19" s="137">
        <f ca="1">Tavola13A!C16</f>
        <v>0.68799999999999994</v>
      </c>
      <c r="E19" s="137">
        <f ca="1">Tavola13A!D16</f>
        <v>0.76100000000000001</v>
      </c>
      <c r="F19" s="137">
        <f ca="1">Tavola13A!E16</f>
        <v>0.74249999999999994</v>
      </c>
      <c r="G19" s="137">
        <f ca="1">Tavola13A!F16</f>
        <v>0.75049999999999994</v>
      </c>
      <c r="H19" s="137">
        <f ca="1">Tavola13A!G16</f>
        <v>0.77700000000000002</v>
      </c>
      <c r="I19" s="137">
        <f ca="1">Tavola13A!H16</f>
        <v>0.77800000000000002</v>
      </c>
      <c r="J19" s="137">
        <f ca="1">Tavola13A!I16</f>
        <v>0.75649999999999995</v>
      </c>
      <c r="K19" s="137">
        <f ca="1">Tavola13A!J16</f>
        <v>0.79300000000000004</v>
      </c>
      <c r="L19" s="137">
        <f ca="1">Tavola13A!K16</f>
        <v>0.61099999999999999</v>
      </c>
      <c r="M19" s="137">
        <f ca="1">Tavola13A!L16</f>
        <v>0.79100000000000004</v>
      </c>
      <c r="O19" s="137">
        <f ca="1">Tavola13A!N16</f>
        <v>0.75900000000000001</v>
      </c>
      <c r="P19" s="137">
        <f ca="1">Tavola13A!O16</f>
        <v>0.6875</v>
      </c>
      <c r="Q19" s="137">
        <f ca="1">Tavola13A!P16</f>
        <v>0.74399999999999999</v>
      </c>
      <c r="R19" s="137">
        <f ca="1">Tavola13A!Q16</f>
        <v>0.80699999999999994</v>
      </c>
      <c r="S19" s="137">
        <f ca="1">Tavola13A!R16</f>
        <v>0.8145</v>
      </c>
      <c r="T19" s="137">
        <f ca="1">Tavola13A!S16</f>
        <v>0.748</v>
      </c>
      <c r="U19" s="137">
        <f ca="1">Tavola13A!T16</f>
        <v>0.8125</v>
      </c>
      <c r="V19" s="137">
        <f ca="1">Tavola13A!U16</f>
        <v>0.78900000000000003</v>
      </c>
      <c r="W19" s="137">
        <f ca="1">Tavola13A!V16</f>
        <v>0.84549999999999992</v>
      </c>
      <c r="X19" s="137">
        <f ca="1">Tavola13A!W16</f>
        <v>0.6835</v>
      </c>
      <c r="Y19" s="137">
        <f ca="1">Tavola13A!X16</f>
        <v>0.72099999999999997</v>
      </c>
    </row>
    <row r="20" spans="1:25" ht="11.45" customHeight="1">
      <c r="A20" s="270"/>
      <c r="B20" s="138" t="s">
        <v>375</v>
      </c>
      <c r="C20" s="139">
        <f ca="1">Tavola13A!B17</f>
        <v>5.25</v>
      </c>
      <c r="D20" s="139">
        <f ca="1">Tavola13A!C17</f>
        <v>5</v>
      </c>
      <c r="E20" s="139">
        <f ca="1">Tavola13A!D17</f>
        <v>5.25</v>
      </c>
      <c r="F20" s="139">
        <f ca="1">Tavola13A!E17</f>
        <v>5.35</v>
      </c>
      <c r="G20" s="139">
        <f ca="1">Tavola13A!F17</f>
        <v>5.3000000000000007</v>
      </c>
      <c r="H20" s="139">
        <f ca="1">Tavola13A!G17</f>
        <v>5.2</v>
      </c>
      <c r="I20" s="139">
        <f ca="1">Tavola13A!H17</f>
        <v>5.3000000000000007</v>
      </c>
      <c r="J20" s="139">
        <f ca="1">Tavola13A!I17</f>
        <v>5.35</v>
      </c>
      <c r="K20" s="139">
        <f ca="1">Tavola13A!J17</f>
        <v>5.4</v>
      </c>
      <c r="L20" s="139">
        <f ca="1">Tavola13A!K17</f>
        <v>4.8499999999999996</v>
      </c>
      <c r="M20" s="139">
        <f ca="1">Tavola13A!L17</f>
        <v>5.4</v>
      </c>
      <c r="O20" s="139">
        <f ca="1">Tavola13A!N17</f>
        <v>5.3</v>
      </c>
      <c r="P20" s="139">
        <f ca="1">Tavola13A!O17</f>
        <v>5</v>
      </c>
      <c r="Q20" s="139">
        <f ca="1">Tavola13A!P17</f>
        <v>5.25</v>
      </c>
      <c r="R20" s="139">
        <f ca="1">Tavola13A!Q17</f>
        <v>5.35</v>
      </c>
      <c r="S20" s="139">
        <f ca="1">Tavola13A!R17</f>
        <v>5.4</v>
      </c>
      <c r="T20" s="139">
        <f ca="1">Tavola13A!S17</f>
        <v>5.35</v>
      </c>
      <c r="U20" s="139">
        <f ca="1">Tavola13A!T17</f>
        <v>5.4</v>
      </c>
      <c r="V20" s="139">
        <f ca="1">Tavola13A!U17</f>
        <v>5.4</v>
      </c>
      <c r="W20" s="139">
        <f ca="1">Tavola13A!V17</f>
        <v>5.4</v>
      </c>
      <c r="X20" s="139">
        <f ca="1">Tavola13A!W17</f>
        <v>5</v>
      </c>
      <c r="Y20" s="139">
        <f ca="1">Tavola13A!X17</f>
        <v>5.25</v>
      </c>
    </row>
    <row r="21" spans="1:25">
      <c r="A21" s="141"/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1:25" ht="24" customHeight="1">
      <c r="A22" s="268" t="s">
        <v>427</v>
      </c>
      <c r="B22" s="136" t="s">
        <v>374</v>
      </c>
      <c r="C22" s="137">
        <f ca="1">Tavola14A!B41</f>
        <v>0.77100000000000002</v>
      </c>
      <c r="D22" s="137">
        <f ca="1">Tavola14A!C41</f>
        <v>0.72699999999999998</v>
      </c>
      <c r="E22" s="137">
        <f ca="1">Tavola14A!D41</f>
        <v>0.75700000000000001</v>
      </c>
      <c r="F22" s="137">
        <f ca="1">Tavola14A!E41</f>
        <v>0.749</v>
      </c>
      <c r="G22" s="137">
        <f ca="1">Tavola14A!F41</f>
        <v>0.79100000000000004</v>
      </c>
      <c r="H22" s="137">
        <f ca="1">Tavola14A!G41</f>
        <v>0.79200000000000004</v>
      </c>
      <c r="I22" s="137">
        <f ca="1">Tavola14A!H41</f>
        <v>0.76300000000000001</v>
      </c>
      <c r="J22" s="137">
        <f ca="1">Tavola14A!I41</f>
        <v>0.78500000000000003</v>
      </c>
      <c r="K22" s="137">
        <f ca="1">Tavola14A!J41</f>
        <v>0.81100000000000005</v>
      </c>
      <c r="L22" s="137">
        <f ca="1">Tavola14A!K41</f>
        <v>0.67700000000000005</v>
      </c>
      <c r="M22" s="137">
        <f ca="1">Tavola14A!L41</f>
        <v>0.81299999999999994</v>
      </c>
      <c r="O22" s="137">
        <f ca="1">Tavola14A!N41</f>
        <v>0.75600000000000001</v>
      </c>
      <c r="P22" s="137">
        <f ca="1">Tavola14A!O41</f>
        <v>0.69</v>
      </c>
      <c r="Q22" s="137">
        <f ca="1">Tavola14A!P41</f>
        <v>0.78200000000000003</v>
      </c>
      <c r="R22" s="137">
        <f ca="1">Tavola14A!Q41</f>
        <v>0.78900000000000003</v>
      </c>
      <c r="S22" s="137">
        <f ca="1">Tavola14A!R41</f>
        <v>0.79700000000000004</v>
      </c>
      <c r="T22" s="137">
        <f ca="1">Tavola14A!S41</f>
        <v>0.754</v>
      </c>
      <c r="U22" s="137">
        <f ca="1">Tavola14A!T41</f>
        <v>0.76700000000000002</v>
      </c>
      <c r="V22" s="137">
        <f ca="1">Tavola14A!U41</f>
        <v>0.75800000000000001</v>
      </c>
      <c r="W22" s="137">
        <f ca="1">Tavola14A!V41</f>
        <v>0.83799999999999997</v>
      </c>
      <c r="X22" s="137">
        <f ca="1">Tavola14A!W41</f>
        <v>0.71199999999999997</v>
      </c>
      <c r="Y22" s="137">
        <f ca="1">Tavola14A!X41</f>
        <v>0.72899999999999998</v>
      </c>
    </row>
    <row r="23" spans="1:25">
      <c r="A23" s="268"/>
      <c r="B23" s="138" t="s">
        <v>375</v>
      </c>
      <c r="C23" s="139">
        <f ca="1">Tavola14A!B42</f>
        <v>5.3</v>
      </c>
      <c r="D23" s="139">
        <f ca="1">Tavola14A!C42</f>
        <v>5</v>
      </c>
      <c r="E23" s="139">
        <f ca="1">Tavola14A!D42</f>
        <v>5.3</v>
      </c>
      <c r="F23" s="139">
        <f ca="1">Tavola14A!E42</f>
        <v>5.3</v>
      </c>
      <c r="G23" s="139">
        <f ca="1">Tavola14A!F42</f>
        <v>5.4</v>
      </c>
      <c r="H23" s="139">
        <f ca="1">Tavola14A!G42</f>
        <v>5.3</v>
      </c>
      <c r="I23" s="139">
        <f ca="1">Tavola14A!H42</f>
        <v>5.2</v>
      </c>
      <c r="J23" s="139">
        <f ca="1">Tavola14A!I42</f>
        <v>5.4</v>
      </c>
      <c r="K23" s="139">
        <f ca="1">Tavola14A!J42</f>
        <v>5.5</v>
      </c>
      <c r="L23" s="139">
        <f ca="1">Tavola14A!K42</f>
        <v>4.9000000000000004</v>
      </c>
      <c r="M23" s="139">
        <f ca="1">Tavola14A!L42</f>
        <v>5.4</v>
      </c>
      <c r="O23" s="139">
        <f ca="1">Tavola14A!N42</f>
        <v>5.2</v>
      </c>
      <c r="P23" s="139">
        <f ca="1">Tavola14A!O42</f>
        <v>4.9000000000000004</v>
      </c>
      <c r="Q23" s="139">
        <f ca="1">Tavola14A!P42</f>
        <v>5.2</v>
      </c>
      <c r="R23" s="139">
        <f ca="1">Tavola14A!Q42</f>
        <v>5.4</v>
      </c>
      <c r="S23" s="139">
        <f ca="1">Tavola14A!R42</f>
        <v>5.4</v>
      </c>
      <c r="T23" s="139">
        <f ca="1">Tavola14A!S42</f>
        <v>5.2</v>
      </c>
      <c r="U23" s="139">
        <f ca="1">Tavola14A!T42</f>
        <v>5.2</v>
      </c>
      <c r="V23" s="139">
        <f ca="1">Tavola14A!U42</f>
        <v>5.3</v>
      </c>
      <c r="W23" s="139">
        <f ca="1">Tavola14A!V42</f>
        <v>5.4</v>
      </c>
      <c r="X23" s="139">
        <f ca="1">Tavola14A!W42</f>
        <v>5</v>
      </c>
      <c r="Y23" s="139">
        <f ca="1">Tavola14A!X42</f>
        <v>5.0999999999999996</v>
      </c>
    </row>
    <row r="24" spans="1:25">
      <c r="A24" s="268"/>
      <c r="B24" s="138" t="s">
        <v>376</v>
      </c>
      <c r="C24" s="139">
        <f ca="1">Tavola14A!B43</f>
        <v>5</v>
      </c>
      <c r="D24" s="139">
        <f ca="1">Tavola14A!C43</f>
        <v>5</v>
      </c>
      <c r="E24" s="139">
        <f ca="1">Tavola14A!D43</f>
        <v>6</v>
      </c>
      <c r="F24" s="139">
        <f ca="1">Tavola14A!E43</f>
        <v>6</v>
      </c>
      <c r="G24" s="139">
        <f ca="1">Tavola14A!F43</f>
        <v>5</v>
      </c>
      <c r="H24" s="139">
        <f ca="1">Tavola14A!G43</f>
        <v>5</v>
      </c>
      <c r="I24" s="139">
        <f ca="1">Tavola14A!H43</f>
        <v>5</v>
      </c>
      <c r="J24" s="139">
        <f ca="1">Tavola14A!I43</f>
        <v>6</v>
      </c>
      <c r="K24" s="139">
        <f ca="1">Tavola14A!J43</f>
        <v>6</v>
      </c>
      <c r="L24" s="139">
        <f ca="1">Tavola14A!K43</f>
        <v>5</v>
      </c>
      <c r="M24" s="139">
        <f ca="1">Tavola14A!L43</f>
        <v>6</v>
      </c>
      <c r="N24" s="143"/>
      <c r="O24" s="139">
        <f ca="1">Tavola14A!N43</f>
        <v>5</v>
      </c>
      <c r="P24" s="139">
        <f ca="1">Tavola14A!O43</f>
        <v>5</v>
      </c>
      <c r="Q24" s="139">
        <f ca="1">Tavola14A!P43</f>
        <v>5</v>
      </c>
      <c r="R24" s="139">
        <f ca="1">Tavola14A!Q43</f>
        <v>6</v>
      </c>
      <c r="S24" s="139">
        <f ca="1">Tavola14A!R43</f>
        <v>6</v>
      </c>
      <c r="T24" s="139">
        <f ca="1">Tavola14A!S43</f>
        <v>5</v>
      </c>
      <c r="U24" s="139">
        <f ca="1">Tavola14A!T43</f>
        <v>5</v>
      </c>
      <c r="V24" s="139">
        <f ca="1">Tavola14A!U43</f>
        <v>6</v>
      </c>
      <c r="W24" s="139">
        <f ca="1">Tavola14A!V43</f>
        <v>6</v>
      </c>
      <c r="X24" s="139">
        <f ca="1">Tavola14A!W43</f>
        <v>5</v>
      </c>
      <c r="Y24" s="139">
        <f ca="1">Tavola14A!X43</f>
        <v>5</v>
      </c>
    </row>
    <row r="25" spans="1:25">
      <c r="A25" s="268"/>
      <c r="B25" s="138" t="s">
        <v>377</v>
      </c>
      <c r="C25" s="140" t="str">
        <f ca="1">Tavola14A!B44</f>
        <v>Voto 6</v>
      </c>
      <c r="D25" s="140" t="str">
        <f ca="1">Tavola14A!C44</f>
        <v>Voto 6</v>
      </c>
      <c r="E25" s="140" t="str">
        <f ca="1">Tavola14A!D44</f>
        <v>Voto 6</v>
      </c>
      <c r="F25" s="140" t="str">
        <f ca="1">Tavola14A!E44</f>
        <v>Voto 6</v>
      </c>
      <c r="G25" s="140" t="str">
        <f ca="1">Tavola14A!F44</f>
        <v>Voto 6</v>
      </c>
      <c r="H25" s="140" t="str">
        <f ca="1">Tavola14A!G44</f>
        <v>Voto 6</v>
      </c>
      <c r="I25" s="140" t="str">
        <f ca="1">Tavola14A!H44</f>
        <v>Voto 5</v>
      </c>
      <c r="J25" s="140" t="str">
        <f ca="1">Tavola14A!I44</f>
        <v>Voto 6</v>
      </c>
      <c r="K25" s="140" t="str">
        <f ca="1">Tavola14A!J44</f>
        <v>Voto 6</v>
      </c>
      <c r="L25" s="140" t="str">
        <f ca="1">Tavola14A!K44</f>
        <v>Voto 5</v>
      </c>
      <c r="M25" s="140" t="str">
        <f ca="1">Tavola14A!L44</f>
        <v>Voto 5</v>
      </c>
      <c r="O25" s="140" t="str">
        <f ca="1">Tavola14A!N44</f>
        <v>Voto 6</v>
      </c>
      <c r="P25" s="140" t="str">
        <f ca="1">Tavola14A!O44</f>
        <v>Voto 5</v>
      </c>
      <c r="Q25" s="140" t="str">
        <f ca="1">Tavola14A!P44</f>
        <v>Voto 6</v>
      </c>
      <c r="R25" s="140" t="str">
        <f ca="1">Tavola14A!Q44</f>
        <v>Voto 6</v>
      </c>
      <c r="S25" s="140" t="str">
        <f ca="1">Tavola14A!R44</f>
        <v>Voto 6</v>
      </c>
      <c r="T25" s="140" t="str">
        <f ca="1">Tavola14A!S44</f>
        <v>Voto 6</v>
      </c>
      <c r="U25" s="140" t="str">
        <f ca="1">Tavola14A!T44</f>
        <v>Voto 5</v>
      </c>
      <c r="V25" s="140" t="str">
        <f ca="1">Tavola14A!U44</f>
        <v>Voto 6</v>
      </c>
      <c r="W25" s="140" t="str">
        <f ca="1">Tavola14A!V44</f>
        <v>Voto 6</v>
      </c>
      <c r="X25" s="140" t="str">
        <f ca="1">Tavola14A!W44</f>
        <v>Voto 5</v>
      </c>
      <c r="Y25" s="140" t="str">
        <f ca="1">Tavola14A!X44</f>
        <v>Voto 5</v>
      </c>
    </row>
    <row r="26" spans="1:25">
      <c r="A26" s="268"/>
      <c r="B26" s="138" t="s">
        <v>378</v>
      </c>
      <c r="C26" s="139">
        <f ca="1">Tavola14A!B45</f>
        <v>80.963572267920085</v>
      </c>
      <c r="D26" s="139">
        <f ca="1">Tavola14A!C45</f>
        <v>70.857814336075208</v>
      </c>
      <c r="E26" s="139">
        <f ca="1">Tavola14A!D45</f>
        <v>84.184914841849121</v>
      </c>
      <c r="F26" s="139">
        <f ca="1">Tavola14A!E45</f>
        <v>77.278106508875752</v>
      </c>
      <c r="G26" s="139">
        <f ca="1">Tavola14A!F45</f>
        <v>84.795321637426923</v>
      </c>
      <c r="H26" s="139">
        <f ca="1">Tavola14A!G45</f>
        <v>82.278481012658247</v>
      </c>
      <c r="I26" s="139">
        <f ca="1">Tavola14A!H45</f>
        <v>84.096385542168676</v>
      </c>
      <c r="J26" s="139">
        <f ca="1">Tavola14A!I45</f>
        <v>85.088757396449708</v>
      </c>
      <c r="K26" s="139">
        <f ca="1">Tavola14A!J45</f>
        <v>84.264538198403656</v>
      </c>
      <c r="L26" s="139">
        <f ca="1">Tavola14A!K45</f>
        <v>62.936221419975944</v>
      </c>
      <c r="M26" s="139">
        <f ca="1">Tavola14A!L45</f>
        <v>88.644264194669759</v>
      </c>
      <c r="O26" s="139">
        <f ca="1">Tavola14A!N45</f>
        <v>78.486997635933818</v>
      </c>
      <c r="P26" s="139">
        <f ca="1">Tavola14A!O45</f>
        <v>70.012391573729872</v>
      </c>
      <c r="Q26" s="139">
        <f ca="1">Tavola14A!P45</f>
        <v>80.510440835266834</v>
      </c>
      <c r="R26" s="139">
        <f ca="1">Tavola14A!Q45</f>
        <v>82.850521436848183</v>
      </c>
      <c r="S26" s="139">
        <f ca="1">Tavola14A!R45</f>
        <v>87.750294464075367</v>
      </c>
      <c r="T26" s="139">
        <f ca="1">Tavola14A!S45</f>
        <v>79.952267303102616</v>
      </c>
      <c r="U26" s="139">
        <f ca="1">Tavola14A!T45</f>
        <v>83.732057416267949</v>
      </c>
      <c r="V26" s="139">
        <f ca="1">Tavola14A!U45</f>
        <v>85.030674846625772</v>
      </c>
      <c r="W26" s="139">
        <f ca="1">Tavola14A!V45</f>
        <v>85.144124168514409</v>
      </c>
      <c r="X26" s="139">
        <f ca="1">Tavola14A!W45</f>
        <v>65.197215777262187</v>
      </c>
      <c r="Y26" s="139">
        <f ca="1">Tavola14A!X45</f>
        <v>72.307692307692307</v>
      </c>
    </row>
    <row r="27" spans="1:25">
      <c r="A27" s="141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1:25" ht="24" customHeight="1">
      <c r="A28" s="268" t="s">
        <v>428</v>
      </c>
      <c r="B28" s="136" t="s">
        <v>374</v>
      </c>
      <c r="C28" s="137">
        <f ca="1">Tavola15A!B41</f>
        <v>0.71</v>
      </c>
      <c r="D28" s="137">
        <f ca="1">Tavola15A!C41</f>
        <v>0.64400000000000002</v>
      </c>
      <c r="E28" s="137">
        <f ca="1">Tavola15A!D41</f>
        <v>0.71499999999999997</v>
      </c>
      <c r="F28" s="137">
        <f ca="1">Tavola15A!E41</f>
        <v>0.69599999999999995</v>
      </c>
      <c r="G28" s="137">
        <f ca="1">Tavola15A!F41</f>
        <v>0.76200000000000001</v>
      </c>
      <c r="H28" s="137">
        <f ca="1">Tavola15A!G41</f>
        <v>0.72399999999999998</v>
      </c>
      <c r="I28" s="137">
        <f ca="1">Tavola15A!H41</f>
        <v>0.72199999999999998</v>
      </c>
      <c r="J28" s="137">
        <f ca="1">Tavola15A!I41</f>
        <v>0.69699999999999995</v>
      </c>
      <c r="K28" s="137">
        <f ca="1">Tavola15A!J41</f>
        <v>0.77700000000000002</v>
      </c>
      <c r="L28" s="137">
        <f ca="1">Tavola15A!K41</f>
        <v>0.54500000000000004</v>
      </c>
      <c r="M28" s="137">
        <f ca="1">Tavola15A!L41</f>
        <v>0.78300000000000003</v>
      </c>
      <c r="O28" s="137">
        <f ca="1">Tavola15A!N41</f>
        <v>0.71899999999999997</v>
      </c>
      <c r="P28" s="137">
        <f ca="1">Tavola15A!O41</f>
        <v>0.63</v>
      </c>
      <c r="Q28" s="137">
        <f ca="1">Tavola15A!P41</f>
        <v>0.71099999999999997</v>
      </c>
      <c r="R28" s="137">
        <f ca="1">Tavola15A!Q41</f>
        <v>0.76</v>
      </c>
      <c r="S28" s="137">
        <f ca="1">Tavola15A!R41</f>
        <v>0.76900000000000002</v>
      </c>
      <c r="T28" s="137">
        <f ca="1">Tavola15A!S41</f>
        <v>0.71399999999999997</v>
      </c>
      <c r="U28" s="137">
        <f ca="1">Tavola15A!T41</f>
        <v>0.66300000000000003</v>
      </c>
      <c r="V28" s="137">
        <f ca="1">Tavola15A!U41</f>
        <v>0.749</v>
      </c>
      <c r="W28" s="137">
        <f ca="1">Tavola15A!V41</f>
        <v>0.81899999999999995</v>
      </c>
      <c r="X28" s="137">
        <f ca="1">Tavola15A!W41</f>
        <v>0.61299999999999999</v>
      </c>
      <c r="Y28" s="137">
        <f ca="1">Tavola15A!X41</f>
        <v>0.72699999999999998</v>
      </c>
    </row>
    <row r="29" spans="1:25">
      <c r="A29" s="268"/>
      <c r="B29" s="138" t="s">
        <v>375</v>
      </c>
      <c r="C29" s="139">
        <f ca="1">Tavola15A!B42</f>
        <v>5</v>
      </c>
      <c r="D29" s="139">
        <f ca="1">Tavola15A!C42</f>
        <v>4.8</v>
      </c>
      <c r="E29" s="139">
        <f ca="1">Tavola15A!D42</f>
        <v>5.0999999999999996</v>
      </c>
      <c r="F29" s="139">
        <f ca="1">Tavola15A!E42</f>
        <v>5.0999999999999996</v>
      </c>
      <c r="G29" s="139">
        <f ca="1">Tavola15A!F42</f>
        <v>5.2</v>
      </c>
      <c r="H29" s="139">
        <f ca="1">Tavola15A!G42</f>
        <v>5</v>
      </c>
      <c r="I29" s="139">
        <f ca="1">Tavola15A!H42</f>
        <v>5.0999999999999996</v>
      </c>
      <c r="J29" s="139">
        <f ca="1">Tavola15A!I42</f>
        <v>5.0999999999999996</v>
      </c>
      <c r="K29" s="139">
        <f ca="1">Tavola15A!J42</f>
        <v>5.0999999999999996</v>
      </c>
      <c r="L29" s="139">
        <f ca="1">Tavola15A!K42</f>
        <v>4.5999999999999996</v>
      </c>
      <c r="M29" s="139">
        <f ca="1">Tavola15A!L42</f>
        <v>5.2</v>
      </c>
      <c r="O29" s="139">
        <f ca="1">Tavola15A!N42</f>
        <v>5</v>
      </c>
      <c r="P29" s="139">
        <f ca="1">Tavola15A!O42</f>
        <v>4.8</v>
      </c>
      <c r="Q29" s="139">
        <f ca="1">Tavola15A!P42</f>
        <v>5</v>
      </c>
      <c r="R29" s="139">
        <f ca="1">Tavola15A!Q42</f>
        <v>5.2</v>
      </c>
      <c r="S29" s="139">
        <f ca="1">Tavola15A!R42</f>
        <v>5.2</v>
      </c>
      <c r="T29" s="139">
        <f ca="1">Tavola15A!S42</f>
        <v>5</v>
      </c>
      <c r="U29" s="139">
        <f ca="1">Tavola15A!T42</f>
        <v>5</v>
      </c>
      <c r="V29" s="139">
        <f ca="1">Tavola15A!U42</f>
        <v>5.0999999999999996</v>
      </c>
      <c r="W29" s="139">
        <f ca="1">Tavola15A!V42</f>
        <v>5.2</v>
      </c>
      <c r="X29" s="139">
        <f ca="1">Tavola15A!W42</f>
        <v>4.8</v>
      </c>
      <c r="Y29" s="139">
        <f ca="1">Tavola15A!X42</f>
        <v>5</v>
      </c>
    </row>
    <row r="30" spans="1:25">
      <c r="A30" s="268"/>
      <c r="B30" s="138" t="s">
        <v>376</v>
      </c>
      <c r="C30" s="139">
        <f ca="1">Tavola15A!B43</f>
        <v>5</v>
      </c>
      <c r="D30" s="139">
        <f ca="1">Tavola15A!C43</f>
        <v>5</v>
      </c>
      <c r="E30" s="139">
        <f ca="1">Tavola15A!D43</f>
        <v>5</v>
      </c>
      <c r="F30" s="139">
        <f ca="1">Tavola15A!E43</f>
        <v>5</v>
      </c>
      <c r="G30" s="139">
        <f ca="1">Tavola15A!F43</f>
        <v>5</v>
      </c>
      <c r="H30" s="139">
        <f ca="1">Tavola15A!G43</f>
        <v>5</v>
      </c>
      <c r="I30" s="139">
        <f ca="1">Tavola15A!H43</f>
        <v>5</v>
      </c>
      <c r="J30" s="139">
        <f ca="1">Tavola15A!I43</f>
        <v>5</v>
      </c>
      <c r="K30" s="139">
        <f ca="1">Tavola15A!J43</f>
        <v>5</v>
      </c>
      <c r="L30" s="139">
        <f ca="1">Tavola15A!K43</f>
        <v>5</v>
      </c>
      <c r="M30" s="139">
        <f ca="1">Tavola15A!L43</f>
        <v>5</v>
      </c>
      <c r="O30" s="139">
        <f ca="1">Tavola15A!N43</f>
        <v>5</v>
      </c>
      <c r="P30" s="139">
        <f ca="1">Tavola15A!O43</f>
        <v>5</v>
      </c>
      <c r="Q30" s="139">
        <f ca="1">Tavola15A!P43</f>
        <v>5</v>
      </c>
      <c r="R30" s="139">
        <f ca="1">Tavola15A!Q43</f>
        <v>5</v>
      </c>
      <c r="S30" s="139">
        <f ca="1">Tavola15A!R43</f>
        <v>5</v>
      </c>
      <c r="T30" s="139">
        <f ca="1">Tavola15A!S43</f>
        <v>5</v>
      </c>
      <c r="U30" s="139">
        <f ca="1">Tavola15A!T43</f>
        <v>5</v>
      </c>
      <c r="V30" s="139">
        <f ca="1">Tavola15A!U43</f>
        <v>5</v>
      </c>
      <c r="W30" s="139">
        <f ca="1">Tavola15A!V43</f>
        <v>5</v>
      </c>
      <c r="X30" s="139">
        <f ca="1">Tavola15A!W43</f>
        <v>5</v>
      </c>
      <c r="Y30" s="139">
        <f ca="1">Tavola15A!X43</f>
        <v>5</v>
      </c>
    </row>
    <row r="31" spans="1:25">
      <c r="A31" s="268"/>
      <c r="B31" s="138" t="s">
        <v>377</v>
      </c>
      <c r="C31" s="140" t="str">
        <f ca="1">Tavola15A!B44</f>
        <v>Voto 5</v>
      </c>
      <c r="D31" s="140" t="str">
        <f ca="1">Tavola15A!C44</f>
        <v>Voto 5</v>
      </c>
      <c r="E31" s="140" t="str">
        <f ca="1">Tavola15A!D44</f>
        <v>Voto 5</v>
      </c>
      <c r="F31" s="140" t="str">
        <f ca="1">Tavola15A!E44</f>
        <v>Voto 5</v>
      </c>
      <c r="G31" s="140" t="str">
        <f ca="1">Tavola15A!F44</f>
        <v>Voto 5</v>
      </c>
      <c r="H31" s="140" t="str">
        <f ca="1">Tavola15A!G44</f>
        <v>Voto 5</v>
      </c>
      <c r="I31" s="140" t="str">
        <f ca="1">Tavola15A!H44</f>
        <v>Voto 5</v>
      </c>
      <c r="J31" s="140" t="str">
        <f ca="1">Tavola15A!I44</f>
        <v>Voto 6</v>
      </c>
      <c r="K31" s="140" t="str">
        <f ca="1">Tavola15A!J44</f>
        <v>Voto 5</v>
      </c>
      <c r="L31" s="140" t="str">
        <f ca="1">Tavola15A!K44</f>
        <v>Voto 5</v>
      </c>
      <c r="M31" s="140" t="str">
        <f ca="1">Tavola15A!L44</f>
        <v>Voto 5</v>
      </c>
      <c r="O31" s="140" t="str">
        <f ca="1">Tavola15A!N44</f>
        <v>Voto 5</v>
      </c>
      <c r="P31" s="140" t="str">
        <f ca="1">Tavola15A!O44</f>
        <v>Voto 5</v>
      </c>
      <c r="Q31" s="140" t="str">
        <f ca="1">Tavola15A!P44</f>
        <v>Voto 5</v>
      </c>
      <c r="R31" s="140" t="str">
        <f ca="1">Tavola15A!Q44</f>
        <v>Voto 6</v>
      </c>
      <c r="S31" s="140" t="str">
        <f ca="1">Tavola15A!R44</f>
        <v>Voto 6</v>
      </c>
      <c r="T31" s="140" t="str">
        <f ca="1">Tavola15A!S44</f>
        <v>Voto 5</v>
      </c>
      <c r="U31" s="140" t="str">
        <f ca="1">Tavola15A!T44</f>
        <v>Voto 5</v>
      </c>
      <c r="V31" s="140" t="str">
        <f ca="1">Tavola15A!U44</f>
        <v>Voto 5</v>
      </c>
      <c r="W31" s="140" t="str">
        <f ca="1">Tavola15A!V44</f>
        <v>Voto 6</v>
      </c>
      <c r="X31" s="140" t="str">
        <f ca="1">Tavola15A!W44</f>
        <v>Voto 5</v>
      </c>
      <c r="Y31" s="140" t="str">
        <f ca="1">Tavola15A!X44</f>
        <v>Voto 5</v>
      </c>
    </row>
    <row r="32" spans="1:25">
      <c r="A32" s="268"/>
      <c r="B32" s="138" t="s">
        <v>378</v>
      </c>
      <c r="C32" s="139">
        <f ca="1">Tavola15A!B45</f>
        <v>76.322418136020161</v>
      </c>
      <c r="D32" s="139">
        <f ca="1">Tavola15A!C45</f>
        <v>62.580645161290313</v>
      </c>
      <c r="E32" s="139">
        <f ca="1">Tavola15A!D45</f>
        <v>89.333333333333329</v>
      </c>
      <c r="F32" s="139">
        <f ca="1">Tavola15A!E45</f>
        <v>73.067331670822938</v>
      </c>
      <c r="G32" s="139">
        <f ca="1">Tavola15A!F45</f>
        <v>80.746089049338167</v>
      </c>
      <c r="H32" s="139">
        <f ca="1">Tavola15A!G45</f>
        <v>73.95577395577395</v>
      </c>
      <c r="I32" s="139">
        <f ca="1">Tavola15A!H45</f>
        <v>77.283950617283963</v>
      </c>
      <c r="J32" s="139">
        <f ca="1">Tavola15A!I45</f>
        <v>78.906250000000014</v>
      </c>
      <c r="K32" s="139">
        <f ca="1">Tavola15A!J45</f>
        <v>84.468339307048979</v>
      </c>
      <c r="L32" s="139">
        <f ca="1">Tavola15A!K45</f>
        <v>46.414073071718519</v>
      </c>
      <c r="M32" s="139">
        <f ca="1">Tavola15A!L45</f>
        <v>87.332521315468952</v>
      </c>
      <c r="O32" s="139">
        <f ca="1">Tavola15A!N45</f>
        <v>76.440460947503198</v>
      </c>
      <c r="P32" s="139">
        <f ca="1">Tavola15A!O45</f>
        <v>67.119565217391298</v>
      </c>
      <c r="Q32" s="139">
        <f ca="1">Tavola15A!P45</f>
        <v>74.904942965779469</v>
      </c>
      <c r="R32" s="139">
        <f ca="1">Tavola15A!Q45</f>
        <v>78.997613365155132</v>
      </c>
      <c r="S32" s="139">
        <f ca="1">Tavola15A!R45</f>
        <v>87.176325524044401</v>
      </c>
      <c r="T32" s="139">
        <f ca="1">Tavola15A!S45</f>
        <v>73.890339425587456</v>
      </c>
      <c r="U32" s="139">
        <f ca="1">Tavola15A!T45</f>
        <v>81.976744186046517</v>
      </c>
      <c r="V32" s="139">
        <f ca="1">Tavola15A!U45</f>
        <v>85.058977719528187</v>
      </c>
      <c r="W32" s="139">
        <f ca="1">Tavola15A!V45</f>
        <v>85.29754959159861</v>
      </c>
      <c r="X32" s="139">
        <f ca="1">Tavola15A!W45</f>
        <v>64.032697547683938</v>
      </c>
      <c r="Y32" s="139">
        <f ca="1">Tavola15A!X45</f>
        <v>71.062740076824582</v>
      </c>
    </row>
    <row r="33" spans="1:25" s="144" customFormat="1">
      <c r="A33" s="141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</row>
    <row r="34" spans="1:25" s="144" customFormat="1" ht="24" customHeight="1">
      <c r="A34" s="268" t="s">
        <v>429</v>
      </c>
      <c r="B34" s="136" t="s">
        <v>374</v>
      </c>
      <c r="C34" s="137">
        <f ca="1">Tavola16A!B41</f>
        <v>0.754</v>
      </c>
      <c r="D34" s="137">
        <f ca="1">Tavola16A!C41</f>
        <v>0.73899999999999999</v>
      </c>
      <c r="E34" s="137">
        <f ca="1">Tavola16A!D41</f>
        <v>0.74</v>
      </c>
      <c r="F34" s="137">
        <f ca="1">Tavola16A!E41</f>
        <v>0.70599999999999996</v>
      </c>
      <c r="G34" s="137">
        <f ca="1">Tavola16A!F41</f>
        <v>0.77100000000000002</v>
      </c>
      <c r="H34" s="137">
        <f ca="1">Tavola16A!G41</f>
        <v>0.77200000000000002</v>
      </c>
      <c r="I34" s="137">
        <f ca="1">Tavola16A!H41</f>
        <v>0.78200000000000003</v>
      </c>
      <c r="J34" s="137">
        <f ca="1">Tavola16A!I41</f>
        <v>0.73299999999999998</v>
      </c>
      <c r="K34" s="137">
        <f ca="1">Tavola16A!J41</f>
        <v>0.79700000000000004</v>
      </c>
      <c r="L34" s="137">
        <f ca="1">Tavola16A!K41</f>
        <v>0.66800000000000004</v>
      </c>
      <c r="M34" s="137">
        <f ca="1">Tavola16A!L41</f>
        <v>0.79900000000000004</v>
      </c>
      <c r="N34" s="145"/>
      <c r="O34" s="137">
        <f ca="1">Tavola16A!N41</f>
        <v>0.755</v>
      </c>
      <c r="P34" s="137">
        <f ca="1">Tavola16A!O41</f>
        <v>0.71299999999999997</v>
      </c>
      <c r="Q34" s="137">
        <f ca="1">Tavola16A!P41</f>
        <v>0.77800000000000002</v>
      </c>
      <c r="R34" s="137">
        <f ca="1">Tavola16A!Q41</f>
        <v>0.78500000000000003</v>
      </c>
      <c r="S34" s="137">
        <f ca="1">Tavola16A!R41</f>
        <v>0.80800000000000005</v>
      </c>
      <c r="T34" s="137">
        <f ca="1">Tavola16A!S41</f>
        <v>0.73699999999999999</v>
      </c>
      <c r="U34" s="137">
        <f ca="1">Tavola16A!T41</f>
        <v>0.78200000000000003</v>
      </c>
      <c r="V34" s="137">
        <f ca="1">Tavola16A!U41</f>
        <v>0.73499999999999999</v>
      </c>
      <c r="W34" s="137">
        <f ca="1">Tavola16A!V41</f>
        <v>0.83299999999999996</v>
      </c>
      <c r="X34" s="137">
        <f ca="1">Tavola16A!W41</f>
        <v>0.71799999999999997</v>
      </c>
      <c r="Y34" s="137">
        <f ca="1">Tavola16A!X41</f>
        <v>0.72299999999999998</v>
      </c>
    </row>
    <row r="35" spans="1:25">
      <c r="A35" s="268"/>
      <c r="B35" s="138" t="s">
        <v>375</v>
      </c>
      <c r="C35" s="139">
        <f ca="1">Tavola16A!B42</f>
        <v>5.2</v>
      </c>
      <c r="D35" s="139">
        <f ca="1">Tavola16A!C42</f>
        <v>5</v>
      </c>
      <c r="E35" s="139">
        <f ca="1">Tavola16A!D42</f>
        <v>5.2</v>
      </c>
      <c r="F35" s="139">
        <f ca="1">Tavola16A!E42</f>
        <v>5.0999999999999996</v>
      </c>
      <c r="G35" s="139">
        <f ca="1">Tavola16A!F42</f>
        <v>5.2</v>
      </c>
      <c r="H35" s="139">
        <f ca="1">Tavola16A!G42</f>
        <v>5.2</v>
      </c>
      <c r="I35" s="139">
        <f ca="1">Tavola16A!H42</f>
        <v>5.3</v>
      </c>
      <c r="J35" s="139">
        <f ca="1">Tavola16A!I42</f>
        <v>5.3</v>
      </c>
      <c r="K35" s="139">
        <f ca="1">Tavola16A!J42</f>
        <v>5.3</v>
      </c>
      <c r="L35" s="139">
        <f ca="1">Tavola16A!K42</f>
        <v>4.9000000000000004</v>
      </c>
      <c r="M35" s="139">
        <f ca="1">Tavola16A!L42</f>
        <v>5.4</v>
      </c>
      <c r="O35" s="139">
        <f ca="1">Tavola16A!N42</f>
        <v>5.0999999999999996</v>
      </c>
      <c r="P35" s="139">
        <f ca="1">Tavola16A!O42</f>
        <v>5</v>
      </c>
      <c r="Q35" s="139">
        <f ca="1">Tavola16A!P42</f>
        <v>5.2</v>
      </c>
      <c r="R35" s="139">
        <f ca="1">Tavola16A!Q42</f>
        <v>5.3</v>
      </c>
      <c r="S35" s="139">
        <f ca="1">Tavola16A!R42</f>
        <v>5.3</v>
      </c>
      <c r="T35" s="139">
        <f ca="1">Tavola16A!S42</f>
        <v>5.0999999999999996</v>
      </c>
      <c r="U35" s="139">
        <f ca="1">Tavola16A!T42</f>
        <v>5.0999999999999996</v>
      </c>
      <c r="V35" s="139">
        <f ca="1">Tavola16A!U42</f>
        <v>5.2</v>
      </c>
      <c r="W35" s="139">
        <f ca="1">Tavola16A!V42</f>
        <v>5.3</v>
      </c>
      <c r="X35" s="139">
        <f ca="1">Tavola16A!W42</f>
        <v>5</v>
      </c>
      <c r="Y35" s="139">
        <f ca="1">Tavola16A!X42</f>
        <v>5</v>
      </c>
    </row>
    <row r="36" spans="1:25">
      <c r="A36" s="268"/>
      <c r="B36" s="138" t="s">
        <v>376</v>
      </c>
      <c r="C36" s="139">
        <f ca="1">Tavola16A!B43</f>
        <v>5</v>
      </c>
      <c r="D36" s="139">
        <f ca="1">Tavola16A!C43</f>
        <v>5</v>
      </c>
      <c r="E36" s="139">
        <f ca="1">Tavola16A!D43</f>
        <v>5</v>
      </c>
      <c r="F36" s="139">
        <f ca="1">Tavola16A!E43</f>
        <v>5</v>
      </c>
      <c r="G36" s="139">
        <f ca="1">Tavola16A!F43</f>
        <v>5</v>
      </c>
      <c r="H36" s="139">
        <f ca="1">Tavola16A!G43</f>
        <v>5</v>
      </c>
      <c r="I36" s="139">
        <f ca="1">Tavola16A!H43</f>
        <v>5</v>
      </c>
      <c r="J36" s="139">
        <f ca="1">Tavola16A!I43</f>
        <v>5</v>
      </c>
      <c r="K36" s="139">
        <f ca="1">Tavola16A!J43</f>
        <v>5</v>
      </c>
      <c r="L36" s="139">
        <f ca="1">Tavola16A!K43</f>
        <v>5</v>
      </c>
      <c r="M36" s="139">
        <f ca="1">Tavola16A!L43</f>
        <v>5.5</v>
      </c>
      <c r="O36" s="139">
        <f ca="1">Tavola16A!N43</f>
        <v>5</v>
      </c>
      <c r="P36" s="139">
        <f ca="1">Tavola16A!O43</f>
        <v>5</v>
      </c>
      <c r="Q36" s="139">
        <f ca="1">Tavola16A!P43</f>
        <v>5</v>
      </c>
      <c r="R36" s="139">
        <f ca="1">Tavola16A!Q43</f>
        <v>6</v>
      </c>
      <c r="S36" s="139">
        <f ca="1">Tavola16A!R43</f>
        <v>6</v>
      </c>
      <c r="T36" s="139">
        <f ca="1">Tavola16A!S43</f>
        <v>5</v>
      </c>
      <c r="U36" s="139">
        <f ca="1">Tavola16A!T43</f>
        <v>5</v>
      </c>
      <c r="V36" s="139">
        <f ca="1">Tavola16A!U43</f>
        <v>5</v>
      </c>
      <c r="W36" s="139">
        <f ca="1">Tavola16A!V43</f>
        <v>5</v>
      </c>
      <c r="X36" s="139">
        <f ca="1">Tavola16A!W43</f>
        <v>5</v>
      </c>
      <c r="Y36" s="139">
        <f ca="1">Tavola16A!X43</f>
        <v>5</v>
      </c>
    </row>
    <row r="37" spans="1:25">
      <c r="A37" s="268"/>
      <c r="B37" s="138" t="s">
        <v>377</v>
      </c>
      <c r="C37" s="140" t="str">
        <f ca="1">Tavola16A!B44</f>
        <v>Voto 6</v>
      </c>
      <c r="D37" s="140" t="str">
        <f ca="1">Tavola16A!C44</f>
        <v>Voto 5</v>
      </c>
      <c r="E37" s="140" t="str">
        <f ca="1">Tavola16A!D44</f>
        <v>Voto 6</v>
      </c>
      <c r="F37" s="140" t="str">
        <f ca="1">Tavola16A!E44</f>
        <v>Voto 6</v>
      </c>
      <c r="G37" s="140" t="str">
        <f ca="1">Tavola16A!F44</f>
        <v>Voto 6</v>
      </c>
      <c r="H37" s="140" t="str">
        <f ca="1">Tavola16A!G44</f>
        <v>Voto 6</v>
      </c>
      <c r="I37" s="140" t="str">
        <f ca="1">Tavola16A!H44</f>
        <v>Voto 5</v>
      </c>
      <c r="J37" s="140" t="str">
        <f ca="1">Tavola16A!I44</f>
        <v>Voto 6</v>
      </c>
      <c r="K37" s="140" t="str">
        <f ca="1">Tavola16A!J44</f>
        <v>Voto 6</v>
      </c>
      <c r="L37" s="140" t="str">
        <f ca="1">Tavola16A!K44</f>
        <v>Voto 6</v>
      </c>
      <c r="M37" s="140" t="str">
        <f ca="1">Tavola16A!L44</f>
        <v>Voto 6</v>
      </c>
      <c r="O37" s="140" t="str">
        <f ca="1">Tavola16A!N44</f>
        <v>Voto 6</v>
      </c>
      <c r="P37" s="140" t="str">
        <f ca="1">Tavola16A!O44</f>
        <v>Voto 5</v>
      </c>
      <c r="Q37" s="140" t="str">
        <f ca="1">Tavola16A!P44</f>
        <v>Voto 5</v>
      </c>
      <c r="R37" s="140" t="str">
        <f ca="1">Tavola16A!Q44</f>
        <v>Voto 6</v>
      </c>
      <c r="S37" s="140" t="str">
        <f ca="1">Tavola16A!R44</f>
        <v>Voto 6</v>
      </c>
      <c r="T37" s="140" t="str">
        <f ca="1">Tavola16A!S44</f>
        <v>Voto 6</v>
      </c>
      <c r="U37" s="140" t="str">
        <f ca="1">Tavola16A!T44</f>
        <v>Voto 5</v>
      </c>
      <c r="V37" s="140" t="str">
        <f ca="1">Tavola16A!U44</f>
        <v>Voto 6</v>
      </c>
      <c r="W37" s="140" t="str">
        <f ca="1">Tavola16A!V44</f>
        <v>Voto 6</v>
      </c>
      <c r="X37" s="140" t="str">
        <f ca="1">Tavola16A!W44</f>
        <v>Voto 6</v>
      </c>
      <c r="Y37" s="140" t="str">
        <f ca="1">Tavola16A!X44</f>
        <v>Voto 5</v>
      </c>
    </row>
    <row r="38" spans="1:25">
      <c r="A38" s="268"/>
      <c r="B38" s="138" t="s">
        <v>378</v>
      </c>
      <c r="C38" s="139">
        <f ca="1">Tavola16A!B45</f>
        <v>79.974651457541199</v>
      </c>
      <c r="D38" s="139">
        <f ca="1">Tavola16A!C45</f>
        <v>74.111675126903549</v>
      </c>
      <c r="E38" s="139">
        <f ca="1">Tavola16A!D45</f>
        <v>83.050847457627114</v>
      </c>
      <c r="F38" s="139">
        <f ca="1">Tavola16A!E45</f>
        <v>72.413793103448285</v>
      </c>
      <c r="G38" s="139">
        <f ca="1">Tavola16A!F45</f>
        <v>79.334916864608076</v>
      </c>
      <c r="H38" s="139">
        <f ca="1">Tavola16A!G45</f>
        <v>79.363057324840753</v>
      </c>
      <c r="I38" s="139">
        <f ca="1">Tavola16A!H45</f>
        <v>82.125603864734302</v>
      </c>
      <c r="J38" s="139">
        <f ca="1">Tavola16A!I45</f>
        <v>83.266932270916342</v>
      </c>
      <c r="K38" s="139">
        <f ca="1">Tavola16A!J45</f>
        <v>82.857142857142847</v>
      </c>
      <c r="L38" s="139">
        <f ca="1">Tavola16A!K45</f>
        <v>59.496855345911968</v>
      </c>
      <c r="M38" s="139">
        <f ca="1">Tavola16A!L45</f>
        <v>90.691823899371073</v>
      </c>
      <c r="O38" s="139">
        <f ca="1">Tavola16A!N45</f>
        <v>78.791946308724832</v>
      </c>
      <c r="P38" s="139">
        <f ca="1">Tavola16A!O45</f>
        <v>74.805194805194816</v>
      </c>
      <c r="Q38" s="139">
        <f ca="1">Tavola16A!P45</f>
        <v>81.122448979591823</v>
      </c>
      <c r="R38" s="139">
        <f ca="1">Tavola16A!Q45</f>
        <v>79.756097560975618</v>
      </c>
      <c r="S38" s="139">
        <f ca="1">Tavola16A!R45</f>
        <v>87.499999999999986</v>
      </c>
      <c r="T38" s="139">
        <f ca="1">Tavola16A!S45</f>
        <v>77.810218978102185</v>
      </c>
      <c r="U38" s="139">
        <f ca="1">Tavola16A!T45</f>
        <v>80.543633762517885</v>
      </c>
      <c r="V38" s="139">
        <f ca="1">Tavola16A!U45</f>
        <v>85.41033434650457</v>
      </c>
      <c r="W38" s="139">
        <f ca="1">Tavola16A!V45</f>
        <v>88.761174968071515</v>
      </c>
      <c r="X38" s="139">
        <f ca="1">Tavola16A!W45</f>
        <v>74.111675126903563</v>
      </c>
      <c r="Y38" s="139">
        <f ca="1">Tavola16A!X45</f>
        <v>66.959064327485379</v>
      </c>
    </row>
    <row r="39" spans="1:25">
      <c r="A39" s="141"/>
      <c r="B39" s="142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1:25" ht="11.65" customHeight="1">
      <c r="A40" s="269" t="s">
        <v>17</v>
      </c>
      <c r="B40" s="136" t="s">
        <v>374</v>
      </c>
      <c r="C40" s="137">
        <f ca="1">Tavola17A!B20</f>
        <v>0.745</v>
      </c>
      <c r="D40" s="137">
        <f ca="1">Tavola17A!C20</f>
        <v>0.70333333333333325</v>
      </c>
      <c r="E40" s="137">
        <f ca="1">Tavola17A!D20</f>
        <v>0.73733333333333329</v>
      </c>
      <c r="F40" s="137">
        <f ca="1">Tavola17A!E20</f>
        <v>0.71699999999999997</v>
      </c>
      <c r="G40" s="137">
        <f ca="1">Tavola17A!F20</f>
        <v>0.77466666666666661</v>
      </c>
      <c r="H40" s="137">
        <f ca="1">Tavola17A!G20</f>
        <v>0.76266666666666671</v>
      </c>
      <c r="I40" s="137">
        <f ca="1">Tavola17A!H20</f>
        <v>0.7556666666666666</v>
      </c>
      <c r="J40" s="137">
        <f ca="1">Tavola17A!I20</f>
        <v>0.73833333333333329</v>
      </c>
      <c r="K40" s="137">
        <f ca="1">Tavola17A!J20</f>
        <v>0.79500000000000004</v>
      </c>
      <c r="L40" s="137">
        <f ca="1">Tavola17A!K20</f>
        <v>0.63</v>
      </c>
      <c r="M40" s="137">
        <f ca="1">Tavola17A!L20</f>
        <v>0.79833333333333334</v>
      </c>
      <c r="O40" s="137">
        <f ca="1">Tavola17A!N20</f>
        <v>0.74333333333333329</v>
      </c>
      <c r="P40" s="137">
        <f ca="1">Tavola17A!O20</f>
        <v>0.67766666666666664</v>
      </c>
      <c r="Q40" s="137">
        <f ca="1">Tavola17A!P20</f>
        <v>0.75700000000000001</v>
      </c>
      <c r="R40" s="137">
        <f ca="1">Tavola17A!Q20</f>
        <v>0.77800000000000002</v>
      </c>
      <c r="S40" s="137">
        <f ca="1">Tavola17A!R20</f>
        <v>0.79133333333333333</v>
      </c>
      <c r="T40" s="137">
        <f ca="1">Tavola17A!S20</f>
        <v>0.73499999999999999</v>
      </c>
      <c r="U40" s="137">
        <f ca="1">Tavola17A!T20</f>
        <v>0.7373333333333334</v>
      </c>
      <c r="V40" s="137">
        <f ca="1">Tavola17A!U20</f>
        <v>0.74733333333333329</v>
      </c>
      <c r="W40" s="137">
        <f ca="1">Tavola17A!V20</f>
        <v>0.83000000000000007</v>
      </c>
      <c r="X40" s="137">
        <f ca="1">Tavola17A!W20</f>
        <v>0.68100000000000005</v>
      </c>
      <c r="Y40" s="137">
        <f ca="1">Tavola17A!X20</f>
        <v>0.72633333333333328</v>
      </c>
    </row>
    <row r="41" spans="1:25" ht="11.45" customHeight="1">
      <c r="A41" s="270"/>
      <c r="B41" s="138" t="s">
        <v>375</v>
      </c>
      <c r="C41" s="139">
        <f ca="1">Tavola17A!B21</f>
        <v>5.166666666666667</v>
      </c>
      <c r="D41" s="139">
        <f ca="1">Tavola17A!C21</f>
        <v>4.9333333333333336</v>
      </c>
      <c r="E41" s="139">
        <f ca="1">Tavola17A!D21</f>
        <v>5.1999999999999993</v>
      </c>
      <c r="F41" s="139">
        <f ca="1">Tavola17A!E21</f>
        <v>5.1666666666666661</v>
      </c>
      <c r="G41" s="139">
        <f ca="1">Tavola17A!F21</f>
        <v>5.2666666666666666</v>
      </c>
      <c r="H41" s="139">
        <f ca="1">Tavola17A!G21</f>
        <v>5.166666666666667</v>
      </c>
      <c r="I41" s="139">
        <f ca="1">Tavola17A!H21</f>
        <v>5.2</v>
      </c>
      <c r="J41" s="139">
        <f ca="1">Tavola17A!I21</f>
        <v>5.2666666666666666</v>
      </c>
      <c r="K41" s="139">
        <f ca="1">Tavola17A!J21</f>
        <v>5.3</v>
      </c>
      <c r="L41" s="139">
        <f ca="1">Tavola17A!K21</f>
        <v>4.8</v>
      </c>
      <c r="M41" s="139">
        <f ca="1">Tavola17A!L21</f>
        <v>5.333333333333333</v>
      </c>
      <c r="O41" s="139">
        <f ca="1">Tavola17A!N21</f>
        <v>5.0999999999999996</v>
      </c>
      <c r="P41" s="139">
        <f ca="1">Tavola17A!O21</f>
        <v>4.8999999999999995</v>
      </c>
      <c r="Q41" s="139">
        <f ca="1">Tavola17A!P21</f>
        <v>5.1333333333333329</v>
      </c>
      <c r="R41" s="139">
        <f ca="1">Tavola17A!Q21</f>
        <v>5.3000000000000007</v>
      </c>
      <c r="S41" s="139">
        <f ca="1">Tavola17A!R21</f>
        <v>5.3000000000000007</v>
      </c>
      <c r="T41" s="139">
        <f ca="1">Tavola17A!S21</f>
        <v>5.0999999999999996</v>
      </c>
      <c r="U41" s="139">
        <f ca="1">Tavola17A!T21</f>
        <v>5.0999999999999996</v>
      </c>
      <c r="V41" s="139">
        <f ca="1">Tavola17A!U21</f>
        <v>5.1999999999999993</v>
      </c>
      <c r="W41" s="139">
        <f ca="1">Tavola17A!V21</f>
        <v>5.3000000000000007</v>
      </c>
      <c r="X41" s="139">
        <f ca="1">Tavola17A!W21</f>
        <v>4.9333333333333336</v>
      </c>
      <c r="Y41" s="139">
        <f ca="1">Tavola17A!X21</f>
        <v>5.0333333333333332</v>
      </c>
    </row>
    <row r="42" spans="1:25">
      <c r="A42" s="141"/>
      <c r="B42" s="142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43" spans="1:25" ht="11.65" customHeight="1">
      <c r="A43" s="268" t="s">
        <v>430</v>
      </c>
      <c r="B43" s="136" t="s">
        <v>374</v>
      </c>
      <c r="C43" s="137">
        <f ca="1">Tavola18A!B41</f>
        <v>0.75</v>
      </c>
      <c r="D43" s="137">
        <f ca="1">Tavola18A!C41</f>
        <v>0.71099999999999997</v>
      </c>
      <c r="E43" s="137">
        <f ca="1">Tavola18A!D41</f>
        <v>0.75700000000000001</v>
      </c>
      <c r="F43" s="137">
        <f ca="1">Tavola18A!E41</f>
        <v>0.76100000000000001</v>
      </c>
      <c r="G43" s="137">
        <f ca="1">Tavola18A!F41</f>
        <v>0.79800000000000004</v>
      </c>
      <c r="H43" s="137">
        <f ca="1">Tavola18A!G41</f>
        <v>0.72299999999999998</v>
      </c>
      <c r="I43" s="137">
        <f ca="1">Tavola18A!H41</f>
        <v>0.754</v>
      </c>
      <c r="J43" s="137">
        <f ca="1">Tavola18A!I41</f>
        <v>0.77100000000000002</v>
      </c>
      <c r="K43" s="137">
        <f ca="1">Tavola18A!J41</f>
        <v>0.77500000000000002</v>
      </c>
      <c r="L43" s="137">
        <f ca="1">Tavola18A!K41</f>
        <v>0.63700000000000001</v>
      </c>
      <c r="M43" s="137">
        <f ca="1">Tavola18A!L41</f>
        <v>0.78700000000000003</v>
      </c>
      <c r="O43" s="137">
        <f ca="1">Tavola18A!N41</f>
        <v>0.752</v>
      </c>
      <c r="P43" s="137">
        <f ca="1">Tavola18A!O41</f>
        <v>0.67900000000000005</v>
      </c>
      <c r="Q43" s="137">
        <f ca="1">Tavola18A!P41</f>
        <v>0.80800000000000005</v>
      </c>
      <c r="R43" s="137">
        <f ca="1">Tavola18A!Q41</f>
        <v>0.80200000000000005</v>
      </c>
      <c r="S43" s="137">
        <f ca="1">Tavola18A!R41</f>
        <v>0.82799999999999996</v>
      </c>
      <c r="T43" s="137">
        <f ca="1">Tavola18A!S41</f>
        <v>0.75</v>
      </c>
      <c r="U43" s="137">
        <f ca="1">Tavola18A!T41</f>
        <v>0.76700000000000002</v>
      </c>
      <c r="V43" s="137">
        <f ca="1">Tavola18A!U41</f>
        <v>0.746</v>
      </c>
      <c r="W43" s="137">
        <f ca="1">Tavola18A!V41</f>
        <v>0.83</v>
      </c>
      <c r="X43" s="137">
        <f ca="1">Tavola18A!W41</f>
        <v>0.66800000000000004</v>
      </c>
      <c r="Y43" s="137">
        <f ca="1">Tavola18A!X41</f>
        <v>0.71299999999999997</v>
      </c>
    </row>
    <row r="44" spans="1:25">
      <c r="A44" s="268"/>
      <c r="B44" s="138" t="s">
        <v>375</v>
      </c>
      <c r="C44" s="139">
        <f ca="1">Tavola18A!B42</f>
        <v>5.2</v>
      </c>
      <c r="D44" s="139">
        <f ca="1">Tavola18A!C42</f>
        <v>5</v>
      </c>
      <c r="E44" s="139">
        <f ca="1">Tavola18A!D42</f>
        <v>5.2</v>
      </c>
      <c r="F44" s="139">
        <f ca="1">Tavola18A!E42</f>
        <v>5.2</v>
      </c>
      <c r="G44" s="139">
        <f ca="1">Tavola18A!F42</f>
        <v>5.3</v>
      </c>
      <c r="H44" s="139">
        <f ca="1">Tavola18A!G42</f>
        <v>5.0999999999999996</v>
      </c>
      <c r="I44" s="139">
        <f ca="1">Tavola18A!H42</f>
        <v>5.2</v>
      </c>
      <c r="J44" s="139">
        <f ca="1">Tavola18A!I42</f>
        <v>5.3</v>
      </c>
      <c r="K44" s="139">
        <f ca="1">Tavola18A!J42</f>
        <v>5.3</v>
      </c>
      <c r="L44" s="139">
        <f ca="1">Tavola18A!K42</f>
        <v>4.9000000000000004</v>
      </c>
      <c r="M44" s="139">
        <f ca="1">Tavola18A!L42</f>
        <v>5.3</v>
      </c>
      <c r="O44" s="139">
        <f ca="1">Tavola18A!N42</f>
        <v>5.2</v>
      </c>
      <c r="P44" s="139">
        <f ca="1">Tavola18A!O42</f>
        <v>4.9000000000000004</v>
      </c>
      <c r="Q44" s="139">
        <f ca="1">Tavola18A!P42</f>
        <v>5.4</v>
      </c>
      <c r="R44" s="139">
        <f ca="1">Tavola18A!Q42</f>
        <v>5.3</v>
      </c>
      <c r="S44" s="139">
        <f ca="1">Tavola18A!R42</f>
        <v>5.4</v>
      </c>
      <c r="T44" s="139">
        <f ca="1">Tavola18A!S42</f>
        <v>5.3</v>
      </c>
      <c r="U44" s="139">
        <f ca="1">Tavola18A!T42</f>
        <v>5.4</v>
      </c>
      <c r="V44" s="139">
        <f ca="1">Tavola18A!U42</f>
        <v>5.3</v>
      </c>
      <c r="W44" s="139">
        <f ca="1">Tavola18A!V42</f>
        <v>5.4</v>
      </c>
      <c r="X44" s="139">
        <f ca="1">Tavola18A!W42</f>
        <v>4.9000000000000004</v>
      </c>
      <c r="Y44" s="139">
        <f ca="1">Tavola18A!X42</f>
        <v>5.2</v>
      </c>
    </row>
    <row r="45" spans="1:25">
      <c r="A45" s="268"/>
      <c r="B45" s="138" t="s">
        <v>376</v>
      </c>
      <c r="C45" s="139">
        <f ca="1">Tavola18A!B43</f>
        <v>5</v>
      </c>
      <c r="D45" s="139">
        <f ca="1">Tavola18A!C43</f>
        <v>5</v>
      </c>
      <c r="E45" s="139">
        <f ca="1">Tavola18A!D43</f>
        <v>5</v>
      </c>
      <c r="F45" s="139">
        <f ca="1">Tavola18A!E43</f>
        <v>5</v>
      </c>
      <c r="G45" s="139">
        <f ca="1">Tavola18A!F43</f>
        <v>5</v>
      </c>
      <c r="H45" s="139">
        <f ca="1">Tavola18A!G43</f>
        <v>5</v>
      </c>
      <c r="I45" s="139">
        <f ca="1">Tavola18A!H43</f>
        <v>5</v>
      </c>
      <c r="J45" s="139">
        <f ca="1">Tavola18A!I43</f>
        <v>5</v>
      </c>
      <c r="K45" s="139">
        <f ca="1">Tavola18A!J43</f>
        <v>5</v>
      </c>
      <c r="L45" s="139">
        <f ca="1">Tavola18A!K43</f>
        <v>5</v>
      </c>
      <c r="M45" s="139">
        <f ca="1">Tavola18A!L43</f>
        <v>5</v>
      </c>
      <c r="O45" s="139">
        <f ca="1">Tavola18A!N43</f>
        <v>5</v>
      </c>
      <c r="P45" s="139">
        <f ca="1">Tavola18A!O43</f>
        <v>5</v>
      </c>
      <c r="Q45" s="139">
        <f ca="1">Tavola18A!P43</f>
        <v>5</v>
      </c>
      <c r="R45" s="139">
        <f ca="1">Tavola18A!Q43</f>
        <v>5</v>
      </c>
      <c r="S45" s="139">
        <f ca="1">Tavola18A!R43</f>
        <v>5</v>
      </c>
      <c r="T45" s="139">
        <f ca="1">Tavola18A!S43</f>
        <v>5.5</v>
      </c>
      <c r="U45" s="139">
        <f ca="1">Tavola18A!T43</f>
        <v>5</v>
      </c>
      <c r="V45" s="139">
        <f ca="1">Tavola18A!U43</f>
        <v>5</v>
      </c>
      <c r="W45" s="139">
        <f ca="1">Tavola18A!V43</f>
        <v>6</v>
      </c>
      <c r="X45" s="139">
        <f ca="1">Tavola18A!W43</f>
        <v>5</v>
      </c>
      <c r="Y45" s="139">
        <f ca="1">Tavola18A!X43</f>
        <v>5</v>
      </c>
    </row>
    <row r="46" spans="1:25">
      <c r="A46" s="268"/>
      <c r="B46" s="138" t="s">
        <v>377</v>
      </c>
      <c r="C46" s="140" t="str">
        <f ca="1">Tavola18A!B44</f>
        <v>Voto 5</v>
      </c>
      <c r="D46" s="140" t="str">
        <f ca="1">Tavola18A!C44</f>
        <v>Voto 5</v>
      </c>
      <c r="E46" s="140" t="str">
        <f ca="1">Tavola18A!D44</f>
        <v>Voto 5</v>
      </c>
      <c r="F46" s="140" t="str">
        <f ca="1">Tavola18A!E44</f>
        <v>Voto 6</v>
      </c>
      <c r="G46" s="140" t="str">
        <f ca="1">Tavola18A!F44</f>
        <v>Voto 6</v>
      </c>
      <c r="H46" s="140" t="str">
        <f ca="1">Tavola18A!G44</f>
        <v>Voto 5</v>
      </c>
      <c r="I46" s="140" t="str">
        <f ca="1">Tavola18A!H44</f>
        <v>Voto 5</v>
      </c>
      <c r="J46" s="140" t="str">
        <f ca="1">Tavola18A!I44</f>
        <v>Voto 5</v>
      </c>
      <c r="K46" s="140" t="str">
        <f ca="1">Tavola18A!J44</f>
        <v>Voto 6</v>
      </c>
      <c r="L46" s="140" t="str">
        <f ca="1">Tavola18A!K44</f>
        <v>Voto 5</v>
      </c>
      <c r="M46" s="140" t="str">
        <f ca="1">Tavola18A!L44</f>
        <v>Voto 5</v>
      </c>
      <c r="O46" s="140" t="str">
        <f ca="1">Tavola18A!N44</f>
        <v>Voto 6</v>
      </c>
      <c r="P46" s="140" t="str">
        <f ca="1">Tavola18A!O44</f>
        <v>Voto 5</v>
      </c>
      <c r="Q46" s="140" t="str">
        <f ca="1">Tavola18A!P44</f>
        <v>Voto 6</v>
      </c>
      <c r="R46" s="140" t="str">
        <f ca="1">Tavola18A!Q44</f>
        <v>Voto 6</v>
      </c>
      <c r="S46" s="140" t="str">
        <f ca="1">Tavola18A!R44</f>
        <v>Voto 5</v>
      </c>
      <c r="T46" s="140" t="str">
        <f ca="1">Tavola18A!S44</f>
        <v>Voto 6</v>
      </c>
      <c r="U46" s="140" t="str">
        <f ca="1">Tavola18A!T44</f>
        <v>Voto 5</v>
      </c>
      <c r="V46" s="140" t="str">
        <f ca="1">Tavola18A!U44</f>
        <v>Voto 6</v>
      </c>
      <c r="W46" s="140" t="str">
        <f ca="1">Tavola18A!V44</f>
        <v>Voto 6</v>
      </c>
      <c r="X46" s="140" t="str">
        <f ca="1">Tavola18A!W44</f>
        <v>Voto 5</v>
      </c>
      <c r="Y46" s="140" t="str">
        <f ca="1">Tavola18A!X44</f>
        <v>Voto 5</v>
      </c>
    </row>
    <row r="47" spans="1:25">
      <c r="A47" s="268"/>
      <c r="B47" s="138" t="s">
        <v>378</v>
      </c>
      <c r="C47" s="139">
        <f ca="1">Tavola18A!B45</f>
        <v>79.425837320574161</v>
      </c>
      <c r="D47" s="139">
        <f ca="1">Tavola18A!C45</f>
        <v>72.154963680387411</v>
      </c>
      <c r="E47" s="139">
        <f ca="1">Tavola18A!D45</f>
        <v>80.023781212841854</v>
      </c>
      <c r="F47" s="139">
        <f ca="1">Tavola18A!E45</f>
        <v>79.269729093050657</v>
      </c>
      <c r="G47" s="139">
        <f ca="1">Tavola18A!F45</f>
        <v>79.527559055118104</v>
      </c>
      <c r="H47" s="139">
        <f ca="1">Tavola18A!G45</f>
        <v>78.298397040690517</v>
      </c>
      <c r="I47" s="139">
        <f ca="1">Tavola18A!H45</f>
        <v>83.902439024390247</v>
      </c>
      <c r="J47" s="139">
        <f ca="1">Tavola18A!I45</f>
        <v>85.800240673886904</v>
      </c>
      <c r="K47" s="139">
        <f ca="1">Tavola18A!J45</f>
        <v>78.98383371824481</v>
      </c>
      <c r="L47" s="139">
        <f ca="1">Tavola18A!K45</f>
        <v>59.649122807017541</v>
      </c>
      <c r="M47" s="139">
        <f ca="1">Tavola18A!L45</f>
        <v>87.60429082240762</v>
      </c>
      <c r="O47" s="139">
        <f ca="1">Tavola18A!N45</f>
        <v>82.947624847746653</v>
      </c>
      <c r="P47" s="139">
        <f ca="1">Tavola18A!O45</f>
        <v>73.657289002557548</v>
      </c>
      <c r="Q47" s="139">
        <f ca="1">Tavola18A!P45</f>
        <v>89.671361502347423</v>
      </c>
      <c r="R47" s="139">
        <f ca="1">Tavola18A!Q45</f>
        <v>80.157835400225494</v>
      </c>
      <c r="S47" s="139">
        <f ca="1">Tavola18A!R45</f>
        <v>90.993071593533486</v>
      </c>
      <c r="T47" s="139">
        <f ca="1">Tavola18A!S45</f>
        <v>85.185185185185176</v>
      </c>
      <c r="U47" s="139">
        <f ca="1">Tavola18A!T45</f>
        <v>84.819277108433724</v>
      </c>
      <c r="V47" s="139">
        <f ca="1">Tavola18A!U45</f>
        <v>91.025641025641022</v>
      </c>
      <c r="W47" s="139">
        <f ca="1">Tavola18A!V45</f>
        <v>88.850967007963604</v>
      </c>
      <c r="X47" s="139">
        <f ca="1">Tavola18A!W45</f>
        <v>64.127764127764138</v>
      </c>
      <c r="Y47" s="139">
        <f ca="1">Tavola18A!X45</f>
        <v>84.237726098191203</v>
      </c>
    </row>
    <row r="48" spans="1:25">
      <c r="A48" s="141"/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25" ht="11.65" customHeight="1">
      <c r="A49" s="268" t="s">
        <v>431</v>
      </c>
      <c r="B49" s="136" t="s">
        <v>374</v>
      </c>
      <c r="C49" s="137">
        <f ca="1">Tavola19A!B41</f>
        <v>0.72099999999999997</v>
      </c>
      <c r="D49" s="137">
        <f ca="1">Tavola19A!C41</f>
        <v>0.70399999999999996</v>
      </c>
      <c r="E49" s="137">
        <f ca="1">Tavola19A!D41</f>
        <v>0.71299999999999997</v>
      </c>
      <c r="F49" s="137">
        <f ca="1">Tavola19A!E41</f>
        <v>0.74199999999999999</v>
      </c>
      <c r="G49" s="137">
        <f ca="1">Tavola19A!F41</f>
        <v>0.70799999999999996</v>
      </c>
      <c r="H49" s="137">
        <f ca="1">Tavola19A!G41</f>
        <v>0.66400000000000003</v>
      </c>
      <c r="I49" s="137">
        <f ca="1">Tavola19A!H41</f>
        <v>0.754</v>
      </c>
      <c r="J49" s="137">
        <f ca="1">Tavola19A!I41</f>
        <v>0.72799999999999998</v>
      </c>
      <c r="K49" s="137">
        <f ca="1">Tavola19A!J41</f>
        <v>0.745</v>
      </c>
      <c r="L49" s="137">
        <f ca="1">Tavola19A!K41</f>
        <v>0.69399999999999995</v>
      </c>
      <c r="M49" s="137">
        <f ca="1">Tavola19A!L41</f>
        <v>0.77200000000000002</v>
      </c>
      <c r="O49" s="137">
        <f ca="1">Tavola19A!N41</f>
        <v>0.73399999999999999</v>
      </c>
      <c r="P49" s="137">
        <f ca="1">Tavola19A!O41</f>
        <v>0.72899999999999998</v>
      </c>
      <c r="Q49" s="137">
        <f ca="1">Tavola19A!P41</f>
        <v>0.73599999999999999</v>
      </c>
      <c r="R49" s="137">
        <f ca="1">Tavola19A!Q41</f>
        <v>0.73199999999999998</v>
      </c>
      <c r="S49" s="137">
        <f ca="1">Tavola19A!R41</f>
        <v>0.753</v>
      </c>
      <c r="T49" s="137">
        <f ca="1">Tavola19A!S41</f>
        <v>0.72299999999999998</v>
      </c>
      <c r="U49" s="137">
        <f ca="1">Tavola19A!T41</f>
        <v>0.76200000000000001</v>
      </c>
      <c r="V49" s="137">
        <f ca="1">Tavola19A!U41</f>
        <v>0.748</v>
      </c>
      <c r="W49" s="137">
        <f ca="1">Tavola19A!V41</f>
        <v>0.77100000000000002</v>
      </c>
      <c r="X49" s="137">
        <f ca="1">Tavola19A!W41</f>
        <v>0.65800000000000003</v>
      </c>
      <c r="Y49" s="137">
        <f ca="1">Tavola19A!X41</f>
        <v>0.73599999999999999</v>
      </c>
    </row>
    <row r="50" spans="1:25">
      <c r="A50" s="268"/>
      <c r="B50" s="138" t="s">
        <v>375</v>
      </c>
      <c r="C50" s="139">
        <f ca="1">Tavola19A!B42</f>
        <v>5.2</v>
      </c>
      <c r="D50" s="139">
        <f ca="1">Tavola19A!C42</f>
        <v>5</v>
      </c>
      <c r="E50" s="139">
        <f ca="1">Tavola19A!D42</f>
        <v>5.2</v>
      </c>
      <c r="F50" s="139">
        <f ca="1">Tavola19A!E42</f>
        <v>5.3</v>
      </c>
      <c r="G50" s="139">
        <f ca="1">Tavola19A!F42</f>
        <v>5.2</v>
      </c>
      <c r="H50" s="139">
        <f ca="1">Tavola19A!G42</f>
        <v>5</v>
      </c>
      <c r="I50" s="139">
        <f ca="1">Tavola19A!H42</f>
        <v>5.3</v>
      </c>
      <c r="J50" s="139">
        <f ca="1">Tavola19A!I42</f>
        <v>5.3</v>
      </c>
      <c r="K50" s="139">
        <f ca="1">Tavola19A!J42</f>
        <v>5.2</v>
      </c>
      <c r="L50" s="139">
        <f ca="1">Tavola19A!K42</f>
        <v>5.0999999999999996</v>
      </c>
      <c r="M50" s="139">
        <f ca="1">Tavola19A!L42</f>
        <v>5.4</v>
      </c>
      <c r="O50" s="139">
        <f ca="1">Tavola19A!N42</f>
        <v>5.2</v>
      </c>
      <c r="P50" s="139">
        <f ca="1">Tavola19A!O42</f>
        <v>5.0999999999999996</v>
      </c>
      <c r="Q50" s="139">
        <f ca="1">Tavola19A!P42</f>
        <v>5.3</v>
      </c>
      <c r="R50" s="139">
        <f ca="1">Tavola19A!Q42</f>
        <v>5.3</v>
      </c>
      <c r="S50" s="139">
        <f ca="1">Tavola19A!R42</f>
        <v>5.2</v>
      </c>
      <c r="T50" s="139">
        <f ca="1">Tavola19A!S42</f>
        <v>5.0999999999999996</v>
      </c>
      <c r="U50" s="139">
        <f ca="1">Tavola19A!T42</f>
        <v>5.3</v>
      </c>
      <c r="V50" s="139">
        <f ca="1">Tavola19A!U42</f>
        <v>5.3</v>
      </c>
      <c r="W50" s="139">
        <f ca="1">Tavola19A!V42</f>
        <v>5.3</v>
      </c>
      <c r="X50" s="139">
        <f ca="1">Tavola19A!W42</f>
        <v>5</v>
      </c>
      <c r="Y50" s="139">
        <f ca="1">Tavola19A!X42</f>
        <v>5.2</v>
      </c>
    </row>
    <row r="51" spans="1:25">
      <c r="A51" s="268"/>
      <c r="B51" s="138" t="s">
        <v>376</v>
      </c>
      <c r="C51" s="139">
        <f ca="1">Tavola19A!B43</f>
        <v>5</v>
      </c>
      <c r="D51" s="139">
        <f ca="1">Tavola19A!C43</f>
        <v>5</v>
      </c>
      <c r="E51" s="139">
        <f ca="1">Tavola19A!D43</f>
        <v>5</v>
      </c>
      <c r="F51" s="139">
        <f ca="1">Tavola19A!E43</f>
        <v>6</v>
      </c>
      <c r="G51" s="139">
        <f ca="1">Tavola19A!F43</f>
        <v>5</v>
      </c>
      <c r="H51" s="139">
        <f ca="1">Tavola19A!G43</f>
        <v>5</v>
      </c>
      <c r="I51" s="139">
        <f ca="1">Tavola19A!H43</f>
        <v>5</v>
      </c>
      <c r="J51" s="139">
        <f ca="1">Tavola19A!I43</f>
        <v>5</v>
      </c>
      <c r="K51" s="139">
        <f ca="1">Tavola19A!J43</f>
        <v>5</v>
      </c>
      <c r="L51" s="139">
        <f ca="1">Tavola19A!K43</f>
        <v>5</v>
      </c>
      <c r="M51" s="139">
        <f ca="1">Tavola19A!L43</f>
        <v>5.5</v>
      </c>
      <c r="O51" s="139">
        <f ca="1">Tavola19A!N43</f>
        <v>5</v>
      </c>
      <c r="P51" s="139">
        <f ca="1">Tavola19A!O43</f>
        <v>5</v>
      </c>
      <c r="Q51" s="139">
        <f ca="1">Tavola19A!P43</f>
        <v>5</v>
      </c>
      <c r="R51" s="139">
        <f ca="1">Tavola19A!Q43</f>
        <v>5</v>
      </c>
      <c r="S51" s="139">
        <f ca="1">Tavola19A!R43</f>
        <v>5</v>
      </c>
      <c r="T51" s="139">
        <f ca="1">Tavola19A!S43</f>
        <v>5</v>
      </c>
      <c r="U51" s="139">
        <f ca="1">Tavola19A!T43</f>
        <v>5</v>
      </c>
      <c r="V51" s="139">
        <f ca="1">Tavola19A!U43</f>
        <v>5</v>
      </c>
      <c r="W51" s="139">
        <f ca="1">Tavola19A!V43</f>
        <v>6</v>
      </c>
      <c r="X51" s="139">
        <f ca="1">Tavola19A!W43</f>
        <v>5</v>
      </c>
      <c r="Y51" s="139">
        <f ca="1">Tavola19A!X43</f>
        <v>5</v>
      </c>
    </row>
    <row r="52" spans="1:25">
      <c r="A52" s="268"/>
      <c r="B52" s="138" t="s">
        <v>377</v>
      </c>
      <c r="C52" s="140" t="str">
        <f ca="1">Tavola19A!B44</f>
        <v>Voto 6</v>
      </c>
      <c r="D52" s="140" t="str">
        <f ca="1">Tavola19A!C44</f>
        <v>Voto 5</v>
      </c>
      <c r="E52" s="140" t="str">
        <f ca="1">Tavola19A!D44</f>
        <v>Voto 6</v>
      </c>
      <c r="F52" s="140" t="str">
        <f ca="1">Tavola19A!E44</f>
        <v>Voto 6</v>
      </c>
      <c r="G52" s="140" t="str">
        <f ca="1">Tavola19A!F44</f>
        <v>Voto 6</v>
      </c>
      <c r="H52" s="140" t="str">
        <f ca="1">Tavola19A!G44</f>
        <v>Voto 6</v>
      </c>
      <c r="I52" s="140" t="str">
        <f ca="1">Tavola19A!H44</f>
        <v>Voto 5</v>
      </c>
      <c r="J52" s="140" t="str">
        <f ca="1">Tavola19A!I44</f>
        <v>Voto 6</v>
      </c>
      <c r="K52" s="140" t="str">
        <f ca="1">Tavola19A!J44</f>
        <v>Voto 6</v>
      </c>
      <c r="L52" s="140" t="str">
        <f ca="1">Tavola19A!K44</f>
        <v>Voto 5</v>
      </c>
      <c r="M52" s="140" t="str">
        <f ca="1">Tavola19A!L44</f>
        <v>Voto 6</v>
      </c>
      <c r="O52" s="140" t="str">
        <f ca="1">Tavola19A!N44</f>
        <v>Voto 6</v>
      </c>
      <c r="P52" s="140" t="str">
        <f ca="1">Tavola19A!O44</f>
        <v>Voto 5</v>
      </c>
      <c r="Q52" s="140" t="str">
        <f ca="1">Tavola19A!P44</f>
        <v>Voto 6</v>
      </c>
      <c r="R52" s="140" t="str">
        <f ca="1">Tavola19A!Q44</f>
        <v>Voto 6</v>
      </c>
      <c r="S52" s="140" t="str">
        <f ca="1">Tavola19A!R44</f>
        <v>Voto 5</v>
      </c>
      <c r="T52" s="140" t="str">
        <f ca="1">Tavola19A!S44</f>
        <v>Voto 5</v>
      </c>
      <c r="U52" s="140" t="str">
        <f ca="1">Tavola19A!T44</f>
        <v>Voto 5</v>
      </c>
      <c r="V52" s="140" t="str">
        <f ca="1">Tavola19A!U44</f>
        <v>Voto 6</v>
      </c>
      <c r="W52" s="140" t="str">
        <f ca="1">Tavola19A!V44</f>
        <v>Voto 6</v>
      </c>
      <c r="X52" s="140" t="str">
        <f ca="1">Tavola19A!W44</f>
        <v>Voto 5</v>
      </c>
      <c r="Y52" s="140" t="str">
        <f ca="1">Tavola19A!X44</f>
        <v>Voto 5</v>
      </c>
    </row>
    <row r="53" spans="1:25">
      <c r="A53" s="268"/>
      <c r="B53" s="138" t="s">
        <v>378</v>
      </c>
      <c r="C53" s="139">
        <f ca="1">Tavola19A!B45</f>
        <v>76.629766297662982</v>
      </c>
      <c r="D53" s="139">
        <f ca="1">Tavola19A!C45</f>
        <v>66.944114149821644</v>
      </c>
      <c r="E53" s="139">
        <f ca="1">Tavola19A!D45</f>
        <v>75.742574257425758</v>
      </c>
      <c r="F53" s="139">
        <f ca="1">Tavola19A!E45</f>
        <v>80.319803198031977</v>
      </c>
      <c r="G53" s="139">
        <f ca="1">Tavola19A!F45</f>
        <v>79.898218829516551</v>
      </c>
      <c r="H53" s="139">
        <f ca="1">Tavola19A!G45</f>
        <v>65.543071161048687</v>
      </c>
      <c r="I53" s="139">
        <f ca="1">Tavola19A!H45</f>
        <v>78.276269185360093</v>
      </c>
      <c r="J53" s="139">
        <f ca="1">Tavola19A!I45</f>
        <v>80.653266331658315</v>
      </c>
      <c r="K53" s="139">
        <f ca="1">Tavola19A!J45</f>
        <v>81.44078144078145</v>
      </c>
      <c r="L53" s="139">
        <f ca="1">Tavola19A!K45</f>
        <v>74.55919395465996</v>
      </c>
      <c r="M53" s="139">
        <f ca="1">Tavola19A!L45</f>
        <v>86.473429951690804</v>
      </c>
      <c r="O53" s="139">
        <f ca="1">Tavola19A!N45</f>
        <v>81.17942283563363</v>
      </c>
      <c r="P53" s="139">
        <f ca="1">Tavola19A!O45</f>
        <v>76.67493796526054</v>
      </c>
      <c r="Q53" s="139">
        <f ca="1">Tavola19A!P45</f>
        <v>85.025380710659874</v>
      </c>
      <c r="R53" s="139">
        <f ca="1">Tavola19A!Q45</f>
        <v>78.536585365853654</v>
      </c>
      <c r="S53" s="139">
        <f ca="1">Tavola19A!R45</f>
        <v>84.956843403205923</v>
      </c>
      <c r="T53" s="139">
        <f ca="1">Tavola19A!S45</f>
        <v>78.50821744627055</v>
      </c>
      <c r="U53" s="139">
        <f ca="1">Tavola19A!T45</f>
        <v>81.907090464547693</v>
      </c>
      <c r="V53" s="139">
        <f ca="1">Tavola19A!U45</f>
        <v>87.832699619771873</v>
      </c>
      <c r="W53" s="139">
        <f ca="1">Tavola19A!V45</f>
        <v>87.795765877957649</v>
      </c>
      <c r="X53" s="139">
        <f ca="1">Tavola19A!W45</f>
        <v>73.280423280423292</v>
      </c>
      <c r="Y53" s="139">
        <f ca="1">Tavola19A!X45</f>
        <v>79.571248423707445</v>
      </c>
    </row>
    <row r="54" spans="1:25" s="144" customFormat="1">
      <c r="A54" s="141"/>
      <c r="B54" s="142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</row>
    <row r="55" spans="1:25" s="144" customFormat="1" ht="24" customHeight="1">
      <c r="A55" s="268" t="s">
        <v>432</v>
      </c>
      <c r="B55" s="136" t="s">
        <v>374</v>
      </c>
      <c r="C55" s="137">
        <f ca="1">Tavola20A!B41</f>
        <v>0.72899999999999998</v>
      </c>
      <c r="D55" s="137">
        <f ca="1">Tavola20A!C41</f>
        <v>0.72299999999999998</v>
      </c>
      <c r="E55" s="137">
        <f ca="1">Tavola20A!D41</f>
        <v>0.70699999999999996</v>
      </c>
      <c r="F55" s="137">
        <f ca="1">Tavola20A!E41</f>
        <v>0.72599999999999998</v>
      </c>
      <c r="G55" s="137">
        <f ca="1">Tavola20A!F41</f>
        <v>0.72499999999999998</v>
      </c>
      <c r="H55" s="137">
        <f ca="1">Tavola20A!G41</f>
        <v>0.67500000000000004</v>
      </c>
      <c r="I55" s="137">
        <f ca="1">Tavola20A!H41</f>
        <v>0.78100000000000003</v>
      </c>
      <c r="J55" s="137">
        <f ca="1">Tavola20A!I41</f>
        <v>0.73299999999999998</v>
      </c>
      <c r="K55" s="137">
        <f ca="1">Tavola20A!J41</f>
        <v>0.76400000000000001</v>
      </c>
      <c r="L55" s="137">
        <f ca="1">Tavola20A!K41</f>
        <v>0.67300000000000004</v>
      </c>
      <c r="M55" s="137">
        <f ca="1">Tavola20A!L41</f>
        <v>0.78400000000000003</v>
      </c>
      <c r="O55" s="137">
        <f ca="1">Tavola20A!N41</f>
        <v>0.752</v>
      </c>
      <c r="P55" s="137">
        <f ca="1">Tavola20A!O41</f>
        <v>0.752</v>
      </c>
      <c r="Q55" s="137">
        <f ca="1">Tavola20A!P41</f>
        <v>0.746</v>
      </c>
      <c r="R55" s="137">
        <f ca="1">Tavola20A!Q41</f>
        <v>0.77200000000000002</v>
      </c>
      <c r="S55" s="137">
        <f ca="1">Tavola20A!R41</f>
        <v>0.76200000000000001</v>
      </c>
      <c r="T55" s="137">
        <f ca="1">Tavola20A!S41</f>
        <v>0.74299999999999999</v>
      </c>
      <c r="U55" s="137">
        <f ca="1">Tavola20A!T41</f>
        <v>0.74399999999999999</v>
      </c>
      <c r="V55" s="137">
        <f ca="1">Tavola20A!U41</f>
        <v>0.74299999999999999</v>
      </c>
      <c r="W55" s="137">
        <f ca="1">Tavola20A!V41</f>
        <v>0.77500000000000002</v>
      </c>
      <c r="X55" s="137">
        <f ca="1">Tavola20A!W41</f>
        <v>0.67300000000000004</v>
      </c>
      <c r="Y55" s="137">
        <f ca="1">Tavola20A!X41</f>
        <v>0.77400000000000002</v>
      </c>
    </row>
    <row r="56" spans="1:25">
      <c r="A56" s="268"/>
      <c r="B56" s="138" t="s">
        <v>375</v>
      </c>
      <c r="C56" s="139">
        <f ca="1">Tavola20A!B42</f>
        <v>5.2</v>
      </c>
      <c r="D56" s="139">
        <f ca="1">Tavola20A!C42</f>
        <v>5.0999999999999996</v>
      </c>
      <c r="E56" s="139">
        <f ca="1">Tavola20A!D42</f>
        <v>5.2</v>
      </c>
      <c r="F56" s="139">
        <f ca="1">Tavola20A!E42</f>
        <v>5.3</v>
      </c>
      <c r="G56" s="139">
        <f ca="1">Tavola20A!F42</f>
        <v>5.2</v>
      </c>
      <c r="H56" s="139">
        <f ca="1">Tavola20A!G42</f>
        <v>5</v>
      </c>
      <c r="I56" s="139">
        <f ca="1">Tavola20A!H42</f>
        <v>5.3</v>
      </c>
      <c r="J56" s="139">
        <f ca="1">Tavola20A!I42</f>
        <v>5.3</v>
      </c>
      <c r="K56" s="139">
        <f ca="1">Tavola20A!J42</f>
        <v>5.3</v>
      </c>
      <c r="L56" s="139">
        <f ca="1">Tavola20A!K42</f>
        <v>5.0999999999999996</v>
      </c>
      <c r="M56" s="139">
        <f ca="1">Tavola20A!L42</f>
        <v>5.4</v>
      </c>
      <c r="O56" s="139">
        <f ca="1">Tavola20A!N42</f>
        <v>5.2</v>
      </c>
      <c r="P56" s="139">
        <f ca="1">Tavola20A!O42</f>
        <v>5.2</v>
      </c>
      <c r="Q56" s="139">
        <f ca="1">Tavola20A!P42</f>
        <v>5.3</v>
      </c>
      <c r="R56" s="139">
        <f ca="1">Tavola20A!Q42</f>
        <v>5.4</v>
      </c>
      <c r="S56" s="139">
        <f ca="1">Tavola20A!R42</f>
        <v>5.3</v>
      </c>
      <c r="T56" s="139">
        <f ca="1">Tavola20A!S42</f>
        <v>5.2</v>
      </c>
      <c r="U56" s="139">
        <f ca="1">Tavola20A!T42</f>
        <v>5.3</v>
      </c>
      <c r="V56" s="139">
        <f ca="1">Tavola20A!U42</f>
        <v>5.3</v>
      </c>
      <c r="W56" s="139">
        <f ca="1">Tavola20A!V42</f>
        <v>5.3</v>
      </c>
      <c r="X56" s="139">
        <f ca="1">Tavola20A!W42</f>
        <v>5.0999999999999996</v>
      </c>
      <c r="Y56" s="139">
        <f ca="1">Tavola20A!X42</f>
        <v>5.2</v>
      </c>
    </row>
    <row r="57" spans="1:25">
      <c r="A57" s="268"/>
      <c r="B57" s="138" t="s">
        <v>376</v>
      </c>
      <c r="C57" s="139">
        <f ca="1">Tavola20A!B43</f>
        <v>5</v>
      </c>
      <c r="D57" s="139">
        <f ca="1">Tavola20A!C43</f>
        <v>5</v>
      </c>
      <c r="E57" s="139">
        <f ca="1">Tavola20A!D43</f>
        <v>5</v>
      </c>
      <c r="F57" s="139">
        <f ca="1">Tavola20A!E43</f>
        <v>5</v>
      </c>
      <c r="G57" s="139">
        <f ca="1">Tavola20A!F43</f>
        <v>5</v>
      </c>
      <c r="H57" s="139">
        <f ca="1">Tavola20A!G43</f>
        <v>5</v>
      </c>
      <c r="I57" s="139">
        <f ca="1">Tavola20A!H43</f>
        <v>5</v>
      </c>
      <c r="J57" s="139">
        <f ca="1">Tavola20A!I43</f>
        <v>6</v>
      </c>
      <c r="K57" s="139">
        <f ca="1">Tavola20A!J43</f>
        <v>6</v>
      </c>
      <c r="L57" s="139">
        <f ca="1">Tavola20A!K43</f>
        <v>5</v>
      </c>
      <c r="M57" s="139">
        <f ca="1">Tavola20A!L43</f>
        <v>5</v>
      </c>
      <c r="O57" s="139">
        <f ca="1">Tavola20A!N43</f>
        <v>5</v>
      </c>
      <c r="P57" s="139">
        <f ca="1">Tavola20A!O43</f>
        <v>5</v>
      </c>
      <c r="Q57" s="139">
        <f ca="1">Tavola20A!P43</f>
        <v>5</v>
      </c>
      <c r="R57" s="139">
        <f ca="1">Tavola20A!Q43</f>
        <v>5.5</v>
      </c>
      <c r="S57" s="139">
        <f ca="1">Tavola20A!R43</f>
        <v>5</v>
      </c>
      <c r="T57" s="139">
        <f ca="1">Tavola20A!S43</f>
        <v>5</v>
      </c>
      <c r="U57" s="139">
        <f ca="1">Tavola20A!T43</f>
        <v>5</v>
      </c>
      <c r="V57" s="139">
        <f ca="1">Tavola20A!U43</f>
        <v>5</v>
      </c>
      <c r="W57" s="139">
        <f ca="1">Tavola20A!V43</f>
        <v>5.5</v>
      </c>
      <c r="X57" s="139">
        <f ca="1">Tavola20A!W43</f>
        <v>5</v>
      </c>
      <c r="Y57" s="139">
        <f ca="1">Tavola20A!X43</f>
        <v>5</v>
      </c>
    </row>
    <row r="58" spans="1:25">
      <c r="A58" s="268"/>
      <c r="B58" s="138" t="s">
        <v>377</v>
      </c>
      <c r="C58" s="140" t="str">
        <f ca="1">Tavola20A!B44</f>
        <v>Voto 6</v>
      </c>
      <c r="D58" s="140" t="str">
        <f ca="1">Tavola20A!C44</f>
        <v>Voto 5</v>
      </c>
      <c r="E58" s="140" t="str">
        <f ca="1">Tavola20A!D44</f>
        <v>Voto 6</v>
      </c>
      <c r="F58" s="140" t="str">
        <f ca="1">Tavola20A!E44</f>
        <v>Voto 6</v>
      </c>
      <c r="G58" s="140" t="str">
        <f ca="1">Tavola20A!F44</f>
        <v>Voto 6</v>
      </c>
      <c r="H58" s="140" t="str">
        <f ca="1">Tavola20A!G44</f>
        <v>Voto 6</v>
      </c>
      <c r="I58" s="140" t="str">
        <f ca="1">Tavola20A!H44</f>
        <v>Voto 5</v>
      </c>
      <c r="J58" s="140" t="str">
        <f ca="1">Tavola20A!I44</f>
        <v>Voto 6</v>
      </c>
      <c r="K58" s="140" t="str">
        <f ca="1">Tavola20A!J44</f>
        <v>Voto 6</v>
      </c>
      <c r="L58" s="140" t="str">
        <f ca="1">Tavola20A!K44</f>
        <v>Voto 5</v>
      </c>
      <c r="M58" s="140" t="str">
        <f ca="1">Tavola20A!L44</f>
        <v>Voto 6</v>
      </c>
      <c r="O58" s="140" t="str">
        <f ca="1">Tavola20A!N44</f>
        <v>Voto 6</v>
      </c>
      <c r="P58" s="140" t="str">
        <f ca="1">Tavola20A!O44</f>
        <v>Voto 5</v>
      </c>
      <c r="Q58" s="140" t="str">
        <f ca="1">Tavola20A!P44</f>
        <v>Voto 6</v>
      </c>
      <c r="R58" s="140" t="str">
        <f ca="1">Tavola20A!Q44</f>
        <v>Voto 6</v>
      </c>
      <c r="S58" s="140" t="str">
        <f ca="1">Tavola20A!R44</f>
        <v>Voto 6</v>
      </c>
      <c r="T58" s="140" t="str">
        <f ca="1">Tavola20A!S44</f>
        <v>Voto 6</v>
      </c>
      <c r="U58" s="140" t="str">
        <f ca="1">Tavola20A!T44</f>
        <v>Voto 6</v>
      </c>
      <c r="V58" s="140" t="str">
        <f ca="1">Tavola20A!U44</f>
        <v>Voto 6</v>
      </c>
      <c r="W58" s="140" t="str">
        <f ca="1">Tavola20A!V44</f>
        <v>Voto 6</v>
      </c>
      <c r="X58" s="140" t="str">
        <f ca="1">Tavola20A!W44</f>
        <v>Voto 6</v>
      </c>
      <c r="Y58" s="140" t="str">
        <f ca="1">Tavola20A!X44</f>
        <v>Voto 5</v>
      </c>
    </row>
    <row r="59" spans="1:25">
      <c r="A59" s="268"/>
      <c r="B59" s="138" t="s">
        <v>378</v>
      </c>
      <c r="C59" s="139">
        <f ca="1">Tavola20A!B45</f>
        <v>77.506112469437667</v>
      </c>
      <c r="D59" s="139">
        <f ca="1">Tavola20A!C45</f>
        <v>69.846878680800941</v>
      </c>
      <c r="E59" s="139">
        <f ca="1">Tavola20A!D45</f>
        <v>78.987341772151908</v>
      </c>
      <c r="F59" s="139">
        <f ca="1">Tavola20A!E45</f>
        <v>79.026217228464446</v>
      </c>
      <c r="G59" s="139">
        <f ca="1">Tavola20A!F45</f>
        <v>80.952380952380963</v>
      </c>
      <c r="H59" s="139">
        <f ca="1">Tavola20A!G45</f>
        <v>70.454545454545453</v>
      </c>
      <c r="I59" s="139">
        <f ca="1">Tavola20A!H45</f>
        <v>83.548766157461785</v>
      </c>
      <c r="J59" s="139">
        <f ca="1">Tavola20A!I45</f>
        <v>78.292682926829272</v>
      </c>
      <c r="K59" s="139">
        <f ca="1">Tavola20A!J45</f>
        <v>81.926278240190257</v>
      </c>
      <c r="L59" s="139">
        <f ca="1">Tavola20A!K45</f>
        <v>67.830423940149629</v>
      </c>
      <c r="M59" s="139">
        <f ca="1">Tavola20A!L45</f>
        <v>88.44765342960288</v>
      </c>
      <c r="O59" s="139">
        <f ca="1">Tavola20A!N45</f>
        <v>80.75517661388551</v>
      </c>
      <c r="P59" s="139">
        <f ca="1">Tavola20A!O45</f>
        <v>77.777777777777771</v>
      </c>
      <c r="Q59" s="139">
        <f ca="1">Tavola20A!P45</f>
        <v>81.795817958179583</v>
      </c>
      <c r="R59" s="139">
        <f ca="1">Tavola20A!Q45</f>
        <v>80.584795321637429</v>
      </c>
      <c r="S59" s="139">
        <f ca="1">Tavola20A!R45</f>
        <v>87.176325524044387</v>
      </c>
      <c r="T59" s="139">
        <f ca="1">Tavola20A!S45</f>
        <v>81.011097410604208</v>
      </c>
      <c r="U59" s="139">
        <f ca="1">Tavola20A!T45</f>
        <v>76.699029126213588</v>
      </c>
      <c r="V59" s="139">
        <f ca="1">Tavola20A!U45</f>
        <v>82.651796778190842</v>
      </c>
      <c r="W59" s="139">
        <f ca="1">Tavola20A!V45</f>
        <v>85.784313725490193</v>
      </c>
      <c r="X59" s="139">
        <f ca="1">Tavola20A!W45</f>
        <v>75.947712418300668</v>
      </c>
      <c r="Y59" s="139">
        <f ca="1">Tavola20A!X45</f>
        <v>78.245614035087712</v>
      </c>
    </row>
    <row r="60" spans="1:25">
      <c r="A60" s="141"/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1" spans="1:25" s="144" customFormat="1" ht="24" customHeight="1">
      <c r="A61" s="268" t="s">
        <v>433</v>
      </c>
      <c r="B61" s="136" t="s">
        <v>374</v>
      </c>
      <c r="C61" s="137">
        <f ca="1">Tavola21A!B41</f>
        <v>0.79400000000000004</v>
      </c>
      <c r="D61" s="137">
        <f ca="1">Tavola21A!C41</f>
        <v>0.751</v>
      </c>
      <c r="E61" s="137">
        <f ca="1">Tavola21A!D41</f>
        <v>0.79700000000000004</v>
      </c>
      <c r="F61" s="137">
        <f ca="1">Tavola21A!E41</f>
        <v>0.79500000000000004</v>
      </c>
      <c r="G61" s="137">
        <f ca="1">Tavola21A!F41</f>
        <v>0.80300000000000005</v>
      </c>
      <c r="H61" s="137">
        <f ca="1">Tavola21A!G41</f>
        <v>0.81</v>
      </c>
      <c r="I61" s="137">
        <f ca="1">Tavola21A!H41</f>
        <v>0.78500000000000003</v>
      </c>
      <c r="J61" s="137">
        <f ca="1">Tavola21A!I41</f>
        <v>0.78100000000000003</v>
      </c>
      <c r="K61" s="137">
        <f ca="1">Tavola21A!J41</f>
        <v>0.83699999999999997</v>
      </c>
      <c r="L61" s="137">
        <f ca="1">Tavola21A!K41</f>
        <v>0.76200000000000001</v>
      </c>
      <c r="M61" s="137">
        <f ca="1">Tavola21A!L41</f>
        <v>0.81699999999999995</v>
      </c>
      <c r="O61" s="137">
        <f ca="1">Tavola21A!N41</f>
        <v>0.81399999999999995</v>
      </c>
      <c r="P61" s="137">
        <f ca="1">Tavola21A!O41</f>
        <v>0.74</v>
      </c>
      <c r="Q61" s="137">
        <f ca="1">Tavola21A!P41</f>
        <v>0.82199999999999995</v>
      </c>
      <c r="R61" s="137">
        <f ca="1">Tavola21A!Q41</f>
        <v>0.86399999999999999</v>
      </c>
      <c r="S61" s="137">
        <f ca="1">Tavola21A!R41</f>
        <v>0.87</v>
      </c>
      <c r="T61" s="137">
        <f ca="1">Tavola21A!S41</f>
        <v>0.82699999999999996</v>
      </c>
      <c r="U61" s="137">
        <f ca="1">Tavola21A!T41</f>
        <v>0.81399999999999995</v>
      </c>
      <c r="V61" s="137">
        <f ca="1">Tavola21A!U41</f>
        <v>0.79600000000000004</v>
      </c>
      <c r="W61" s="137">
        <f ca="1">Tavola21A!V41</f>
        <v>0.88100000000000001</v>
      </c>
      <c r="X61" s="137">
        <f ca="1">Tavola21A!W41</f>
        <v>0.74199999999999999</v>
      </c>
      <c r="Y61" s="137">
        <f ca="1">Tavola21A!X41</f>
        <v>0.80900000000000005</v>
      </c>
    </row>
    <row r="62" spans="1:25">
      <c r="A62" s="268"/>
      <c r="B62" s="138" t="s">
        <v>375</v>
      </c>
      <c r="C62" s="139">
        <f ca="1">Tavola21A!B42</f>
        <v>5.4</v>
      </c>
      <c r="D62" s="139">
        <f ca="1">Tavola21A!C42</f>
        <v>5.2</v>
      </c>
      <c r="E62" s="139">
        <f ca="1">Tavola21A!D42</f>
        <v>5.4</v>
      </c>
      <c r="F62" s="139">
        <f ca="1">Tavola21A!E42</f>
        <v>5.5</v>
      </c>
      <c r="G62" s="139">
        <f ca="1">Tavola21A!F42</f>
        <v>5.3</v>
      </c>
      <c r="H62" s="139">
        <f ca="1">Tavola21A!G42</f>
        <v>5.4</v>
      </c>
      <c r="I62" s="139">
        <f ca="1">Tavola21A!H42</f>
        <v>5.3</v>
      </c>
      <c r="J62" s="139">
        <f ca="1">Tavola21A!I42</f>
        <v>5.3</v>
      </c>
      <c r="K62" s="139">
        <f ca="1">Tavola21A!J42</f>
        <v>5.5</v>
      </c>
      <c r="L62" s="139">
        <f ca="1">Tavola21A!K42</f>
        <v>5.3</v>
      </c>
      <c r="M62" s="139">
        <f ca="1">Tavola21A!L42</f>
        <v>5.4</v>
      </c>
      <c r="O62" s="139">
        <f ca="1">Tavola21A!N42</f>
        <v>5.4</v>
      </c>
      <c r="P62" s="139">
        <f ca="1">Tavola21A!O42</f>
        <v>5.2</v>
      </c>
      <c r="Q62" s="139">
        <f ca="1">Tavola21A!P42</f>
        <v>5.5</v>
      </c>
      <c r="R62" s="139">
        <f ca="1">Tavola21A!Q42</f>
        <v>5.6</v>
      </c>
      <c r="S62" s="139">
        <f ca="1">Tavola21A!R42</f>
        <v>5.5</v>
      </c>
      <c r="T62" s="139">
        <f ca="1">Tavola21A!S42</f>
        <v>5.4</v>
      </c>
      <c r="U62" s="139">
        <f ca="1">Tavola21A!T42</f>
        <v>5.5</v>
      </c>
      <c r="V62" s="139">
        <f ca="1">Tavola21A!U42</f>
        <v>5.5</v>
      </c>
      <c r="W62" s="139">
        <f ca="1">Tavola21A!V42</f>
        <v>5.6</v>
      </c>
      <c r="X62" s="139">
        <f ca="1">Tavola21A!W42</f>
        <v>5.2</v>
      </c>
      <c r="Y62" s="139">
        <f ca="1">Tavola21A!X42</f>
        <v>5.5</v>
      </c>
    </row>
    <row r="63" spans="1:25">
      <c r="A63" s="268"/>
      <c r="B63" s="138" t="s">
        <v>376</v>
      </c>
      <c r="C63" s="139">
        <f ca="1">Tavola21A!B43</f>
        <v>5</v>
      </c>
      <c r="D63" s="139">
        <f ca="1">Tavola21A!C43</f>
        <v>5</v>
      </c>
      <c r="E63" s="139">
        <f ca="1">Tavola21A!D43</f>
        <v>5</v>
      </c>
      <c r="F63" s="139">
        <f ca="1">Tavola21A!E43</f>
        <v>6</v>
      </c>
      <c r="G63" s="139">
        <f ca="1">Tavola21A!F43</f>
        <v>5</v>
      </c>
      <c r="H63" s="139">
        <f ca="1">Tavola21A!G43</f>
        <v>5</v>
      </c>
      <c r="I63" s="139">
        <f ca="1">Tavola21A!H43</f>
        <v>5</v>
      </c>
      <c r="J63" s="139">
        <f ca="1">Tavola21A!I43</f>
        <v>5</v>
      </c>
      <c r="K63" s="139">
        <f ca="1">Tavola21A!J43</f>
        <v>6</v>
      </c>
      <c r="L63" s="139">
        <f ca="1">Tavola21A!K43</f>
        <v>5</v>
      </c>
      <c r="M63" s="139">
        <f ca="1">Tavola21A!L43</f>
        <v>6</v>
      </c>
      <c r="O63" s="139">
        <f ca="1">Tavola21A!N43</f>
        <v>6</v>
      </c>
      <c r="P63" s="139">
        <f ca="1">Tavola21A!O43</f>
        <v>5</v>
      </c>
      <c r="Q63" s="139">
        <f ca="1">Tavola21A!P43</f>
        <v>6</v>
      </c>
      <c r="R63" s="139">
        <f ca="1">Tavola21A!Q43</f>
        <v>6</v>
      </c>
      <c r="S63" s="139">
        <f ca="1">Tavola21A!R43</f>
        <v>6</v>
      </c>
      <c r="T63" s="139">
        <f ca="1">Tavola21A!S43</f>
        <v>6</v>
      </c>
      <c r="U63" s="139">
        <f ca="1">Tavola21A!T43</f>
        <v>6</v>
      </c>
      <c r="V63" s="139">
        <f ca="1">Tavola21A!U43</f>
        <v>6</v>
      </c>
      <c r="W63" s="139">
        <f ca="1">Tavola21A!V43</f>
        <v>6</v>
      </c>
      <c r="X63" s="139">
        <f ca="1">Tavola21A!W43</f>
        <v>5</v>
      </c>
      <c r="Y63" s="139">
        <f ca="1">Tavola21A!X43</f>
        <v>6</v>
      </c>
    </row>
    <row r="64" spans="1:25">
      <c r="A64" s="268"/>
      <c r="B64" s="138" t="s">
        <v>377</v>
      </c>
      <c r="C64" s="140" t="str">
        <f ca="1">Tavola21A!B44</f>
        <v>Voto 6</v>
      </c>
      <c r="D64" s="140" t="str">
        <f ca="1">Tavola21A!C44</f>
        <v>Voto 5</v>
      </c>
      <c r="E64" s="140" t="str">
        <f ca="1">Tavola21A!D44</f>
        <v>Voto 6</v>
      </c>
      <c r="F64" s="140" t="str">
        <f ca="1">Tavola21A!E44</f>
        <v>Voto 6</v>
      </c>
      <c r="G64" s="140" t="str">
        <f ca="1">Tavola21A!F44</f>
        <v>Voto 6</v>
      </c>
      <c r="H64" s="140" t="str">
        <f ca="1">Tavola21A!G44</f>
        <v>Voto 6</v>
      </c>
      <c r="I64" s="140" t="str">
        <f ca="1">Tavola21A!H44</f>
        <v>Voto 6</v>
      </c>
      <c r="J64" s="140" t="str">
        <f ca="1">Tavola21A!I44</f>
        <v>Voto 6</v>
      </c>
      <c r="K64" s="140" t="str">
        <f ca="1">Tavola21A!J44</f>
        <v>Voto 6</v>
      </c>
      <c r="L64" s="140" t="str">
        <f ca="1">Tavola21A!K44</f>
        <v>Voto 6</v>
      </c>
      <c r="M64" s="140" t="str">
        <f ca="1">Tavola21A!L44</f>
        <v>Voto 6</v>
      </c>
      <c r="O64" s="140" t="str">
        <f ca="1">Tavola21A!N44</f>
        <v>Voto 6</v>
      </c>
      <c r="P64" s="140" t="str">
        <f ca="1">Tavola21A!O44</f>
        <v>Voto 5</v>
      </c>
      <c r="Q64" s="140" t="str">
        <f ca="1">Tavola21A!P44</f>
        <v>Voto 6</v>
      </c>
      <c r="R64" s="140" t="str">
        <f ca="1">Tavola21A!Q44</f>
        <v>Voto 6</v>
      </c>
      <c r="S64" s="140" t="str">
        <f ca="1">Tavola21A!R44</f>
        <v>Voto 5</v>
      </c>
      <c r="T64" s="140" t="str">
        <f ca="1">Tavola21A!S44</f>
        <v>Voto 6</v>
      </c>
      <c r="U64" s="140" t="str">
        <f ca="1">Tavola21A!T44</f>
        <v>Voto 6</v>
      </c>
      <c r="V64" s="140" t="str">
        <f ca="1">Tavola21A!U44</f>
        <v>Voto 6</v>
      </c>
      <c r="W64" s="140" t="str">
        <f ca="1">Tavola21A!V44</f>
        <v>Voto 6</v>
      </c>
      <c r="X64" s="140" t="str">
        <f ca="1">Tavola21A!W44</f>
        <v>Voto 5</v>
      </c>
      <c r="Y64" s="140" t="str">
        <f ca="1">Tavola21A!X44</f>
        <v>Voto 6</v>
      </c>
    </row>
    <row r="65" spans="1:25">
      <c r="A65" s="268"/>
      <c r="B65" s="138" t="s">
        <v>378</v>
      </c>
      <c r="C65" s="139">
        <f ca="1">Tavola21A!B45</f>
        <v>85.91549295774648</v>
      </c>
      <c r="D65" s="139">
        <f ca="1">Tavola21A!C45</f>
        <v>77.909738717339664</v>
      </c>
      <c r="E65" s="139">
        <f ca="1">Tavola21A!D45</f>
        <v>89.761904761904759</v>
      </c>
      <c r="F65" s="139">
        <f ca="1">Tavola21A!E45</f>
        <v>84.112149532710276</v>
      </c>
      <c r="G65" s="139">
        <f ca="1">Tavola21A!F45</f>
        <v>84.009269988412527</v>
      </c>
      <c r="H65" s="139">
        <f ca="1">Tavola21A!G45</f>
        <v>90.588235294117652</v>
      </c>
      <c r="I65" s="139">
        <f ca="1">Tavola21A!H45</f>
        <v>85.579196217494086</v>
      </c>
      <c r="J65" s="139">
        <f ca="1">Tavola21A!I45</f>
        <v>87.469879518072275</v>
      </c>
      <c r="K65" s="139">
        <f ca="1">Tavola21A!J45</f>
        <v>91.752577319587616</v>
      </c>
      <c r="L65" s="139">
        <f ca="1">Tavola21A!K45</f>
        <v>79.058823529411754</v>
      </c>
      <c r="M65" s="139">
        <f ca="1">Tavola21A!L45</f>
        <v>88.032220943613339</v>
      </c>
      <c r="O65" s="139">
        <f ca="1">Tavola21A!N45</f>
        <v>87.368421052631575</v>
      </c>
      <c r="P65" s="139">
        <f ca="1">Tavola21A!O45</f>
        <v>77.832512315270947</v>
      </c>
      <c r="Q65" s="139">
        <f ca="1">Tavola21A!P45</f>
        <v>84.441939120631346</v>
      </c>
      <c r="R65" s="139">
        <f ca="1">Tavola21A!Q45</f>
        <v>90.29768467475192</v>
      </c>
      <c r="S65" s="139">
        <f ca="1">Tavola21A!R45</f>
        <v>90.497237569060772</v>
      </c>
      <c r="T65" s="139">
        <f ca="1">Tavola21A!S45</f>
        <v>90.588235294117652</v>
      </c>
      <c r="U65" s="139">
        <f ca="1">Tavola21A!T45</f>
        <v>86.619718309859124</v>
      </c>
      <c r="V65" s="139">
        <f ca="1">Tavola21A!U45</f>
        <v>90.31476997578693</v>
      </c>
      <c r="W65" s="139">
        <f ca="1">Tavola21A!V45</f>
        <v>95.01698754246884</v>
      </c>
      <c r="X65" s="139">
        <f ca="1">Tavola21A!W45</f>
        <v>75.714285714285708</v>
      </c>
      <c r="Y65" s="139">
        <f ca="1">Tavola21A!X45</f>
        <v>87.633769322235423</v>
      </c>
    </row>
    <row r="66" spans="1:25">
      <c r="O66" s="125"/>
      <c r="P66" s="125"/>
      <c r="Q66" s="125"/>
      <c r="R66" s="125"/>
      <c r="S66" s="125"/>
      <c r="T66" s="125"/>
      <c r="U66" s="126"/>
      <c r="V66" s="125"/>
      <c r="W66" s="125"/>
      <c r="X66" s="125"/>
      <c r="Y66" s="125"/>
    </row>
    <row r="67" spans="1:25" ht="11.65" customHeight="1">
      <c r="A67" s="268" t="s">
        <v>434</v>
      </c>
      <c r="B67" s="136" t="s">
        <v>374</v>
      </c>
      <c r="C67" s="137">
        <f ca="1">Tavola22A!B41</f>
        <v>0.76800000000000002</v>
      </c>
      <c r="D67" s="137">
        <f ca="1">Tavola22A!C41</f>
        <v>0.72299999999999998</v>
      </c>
      <c r="E67" s="137">
        <f ca="1">Tavola22A!D41</f>
        <v>0.77200000000000002</v>
      </c>
      <c r="F67" s="137">
        <f ca="1">Tavola22A!E41</f>
        <v>0.78300000000000003</v>
      </c>
      <c r="G67" s="137">
        <f ca="1">Tavola22A!F41</f>
        <v>0.77300000000000002</v>
      </c>
      <c r="H67" s="137">
        <f ca="1">Tavola22A!G41</f>
        <v>0.748</v>
      </c>
      <c r="I67" s="137">
        <f ca="1">Tavola22A!H41</f>
        <v>0.75800000000000001</v>
      </c>
      <c r="J67" s="137">
        <f ca="1">Tavola22A!I41</f>
        <v>0.79100000000000004</v>
      </c>
      <c r="K67" s="137">
        <f ca="1">Tavola22A!J41</f>
        <v>0.82599999999999996</v>
      </c>
      <c r="L67" s="137">
        <f ca="1">Tavola22A!K41</f>
        <v>0.65600000000000003</v>
      </c>
      <c r="M67" s="137">
        <f ca="1">Tavola22A!L41</f>
        <v>0.81200000000000006</v>
      </c>
      <c r="O67" s="137">
        <f ca="1">Tavola22A!N41</f>
        <v>0.76700000000000002</v>
      </c>
      <c r="P67" s="137">
        <f ca="1">Tavola22A!O41</f>
        <v>0.74299999999999999</v>
      </c>
      <c r="Q67" s="137">
        <f ca="1">Tavola22A!P41</f>
        <v>0.77300000000000002</v>
      </c>
      <c r="R67" s="137">
        <f ca="1">Tavola22A!Q41</f>
        <v>0.78900000000000003</v>
      </c>
      <c r="S67" s="137">
        <f ca="1">Tavola22A!R41</f>
        <v>0.85599999999999998</v>
      </c>
      <c r="T67" s="137">
        <f ca="1">Tavola22A!S41</f>
        <v>0.77800000000000002</v>
      </c>
      <c r="U67" s="137">
        <f ca="1">Tavola22A!T41</f>
        <v>0.76500000000000001</v>
      </c>
      <c r="V67" s="137">
        <f ca="1">Tavola22A!U41</f>
        <v>0.76900000000000002</v>
      </c>
      <c r="W67" s="137">
        <f ca="1">Tavola22A!V41</f>
        <v>0.82199999999999995</v>
      </c>
      <c r="X67" s="137">
        <f ca="1">Tavola22A!W41</f>
        <v>0.64900000000000002</v>
      </c>
      <c r="Y67" s="137">
        <f ca="1">Tavola22A!X41</f>
        <v>0.73899999999999999</v>
      </c>
    </row>
    <row r="68" spans="1:25" ht="13.15" customHeight="1">
      <c r="A68" s="268"/>
      <c r="B68" s="138" t="s">
        <v>375</v>
      </c>
      <c r="C68" s="139">
        <f ca="1">Tavola22A!B42</f>
        <v>5.2</v>
      </c>
      <c r="D68" s="139">
        <f ca="1">Tavola22A!C42</f>
        <v>5</v>
      </c>
      <c r="E68" s="139">
        <f ca="1">Tavola22A!D42</f>
        <v>5.3</v>
      </c>
      <c r="F68" s="139">
        <f ca="1">Tavola22A!E42</f>
        <v>5.4</v>
      </c>
      <c r="G68" s="139">
        <f ca="1">Tavola22A!F42</f>
        <v>5.3</v>
      </c>
      <c r="H68" s="139">
        <f ca="1">Tavola22A!G42</f>
        <v>5.0999999999999996</v>
      </c>
      <c r="I68" s="139">
        <f ca="1">Tavola22A!H42</f>
        <v>5.2</v>
      </c>
      <c r="J68" s="139">
        <f ca="1">Tavola22A!I42</f>
        <v>5.3</v>
      </c>
      <c r="K68" s="139">
        <f ca="1">Tavola22A!J42</f>
        <v>5.4</v>
      </c>
      <c r="L68" s="139">
        <f ca="1">Tavola22A!K42</f>
        <v>4.9000000000000004</v>
      </c>
      <c r="M68" s="139">
        <f ca="1">Tavola22A!L42</f>
        <v>5.3</v>
      </c>
      <c r="O68" s="139">
        <f ca="1">Tavola22A!N42</f>
        <v>5.3</v>
      </c>
      <c r="P68" s="139">
        <f ca="1">Tavola22A!O42</f>
        <v>5.0999999999999996</v>
      </c>
      <c r="Q68" s="139">
        <f ca="1">Tavola22A!P42</f>
        <v>5.3</v>
      </c>
      <c r="R68" s="139">
        <f ca="1">Tavola22A!Q42</f>
        <v>5.3</v>
      </c>
      <c r="S68" s="139">
        <f ca="1">Tavola22A!R42</f>
        <v>5.5</v>
      </c>
      <c r="T68" s="139">
        <f ca="1">Tavola22A!S42</f>
        <v>5.2</v>
      </c>
      <c r="U68" s="139">
        <f ca="1">Tavola22A!T42</f>
        <v>5.3</v>
      </c>
      <c r="V68" s="139">
        <f ca="1">Tavola22A!U42</f>
        <v>5.4</v>
      </c>
      <c r="W68" s="139">
        <f ca="1">Tavola22A!V42</f>
        <v>5.5</v>
      </c>
      <c r="X68" s="139">
        <f ca="1">Tavola22A!W42</f>
        <v>4.9000000000000004</v>
      </c>
      <c r="Y68" s="139">
        <f ca="1">Tavola22A!X42</f>
        <v>5.2</v>
      </c>
    </row>
    <row r="69" spans="1:25">
      <c r="A69" s="268"/>
      <c r="B69" s="138" t="s">
        <v>376</v>
      </c>
      <c r="C69" s="139">
        <f ca="1">Tavola22A!B43</f>
        <v>5</v>
      </c>
      <c r="D69" s="139">
        <f ca="1">Tavola22A!C43</f>
        <v>5</v>
      </c>
      <c r="E69" s="139">
        <f ca="1">Tavola22A!D43</f>
        <v>5</v>
      </c>
      <c r="F69" s="139">
        <f ca="1">Tavola22A!E43</f>
        <v>6</v>
      </c>
      <c r="G69" s="139">
        <f ca="1">Tavola22A!F43</f>
        <v>5</v>
      </c>
      <c r="H69" s="139">
        <f ca="1">Tavola22A!G43</f>
        <v>5</v>
      </c>
      <c r="I69" s="139">
        <f ca="1">Tavola22A!H43</f>
        <v>5</v>
      </c>
      <c r="J69" s="139">
        <f ca="1">Tavola22A!I43</f>
        <v>5</v>
      </c>
      <c r="K69" s="139">
        <f ca="1">Tavola22A!J43</f>
        <v>6</v>
      </c>
      <c r="L69" s="139">
        <f ca="1">Tavola22A!K43</f>
        <v>5</v>
      </c>
      <c r="M69" s="139">
        <f ca="1">Tavola22A!L43</f>
        <v>5</v>
      </c>
      <c r="O69" s="139">
        <f ca="1">Tavola22A!N43</f>
        <v>5</v>
      </c>
      <c r="P69" s="139">
        <f ca="1">Tavola22A!O43</f>
        <v>5</v>
      </c>
      <c r="Q69" s="139">
        <f ca="1">Tavola22A!P43</f>
        <v>5</v>
      </c>
      <c r="R69" s="139">
        <f ca="1">Tavola22A!Q43</f>
        <v>5</v>
      </c>
      <c r="S69" s="139">
        <f ca="1">Tavola22A!R43</f>
        <v>6</v>
      </c>
      <c r="T69" s="139">
        <f ca="1">Tavola22A!S43</f>
        <v>5</v>
      </c>
      <c r="U69" s="139">
        <f ca="1">Tavola22A!T43</f>
        <v>5.5</v>
      </c>
      <c r="V69" s="139">
        <f ca="1">Tavola22A!U43</f>
        <v>6</v>
      </c>
      <c r="W69" s="139">
        <f ca="1">Tavola22A!V43</f>
        <v>6</v>
      </c>
      <c r="X69" s="139">
        <f ca="1">Tavola22A!W43</f>
        <v>5</v>
      </c>
      <c r="Y69" s="139">
        <f ca="1">Tavola22A!X43</f>
        <v>5</v>
      </c>
    </row>
    <row r="70" spans="1:25">
      <c r="A70" s="268"/>
      <c r="B70" s="138" t="s">
        <v>377</v>
      </c>
      <c r="C70" s="140" t="str">
        <f ca="1">Tavola22A!B44</f>
        <v>Voto 6</v>
      </c>
      <c r="D70" s="140" t="str">
        <f ca="1">Tavola22A!C44</f>
        <v>Voto 5</v>
      </c>
      <c r="E70" s="140" t="str">
        <f ca="1">Tavola22A!D44</f>
        <v>Voto 6</v>
      </c>
      <c r="F70" s="140" t="str">
        <f ca="1">Tavola22A!E44</f>
        <v>Voto 6</v>
      </c>
      <c r="G70" s="140" t="str">
        <f ca="1">Tavola22A!F44</f>
        <v>Voto 6</v>
      </c>
      <c r="H70" s="140" t="str">
        <f ca="1">Tavola22A!G44</f>
        <v>Voto 6</v>
      </c>
      <c r="I70" s="140" t="str">
        <f ca="1">Tavola22A!H44</f>
        <v>Voto 5</v>
      </c>
      <c r="J70" s="140" t="str">
        <f ca="1">Tavola22A!I44</f>
        <v>Voto 6</v>
      </c>
      <c r="K70" s="140" t="str">
        <f ca="1">Tavola22A!J44</f>
        <v>Voto 6</v>
      </c>
      <c r="L70" s="140" t="str">
        <f ca="1">Tavola22A!K44</f>
        <v>Voto 5</v>
      </c>
      <c r="M70" s="140" t="str">
        <f ca="1">Tavola22A!L44</f>
        <v>Voto 6</v>
      </c>
      <c r="O70" s="140" t="str">
        <f ca="1">Tavola22A!N44</f>
        <v>Voto 6</v>
      </c>
      <c r="P70" s="140" t="str">
        <f ca="1">Tavola22A!O44</f>
        <v>Voto 5</v>
      </c>
      <c r="Q70" s="140" t="str">
        <f ca="1">Tavola22A!P44</f>
        <v>Voto 6</v>
      </c>
      <c r="R70" s="140" t="str">
        <f ca="1">Tavola22A!Q44</f>
        <v>Voto 6</v>
      </c>
      <c r="S70" s="140" t="str">
        <f ca="1">Tavola22A!R44</f>
        <v>Voto 6</v>
      </c>
      <c r="T70" s="140" t="str">
        <f ca="1">Tavola22A!S44</f>
        <v>Voto 6</v>
      </c>
      <c r="U70" s="140" t="str">
        <f ca="1">Tavola22A!T44</f>
        <v>Voto 6</v>
      </c>
      <c r="V70" s="140" t="str">
        <f ca="1">Tavola22A!U44</f>
        <v>Voto 6</v>
      </c>
      <c r="W70" s="140" t="str">
        <f ca="1">Tavola22A!V44</f>
        <v>Voto 6</v>
      </c>
      <c r="X70" s="140" t="str">
        <f ca="1">Tavola22A!W44</f>
        <v>Voto 5</v>
      </c>
      <c r="Y70" s="140" t="str">
        <f ca="1">Tavola22A!X44</f>
        <v>Voto 5</v>
      </c>
    </row>
    <row r="71" spans="1:25">
      <c r="A71" s="268"/>
      <c r="B71" s="138" t="s">
        <v>378</v>
      </c>
      <c r="C71" s="139">
        <f ca="1">Tavola22A!B45</f>
        <v>79.577464788732414</v>
      </c>
      <c r="D71" s="139">
        <f ca="1">Tavola22A!C45</f>
        <v>70.650887573964496</v>
      </c>
      <c r="E71" s="139">
        <f ca="1">Tavola22A!D45</f>
        <v>79.094076655052277</v>
      </c>
      <c r="F71" s="139">
        <f ca="1">Tavola22A!E45</f>
        <v>80.465116279069775</v>
      </c>
      <c r="G71" s="139">
        <f ca="1">Tavola22A!F45</f>
        <v>79.953379953379951</v>
      </c>
      <c r="H71" s="139">
        <f ca="1">Tavola22A!G45</f>
        <v>81.333333333333343</v>
      </c>
      <c r="I71" s="139">
        <f ca="1">Tavola22A!H45</f>
        <v>78.276269185360093</v>
      </c>
      <c r="J71" s="139">
        <f ca="1">Tavola22A!I45</f>
        <v>81.228273464658173</v>
      </c>
      <c r="K71" s="139">
        <f ca="1">Tavola22A!J45</f>
        <v>88.369441277080952</v>
      </c>
      <c r="L71" s="139">
        <f ca="1">Tavola22A!K45</f>
        <v>58.880778588807793</v>
      </c>
      <c r="M71" s="139">
        <f ca="1">Tavola22A!L45</f>
        <v>87.878787878787875</v>
      </c>
      <c r="N71" s="125"/>
      <c r="O71" s="139">
        <f ca="1">Tavola22A!N45</f>
        <v>82.417582417582409</v>
      </c>
      <c r="P71" s="139">
        <f ca="1">Tavola22A!O45</f>
        <v>76.399026763990264</v>
      </c>
      <c r="Q71" s="139">
        <f ca="1">Tavola22A!P45</f>
        <v>86.617100371747213</v>
      </c>
      <c r="R71" s="139">
        <f ca="1">Tavola22A!Q45</f>
        <v>82.770663562281726</v>
      </c>
      <c r="S71" s="139">
        <f ca="1">Tavola22A!R45</f>
        <v>85.714285714285708</v>
      </c>
      <c r="T71" s="139">
        <f ca="1">Tavola22A!S45</f>
        <v>85.18518518518519</v>
      </c>
      <c r="U71" s="139">
        <f ca="1">Tavola22A!T45</f>
        <v>87.088607594936718</v>
      </c>
      <c r="V71" s="139">
        <f ca="1">Tavola22A!U45</f>
        <v>87.628865979381445</v>
      </c>
      <c r="W71" s="139">
        <f ca="1">Tavola22A!V45</f>
        <v>90.554899645808746</v>
      </c>
      <c r="X71" s="139">
        <f ca="1">Tavola22A!W45</f>
        <v>63.959390862944161</v>
      </c>
      <c r="Y71" s="139">
        <f ca="1">Tavola22A!X45</f>
        <v>79.596977329974806</v>
      </c>
    </row>
    <row r="72" spans="1:25"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25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</row>
    <row r="73" spans="1:25" ht="11.65" customHeight="1">
      <c r="A73" s="268" t="s">
        <v>435</v>
      </c>
      <c r="B73" s="136" t="s">
        <v>374</v>
      </c>
      <c r="C73" s="137">
        <f ca="1">Tavola23A!B41</f>
        <v>0.78200000000000003</v>
      </c>
      <c r="D73" s="137">
        <f ca="1">Tavola23A!C41</f>
        <v>0.751</v>
      </c>
      <c r="E73" s="137">
        <f ca="1">Tavola23A!D41</f>
        <v>0.77200000000000002</v>
      </c>
      <c r="F73" s="137">
        <f ca="1">Tavola23A!E41</f>
        <v>0.76800000000000002</v>
      </c>
      <c r="G73" s="137">
        <f ca="1">Tavola23A!F41</f>
        <v>0.79800000000000004</v>
      </c>
      <c r="H73" s="137">
        <f ca="1">Tavola23A!G41</f>
        <v>0.79200000000000004</v>
      </c>
      <c r="I73" s="137">
        <f ca="1">Tavola23A!H41</f>
        <v>0.75800000000000001</v>
      </c>
      <c r="J73" s="137">
        <f ca="1">Tavola23A!I41</f>
        <v>0.78900000000000003</v>
      </c>
      <c r="K73" s="137">
        <f ca="1">Tavola23A!J41</f>
        <v>0.82599999999999996</v>
      </c>
      <c r="L73" s="137">
        <f ca="1">Tavola23A!K41</f>
        <v>0.71399999999999997</v>
      </c>
      <c r="M73" s="137">
        <f ca="1">Tavola23A!L41</f>
        <v>0.81299999999999994</v>
      </c>
      <c r="O73" s="137">
        <f ca="1">Tavola23A!N41</f>
        <v>0.77600000000000002</v>
      </c>
      <c r="P73" s="137">
        <f ca="1">Tavola23A!O41</f>
        <v>0.70499999999999996</v>
      </c>
      <c r="Q73" s="137">
        <f ca="1">Tavola23A!P41</f>
        <v>0.79700000000000004</v>
      </c>
      <c r="R73" s="137">
        <f ca="1">Tavola23A!Q41</f>
        <v>0.83699999999999997</v>
      </c>
      <c r="S73" s="137">
        <f ca="1">Tavola23A!R41</f>
        <v>0.84799999999999998</v>
      </c>
      <c r="T73" s="137">
        <f ca="1">Tavola23A!S41</f>
        <v>0.78600000000000003</v>
      </c>
      <c r="U73" s="137">
        <f ca="1">Tavola23A!T41</f>
        <v>0.80100000000000005</v>
      </c>
      <c r="V73" s="137">
        <f ca="1">Tavola23A!U41</f>
        <v>0.78200000000000003</v>
      </c>
      <c r="W73" s="137">
        <f ca="1">Tavola23A!V41</f>
        <v>0.83099999999999996</v>
      </c>
      <c r="X73" s="137">
        <f ca="1">Tavola23A!W41</f>
        <v>0.69299999999999995</v>
      </c>
      <c r="Y73" s="137">
        <f ca="1">Tavola23A!X41</f>
        <v>0.73299999999999998</v>
      </c>
    </row>
    <row r="74" spans="1:25" ht="13.15" customHeight="1">
      <c r="A74" s="268"/>
      <c r="B74" s="138" t="s">
        <v>375</v>
      </c>
      <c r="C74" s="139">
        <f ca="1">Tavola23A!B42</f>
        <v>5.2</v>
      </c>
      <c r="D74" s="139">
        <f ca="1">Tavola23A!C42</f>
        <v>5</v>
      </c>
      <c r="E74" s="139">
        <f ca="1">Tavola23A!D42</f>
        <v>5.3</v>
      </c>
      <c r="F74" s="139">
        <f ca="1">Tavola23A!E42</f>
        <v>5.3</v>
      </c>
      <c r="G74" s="139">
        <f ca="1">Tavola23A!F42</f>
        <v>5.3</v>
      </c>
      <c r="H74" s="139">
        <f ca="1">Tavola23A!G42</f>
        <v>5.2</v>
      </c>
      <c r="I74" s="139">
        <f ca="1">Tavola23A!H42</f>
        <v>5.2</v>
      </c>
      <c r="J74" s="139">
        <f ca="1">Tavola23A!I42</f>
        <v>5.4</v>
      </c>
      <c r="K74" s="139">
        <f ca="1">Tavola23A!J42</f>
        <v>5.4</v>
      </c>
      <c r="L74" s="139">
        <f ca="1">Tavola23A!K42</f>
        <v>5</v>
      </c>
      <c r="M74" s="139">
        <f ca="1">Tavola23A!L42</f>
        <v>5.3</v>
      </c>
      <c r="O74" s="139">
        <f ca="1">Tavola23A!N42</f>
        <v>5.3</v>
      </c>
      <c r="P74" s="139">
        <f ca="1">Tavola23A!O42</f>
        <v>5</v>
      </c>
      <c r="Q74" s="139">
        <f ca="1">Tavola23A!P42</f>
        <v>5.4</v>
      </c>
      <c r="R74" s="139">
        <f ca="1">Tavola23A!Q42</f>
        <v>5.4</v>
      </c>
      <c r="S74" s="139">
        <f ca="1">Tavola23A!R42</f>
        <v>5.4</v>
      </c>
      <c r="T74" s="139">
        <f ca="1">Tavola23A!S42</f>
        <v>5.3</v>
      </c>
      <c r="U74" s="139">
        <f ca="1">Tavola23A!T42</f>
        <v>5.3</v>
      </c>
      <c r="V74" s="139">
        <f ca="1">Tavola23A!U42</f>
        <v>5.3</v>
      </c>
      <c r="W74" s="139">
        <f ca="1">Tavola23A!V42</f>
        <v>5.4</v>
      </c>
      <c r="X74" s="139">
        <f ca="1">Tavola23A!W42</f>
        <v>5</v>
      </c>
      <c r="Y74" s="139">
        <f ca="1">Tavola23A!X42</f>
        <v>5.2</v>
      </c>
    </row>
    <row r="75" spans="1:25">
      <c r="A75" s="268"/>
      <c r="B75" s="138" t="s">
        <v>376</v>
      </c>
      <c r="C75" s="139">
        <f ca="1">Tavola23A!B43</f>
        <v>5</v>
      </c>
      <c r="D75" s="139">
        <f ca="1">Tavola23A!C43</f>
        <v>5</v>
      </c>
      <c r="E75" s="139">
        <f ca="1">Tavola23A!D43</f>
        <v>5</v>
      </c>
      <c r="F75" s="139">
        <f ca="1">Tavola23A!E43</f>
        <v>6</v>
      </c>
      <c r="G75" s="139">
        <f ca="1">Tavola23A!F43</f>
        <v>5</v>
      </c>
      <c r="H75" s="139">
        <f ca="1">Tavola23A!G43</f>
        <v>5</v>
      </c>
      <c r="I75" s="139">
        <f ca="1">Tavola23A!H43</f>
        <v>5</v>
      </c>
      <c r="J75" s="139">
        <f ca="1">Tavola23A!I43</f>
        <v>6</v>
      </c>
      <c r="K75" s="139">
        <f ca="1">Tavola23A!J43</f>
        <v>6</v>
      </c>
      <c r="L75" s="139">
        <f ca="1">Tavola23A!K43</f>
        <v>5</v>
      </c>
      <c r="M75" s="139">
        <f ca="1">Tavola23A!L43</f>
        <v>5</v>
      </c>
      <c r="O75" s="139">
        <f ca="1">Tavola23A!N43</f>
        <v>5</v>
      </c>
      <c r="P75" s="139">
        <f ca="1">Tavola23A!O43</f>
        <v>5</v>
      </c>
      <c r="Q75" s="139">
        <f ca="1">Tavola23A!P43</f>
        <v>6</v>
      </c>
      <c r="R75" s="139">
        <f ca="1">Tavola23A!Q43</f>
        <v>6</v>
      </c>
      <c r="S75" s="139">
        <f ca="1">Tavola23A!R43</f>
        <v>6</v>
      </c>
      <c r="T75" s="139">
        <f ca="1">Tavola23A!S43</f>
        <v>5</v>
      </c>
      <c r="U75" s="139">
        <f ca="1">Tavola23A!T43</f>
        <v>5</v>
      </c>
      <c r="V75" s="139">
        <f ca="1">Tavola23A!U43</f>
        <v>5</v>
      </c>
      <c r="W75" s="139">
        <f ca="1">Tavola23A!V43</f>
        <v>6</v>
      </c>
      <c r="X75" s="139">
        <f ca="1">Tavola23A!W43</f>
        <v>5</v>
      </c>
      <c r="Y75" s="139">
        <f ca="1">Tavola23A!X43</f>
        <v>5</v>
      </c>
    </row>
    <row r="76" spans="1:25">
      <c r="A76" s="268"/>
      <c r="B76" s="138" t="s">
        <v>377</v>
      </c>
      <c r="C76" s="140" t="str">
        <f ca="1">Tavola23A!B44</f>
        <v>Voto 6</v>
      </c>
      <c r="D76" s="140" t="str">
        <f ca="1">Tavola23A!C44</f>
        <v>Voto 5</v>
      </c>
      <c r="E76" s="140" t="str">
        <f ca="1">Tavola23A!D44</f>
        <v>Voto 6</v>
      </c>
      <c r="F76" s="140" t="str">
        <f ca="1">Tavola23A!E44</f>
        <v>Voto 6</v>
      </c>
      <c r="G76" s="140" t="str">
        <f ca="1">Tavola23A!F44</f>
        <v>Voto 6</v>
      </c>
      <c r="H76" s="140" t="str">
        <f ca="1">Tavola23A!G44</f>
        <v>Voto 6</v>
      </c>
      <c r="I76" s="140" t="str">
        <f ca="1">Tavola23A!H44</f>
        <v>Voto 5</v>
      </c>
      <c r="J76" s="140" t="str">
        <f ca="1">Tavola23A!I44</f>
        <v>Voto 6</v>
      </c>
      <c r="K76" s="140" t="str">
        <f ca="1">Tavola23A!J44</f>
        <v>Voto 6</v>
      </c>
      <c r="L76" s="140" t="str">
        <f ca="1">Tavola23A!K44</f>
        <v>Voto 5</v>
      </c>
      <c r="M76" s="140" t="str">
        <f ca="1">Tavola23A!L44</f>
        <v>Voto 5</v>
      </c>
      <c r="O76" s="140" t="str">
        <f ca="1">Tavola23A!N44</f>
        <v>Voto 6</v>
      </c>
      <c r="P76" s="140" t="str">
        <f ca="1">Tavola23A!O44</f>
        <v>Voto 5</v>
      </c>
      <c r="Q76" s="140" t="str">
        <f ca="1">Tavola23A!P44</f>
        <v>Voto 6</v>
      </c>
      <c r="R76" s="140" t="str">
        <f ca="1">Tavola23A!Q44</f>
        <v>Voto 6</v>
      </c>
      <c r="S76" s="140" t="str">
        <f ca="1">Tavola23A!R44</f>
        <v>Voto 6</v>
      </c>
      <c r="T76" s="140" t="str">
        <f ca="1">Tavola23A!S44</f>
        <v>Voto 6</v>
      </c>
      <c r="U76" s="140" t="str">
        <f ca="1">Tavola23A!T44</f>
        <v>Voto 5</v>
      </c>
      <c r="V76" s="140" t="str">
        <f ca="1">Tavola23A!U44</f>
        <v>Voto 6</v>
      </c>
      <c r="W76" s="140" t="str">
        <f ca="1">Tavola23A!V44</f>
        <v>Voto 6</v>
      </c>
      <c r="X76" s="140" t="str">
        <f ca="1">Tavola23A!W44</f>
        <v>Voto 5</v>
      </c>
      <c r="Y76" s="140" t="str">
        <f ca="1">Tavola23A!X44</f>
        <v>Voto 6</v>
      </c>
    </row>
    <row r="77" spans="1:25">
      <c r="A77" s="268"/>
      <c r="B77" s="138" t="s">
        <v>378</v>
      </c>
      <c r="C77" s="139">
        <f ca="1">Tavola23A!B45</f>
        <v>83.118405627198129</v>
      </c>
      <c r="D77" s="139">
        <f ca="1">Tavola23A!C45</f>
        <v>73.379629629629633</v>
      </c>
      <c r="E77" s="139">
        <f ca="1">Tavola23A!D45</f>
        <v>85.13189448441247</v>
      </c>
      <c r="F77" s="139">
        <f ca="1">Tavola23A!E45</f>
        <v>83.673469387755105</v>
      </c>
      <c r="G77" s="139">
        <f ca="1">Tavola23A!F45</f>
        <v>84.936268829663973</v>
      </c>
      <c r="H77" s="139">
        <f ca="1">Tavola23A!G45</f>
        <v>85.480093676815002</v>
      </c>
      <c r="I77" s="139">
        <f ca="1">Tavola23A!H45</f>
        <v>81.032412965186083</v>
      </c>
      <c r="J77" s="139">
        <f ca="1">Tavola23A!I45</f>
        <v>86.920332936979776</v>
      </c>
      <c r="K77" s="139">
        <f ca="1">Tavola23A!J45</f>
        <v>84.563758389261736</v>
      </c>
      <c r="L77" s="139">
        <f ca="1">Tavola23A!K45</f>
        <v>75.429975429975428</v>
      </c>
      <c r="M77" s="139">
        <f ca="1">Tavola23A!L45</f>
        <v>87.773933102652819</v>
      </c>
      <c r="N77" s="125"/>
      <c r="O77" s="139">
        <f ca="1">Tavola23A!N45</f>
        <v>83.653846153846146</v>
      </c>
      <c r="P77" s="139">
        <f ca="1">Tavola23A!O45</f>
        <v>74.217772215269093</v>
      </c>
      <c r="Q77" s="139">
        <f ca="1">Tavola23A!P45</f>
        <v>91.55609167671895</v>
      </c>
      <c r="R77" s="139">
        <f ca="1">Tavola23A!Q45</f>
        <v>80.108108108108112</v>
      </c>
      <c r="S77" s="139">
        <f ca="1">Tavola23A!R45</f>
        <v>87.5</v>
      </c>
      <c r="T77" s="139">
        <f ca="1">Tavola23A!S45</f>
        <v>91.078066914498137</v>
      </c>
      <c r="U77" s="139">
        <f ca="1">Tavola23A!T45</f>
        <v>87.710843373493972</v>
      </c>
      <c r="V77" s="139">
        <f ca="1">Tavola23A!U45</f>
        <v>90.14778325123153</v>
      </c>
      <c r="W77" s="139">
        <f ca="1">Tavola23A!V45</f>
        <v>89.767441860465127</v>
      </c>
      <c r="X77" s="139">
        <f ca="1">Tavola23A!W45</f>
        <v>69.570552147239255</v>
      </c>
      <c r="Y77" s="139">
        <f ca="1">Tavola23A!X45</f>
        <v>79.571248423707445</v>
      </c>
    </row>
    <row r="78" spans="1:25"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25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</row>
    <row r="79" spans="1:25" ht="11.65" customHeight="1">
      <c r="A79" s="268" t="s">
        <v>436</v>
      </c>
      <c r="B79" s="136" t="s">
        <v>374</v>
      </c>
      <c r="C79" s="137">
        <f ca="1">Tavola24A!B41</f>
        <v>0.73099999999999998</v>
      </c>
      <c r="D79" s="137">
        <f ca="1">Tavola24A!C41</f>
        <v>0.71699999999999997</v>
      </c>
      <c r="E79" s="137">
        <f ca="1">Tavola24A!D41</f>
        <v>0.71699999999999997</v>
      </c>
      <c r="F79" s="137">
        <f ca="1">Tavola24A!E41</f>
        <v>0.71599999999999997</v>
      </c>
      <c r="G79" s="137">
        <f ca="1">Tavola24A!F41</f>
        <v>0.70399999999999996</v>
      </c>
      <c r="H79" s="137">
        <f ca="1">Tavola24A!G41</f>
        <v>0.69299999999999995</v>
      </c>
      <c r="I79" s="137">
        <f ca="1">Tavola24A!H41</f>
        <v>0.77100000000000002</v>
      </c>
      <c r="J79" s="137">
        <f ca="1">Tavola24A!I41</f>
        <v>0.752</v>
      </c>
      <c r="K79" s="137">
        <f ca="1">Tavola24A!J41</f>
        <v>0.75700000000000001</v>
      </c>
      <c r="L79" s="137">
        <f ca="1">Tavola24A!K41</f>
        <v>0.69</v>
      </c>
      <c r="M79" s="137">
        <f ca="1">Tavola24A!L41</f>
        <v>0.77600000000000002</v>
      </c>
      <c r="N79" s="125"/>
      <c r="O79" s="137">
        <f ca="1">Tavola24A!N41</f>
        <v>0.72799999999999998</v>
      </c>
      <c r="P79" s="137">
        <f ca="1">Tavola24A!O41</f>
        <v>0.66200000000000003</v>
      </c>
      <c r="Q79" s="137">
        <f ca="1">Tavola24A!P41</f>
        <v>0.74099999999999999</v>
      </c>
      <c r="R79" s="137">
        <f ca="1">Tavola24A!Q41</f>
        <v>0.75800000000000001</v>
      </c>
      <c r="S79" s="137">
        <f ca="1">Tavola24A!R41</f>
        <v>0.75700000000000001</v>
      </c>
      <c r="T79" s="137">
        <f ca="1">Tavola24A!S41</f>
        <v>0.71499999999999997</v>
      </c>
      <c r="U79" s="137">
        <f ca="1">Tavola24A!T41</f>
        <v>0.749</v>
      </c>
      <c r="V79" s="137">
        <f ca="1">Tavola24A!U41</f>
        <v>0.74199999999999999</v>
      </c>
      <c r="W79" s="137">
        <f ca="1">Tavola24A!V41</f>
        <v>0.76400000000000001</v>
      </c>
      <c r="X79" s="137">
        <f ca="1">Tavola24A!W41</f>
        <v>0.65300000000000002</v>
      </c>
      <c r="Y79" s="137">
        <f ca="1">Tavola24A!X41</f>
        <v>0.754</v>
      </c>
    </row>
    <row r="80" spans="1:25">
      <c r="A80" s="268"/>
      <c r="B80" s="138" t="s">
        <v>375</v>
      </c>
      <c r="C80" s="139">
        <f ca="1">Tavola24A!B42</f>
        <v>5.2</v>
      </c>
      <c r="D80" s="139">
        <f ca="1">Tavola24A!C42</f>
        <v>5</v>
      </c>
      <c r="E80" s="139">
        <f ca="1">Tavola24A!D42</f>
        <v>5.2</v>
      </c>
      <c r="F80" s="139">
        <f ca="1">Tavola24A!E42</f>
        <v>5.3</v>
      </c>
      <c r="G80" s="139">
        <f ca="1">Tavola24A!F42</f>
        <v>5.2</v>
      </c>
      <c r="H80" s="139">
        <f ca="1">Tavola24A!G42</f>
        <v>5.0999999999999996</v>
      </c>
      <c r="I80" s="139">
        <f ca="1">Tavola24A!H42</f>
        <v>5.3</v>
      </c>
      <c r="J80" s="139">
        <f ca="1">Tavola24A!I42</f>
        <v>5.3</v>
      </c>
      <c r="K80" s="139">
        <f ca="1">Tavola24A!J42</f>
        <v>5.3</v>
      </c>
      <c r="L80" s="139">
        <f ca="1">Tavola24A!K42</f>
        <v>5.0999999999999996</v>
      </c>
      <c r="M80" s="139">
        <f ca="1">Tavola24A!L42</f>
        <v>5.3</v>
      </c>
      <c r="N80" s="125"/>
      <c r="O80" s="139">
        <f ca="1">Tavola24A!N42</f>
        <v>5.2</v>
      </c>
      <c r="P80" s="139">
        <f ca="1">Tavola24A!O42</f>
        <v>5</v>
      </c>
      <c r="Q80" s="139">
        <f ca="1">Tavola24A!P42</f>
        <v>5.3</v>
      </c>
      <c r="R80" s="139">
        <f ca="1">Tavola24A!Q42</f>
        <v>5.3</v>
      </c>
      <c r="S80" s="139">
        <f ca="1">Tavola24A!R42</f>
        <v>5.2</v>
      </c>
      <c r="T80" s="139">
        <f ca="1">Tavola24A!S42</f>
        <v>5.0999999999999996</v>
      </c>
      <c r="U80" s="139">
        <f ca="1">Tavola24A!T42</f>
        <v>5.2</v>
      </c>
      <c r="V80" s="139">
        <f ca="1">Tavola24A!U42</f>
        <v>5.3</v>
      </c>
      <c r="W80" s="139">
        <f ca="1">Tavola24A!V42</f>
        <v>5.3</v>
      </c>
      <c r="X80" s="139">
        <f ca="1">Tavola24A!W42</f>
        <v>5</v>
      </c>
      <c r="Y80" s="139">
        <f ca="1">Tavola24A!X42</f>
        <v>5.2</v>
      </c>
    </row>
    <row r="81" spans="1:25">
      <c r="A81" s="268"/>
      <c r="B81" s="138" t="s">
        <v>376</v>
      </c>
      <c r="C81" s="139">
        <f ca="1">Tavola24A!B43</f>
        <v>5</v>
      </c>
      <c r="D81" s="139">
        <f ca="1">Tavola24A!C43</f>
        <v>5</v>
      </c>
      <c r="E81" s="139">
        <f ca="1">Tavola24A!D43</f>
        <v>5</v>
      </c>
      <c r="F81" s="139">
        <f ca="1">Tavola24A!E43</f>
        <v>6</v>
      </c>
      <c r="G81" s="139">
        <f ca="1">Tavola24A!F43</f>
        <v>5</v>
      </c>
      <c r="H81" s="139">
        <f ca="1">Tavola24A!G43</f>
        <v>5</v>
      </c>
      <c r="I81" s="139">
        <f ca="1">Tavola24A!H43</f>
        <v>5</v>
      </c>
      <c r="J81" s="139">
        <f ca="1">Tavola24A!I43</f>
        <v>5</v>
      </c>
      <c r="K81" s="139">
        <f ca="1">Tavola24A!J43</f>
        <v>5</v>
      </c>
      <c r="L81" s="139">
        <f ca="1">Tavola24A!K43</f>
        <v>5</v>
      </c>
      <c r="M81" s="139">
        <f ca="1">Tavola24A!L43</f>
        <v>5</v>
      </c>
      <c r="N81" s="125"/>
      <c r="O81" s="139">
        <f ca="1">Tavola24A!N43</f>
        <v>5</v>
      </c>
      <c r="P81" s="139">
        <f ca="1">Tavola24A!O43</f>
        <v>5</v>
      </c>
      <c r="Q81" s="139">
        <f ca="1">Tavola24A!P43</f>
        <v>5</v>
      </c>
      <c r="R81" s="139">
        <f ca="1">Tavola24A!Q43</f>
        <v>6</v>
      </c>
      <c r="S81" s="139">
        <f ca="1">Tavola24A!R43</f>
        <v>5</v>
      </c>
      <c r="T81" s="139">
        <f ca="1">Tavola24A!S43</f>
        <v>5</v>
      </c>
      <c r="U81" s="139">
        <f ca="1">Tavola24A!T43</f>
        <v>5</v>
      </c>
      <c r="V81" s="139">
        <f ca="1">Tavola24A!U43</f>
        <v>5</v>
      </c>
      <c r="W81" s="139">
        <f ca="1">Tavola24A!V43</f>
        <v>6</v>
      </c>
      <c r="X81" s="139">
        <f ca="1">Tavola24A!W43</f>
        <v>5</v>
      </c>
      <c r="Y81" s="139">
        <f ca="1">Tavola24A!X43</f>
        <v>5</v>
      </c>
    </row>
    <row r="82" spans="1:25">
      <c r="A82" s="268"/>
      <c r="B82" s="138" t="s">
        <v>377</v>
      </c>
      <c r="C82" s="140" t="str">
        <f ca="1">Tavola24A!B44</f>
        <v>Voto 6</v>
      </c>
      <c r="D82" s="140" t="str">
        <f ca="1">Tavola24A!C44</f>
        <v>Voto 5</v>
      </c>
      <c r="E82" s="140" t="str">
        <f ca="1">Tavola24A!D44</f>
        <v>Voto 6</v>
      </c>
      <c r="F82" s="140" t="str">
        <f ca="1">Tavola24A!E44</f>
        <v>Voto 6</v>
      </c>
      <c r="G82" s="140" t="str">
        <f ca="1">Tavola24A!F44</f>
        <v>Voto 6</v>
      </c>
      <c r="H82" s="140" t="str">
        <f ca="1">Tavola24A!G44</f>
        <v>Voto 6</v>
      </c>
      <c r="I82" s="140" t="str">
        <f ca="1">Tavola24A!H44</f>
        <v>Voto 6</v>
      </c>
      <c r="J82" s="140" t="str">
        <f ca="1">Tavola24A!I44</f>
        <v>Voto 6</v>
      </c>
      <c r="K82" s="140" t="str">
        <f ca="1">Tavola24A!J44</f>
        <v>Voto 6</v>
      </c>
      <c r="L82" s="140" t="str">
        <f ca="1">Tavola24A!K44</f>
        <v>Voto 6</v>
      </c>
      <c r="M82" s="140" t="str">
        <f ca="1">Tavola24A!L44</f>
        <v>Voto 6</v>
      </c>
      <c r="N82" s="125"/>
      <c r="O82" s="140" t="str">
        <f ca="1">Tavola24A!N44</f>
        <v>Voto 6</v>
      </c>
      <c r="P82" s="140" t="str">
        <f ca="1">Tavola24A!O44</f>
        <v>Voto 5</v>
      </c>
      <c r="Q82" s="140" t="str">
        <f ca="1">Tavola24A!P44</f>
        <v>Voto 6</v>
      </c>
      <c r="R82" s="140" t="str">
        <f ca="1">Tavola24A!Q44</f>
        <v>Voto 6</v>
      </c>
      <c r="S82" s="140" t="str">
        <f ca="1">Tavola24A!R44</f>
        <v>Voto 6</v>
      </c>
      <c r="T82" s="140" t="str">
        <f ca="1">Tavola24A!S44</f>
        <v>Voto 6</v>
      </c>
      <c r="U82" s="140" t="str">
        <f ca="1">Tavola24A!T44</f>
        <v>Voto 5</v>
      </c>
      <c r="V82" s="140" t="str">
        <f ca="1">Tavola24A!U44</f>
        <v>Voto 6</v>
      </c>
      <c r="W82" s="140" t="str">
        <f ca="1">Tavola24A!V44</f>
        <v>Voto 6</v>
      </c>
      <c r="X82" s="140" t="str">
        <f ca="1">Tavola24A!W44</f>
        <v>Voto 5</v>
      </c>
      <c r="Y82" s="140" t="str">
        <f ca="1">Tavola24A!X44</f>
        <v>Voto 6</v>
      </c>
    </row>
    <row r="83" spans="1:25">
      <c r="A83" s="268"/>
      <c r="B83" s="138" t="s">
        <v>378</v>
      </c>
      <c r="C83" s="139">
        <f ca="1">Tavola24A!B45</f>
        <v>78.021978021978043</v>
      </c>
      <c r="D83" s="139">
        <f ca="1">Tavola24A!C45</f>
        <v>72.289156626506028</v>
      </c>
      <c r="E83" s="139">
        <f ca="1">Tavola24A!D45</f>
        <v>79.05236907730675</v>
      </c>
      <c r="F83" s="139">
        <f ca="1">Tavola24A!E45</f>
        <v>77.142857142857153</v>
      </c>
      <c r="G83" s="139">
        <f ca="1">Tavola24A!F45</f>
        <v>80.487804878048792</v>
      </c>
      <c r="H83" s="139">
        <f ca="1">Tavola24A!G45</f>
        <v>73.4668335419274</v>
      </c>
      <c r="I83" s="139">
        <f ca="1">Tavola24A!H45</f>
        <v>82.185273159144899</v>
      </c>
      <c r="J83" s="139">
        <f ca="1">Tavola24A!I45</f>
        <v>78.121284185493479</v>
      </c>
      <c r="K83" s="139">
        <f ca="1">Tavola24A!J45</f>
        <v>80.238095238095241</v>
      </c>
      <c r="L83" s="139">
        <f ca="1">Tavola24A!K45</f>
        <v>69.325153374233125</v>
      </c>
      <c r="M83" s="139">
        <f ca="1">Tavola24A!L45</f>
        <v>87.454764776839568</v>
      </c>
      <c r="N83" s="125"/>
      <c r="O83" s="139">
        <f ca="1">Tavola24A!N45</f>
        <v>81.289506953223764</v>
      </c>
      <c r="P83" s="139">
        <f ca="1">Tavola24A!O45</f>
        <v>75.166889185580786</v>
      </c>
      <c r="Q83" s="139">
        <f ca="1">Tavola24A!P45</f>
        <v>86.294416243654823</v>
      </c>
      <c r="R83" s="139">
        <f ca="1">Tavola24A!Q45</f>
        <v>79.95226730310263</v>
      </c>
      <c r="S83" s="139">
        <f ca="1">Tavola24A!R45</f>
        <v>86.104218362282865</v>
      </c>
      <c r="T83" s="139">
        <f ca="1">Tavola24A!S45</f>
        <v>81.063553826199737</v>
      </c>
      <c r="U83" s="139">
        <f ca="1">Tavola24A!T45</f>
        <v>79.064039408866989</v>
      </c>
      <c r="V83" s="139">
        <f ca="1">Tavola24A!U45</f>
        <v>90.873533246414596</v>
      </c>
      <c r="W83" s="139">
        <f ca="1">Tavola24A!V45</f>
        <v>85.714285714285708</v>
      </c>
      <c r="X83" s="139">
        <f ca="1">Tavola24A!W45</f>
        <v>72.872340425531902</v>
      </c>
      <c r="Y83" s="139">
        <f ca="1">Tavola24A!X45</f>
        <v>77.454545454545453</v>
      </c>
    </row>
    <row r="84" spans="1:25" ht="15">
      <c r="A84" s="127"/>
      <c r="B84" s="147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</row>
    <row r="85" spans="1:25" ht="11.65" customHeight="1">
      <c r="A85" s="269" t="s">
        <v>18</v>
      </c>
      <c r="B85" s="136" t="s">
        <v>374</v>
      </c>
      <c r="C85" s="137">
        <f ca="1">Tavola25A!B36</f>
        <v>0.75357142857142867</v>
      </c>
      <c r="D85" s="137">
        <f ca="1">Tavola25A!C36</f>
        <v>0.72571428571428565</v>
      </c>
      <c r="E85" s="137">
        <f ca="1">Tavola25A!D36</f>
        <v>0.74785714285714289</v>
      </c>
      <c r="F85" s="137">
        <f ca="1">Tavola25A!E36</f>
        <v>0.75585714285714289</v>
      </c>
      <c r="G85" s="137">
        <f ca="1">Tavola25A!F36</f>
        <v>0.75842857142857145</v>
      </c>
      <c r="H85" s="137">
        <f ca="1">Tavola25A!G36</f>
        <v>0.7292857142857142</v>
      </c>
      <c r="I85" s="137">
        <f ca="1">Tavola25A!H36</f>
        <v>0.76585714285714279</v>
      </c>
      <c r="J85" s="137">
        <f ca="1">Tavola25A!I36</f>
        <v>0.76357142857142857</v>
      </c>
      <c r="K85" s="137">
        <f ca="1">Tavola25A!J36</f>
        <v>0.78999999999999992</v>
      </c>
      <c r="L85" s="137">
        <f ca="1">Tavola25A!K36</f>
        <v>0.6894285714285715</v>
      </c>
      <c r="M85" s="137">
        <f ca="1">Tavola25A!L36</f>
        <v>0.79442857142857137</v>
      </c>
      <c r="O85" s="137">
        <f ca="1">Tavola25A!N36</f>
        <v>0.76042857142857134</v>
      </c>
      <c r="P85" s="137">
        <f ca="1">Tavola25A!O36</f>
        <v>0.71571428571428564</v>
      </c>
      <c r="Q85" s="137">
        <f ca="1">Tavola25A!P36</f>
        <v>0.77471428571428569</v>
      </c>
      <c r="R85" s="137">
        <f ca="1">Tavola25A!Q36</f>
        <v>0.79342857142857148</v>
      </c>
      <c r="S85" s="137">
        <f ca="1">Tavola25A!R36</f>
        <v>0.8105714285714285</v>
      </c>
      <c r="T85" s="137">
        <f ca="1">Tavola25A!S36</f>
        <v>0.76028571428571412</v>
      </c>
      <c r="U85" s="137">
        <f ca="1">Tavola25A!T36</f>
        <v>0.77171428571428557</v>
      </c>
      <c r="V85" s="137">
        <f ca="1">Tavola25A!U36</f>
        <v>0.7608571428571429</v>
      </c>
      <c r="W85" s="137">
        <f ca="1">Tavola25A!V36</f>
        <v>0.81057142857142861</v>
      </c>
      <c r="X85" s="137">
        <f ca="1">Tavola25A!W36</f>
        <v>0.67657142857142871</v>
      </c>
      <c r="Y85" s="137">
        <f ca="1">Tavola25A!X36</f>
        <v>0.751142857142857</v>
      </c>
    </row>
    <row r="86" spans="1:25" ht="11.45" customHeight="1">
      <c r="A86" s="270"/>
      <c r="B86" s="138" t="s">
        <v>375</v>
      </c>
      <c r="C86" s="139">
        <f ca="1">Tavola25A!B37</f>
        <v>5.2285714285714286</v>
      </c>
      <c r="D86" s="139">
        <f ca="1">Tavola25A!C37</f>
        <v>5.0428571428571427</v>
      </c>
      <c r="E86" s="139">
        <f ca="1">Tavola25A!D37</f>
        <v>5.257142857142858</v>
      </c>
      <c r="F86" s="139">
        <f ca="1">Tavola25A!E37</f>
        <v>5.3285714285714283</v>
      </c>
      <c r="G86" s="139">
        <f ca="1">Tavola25A!F37</f>
        <v>5.257142857142858</v>
      </c>
      <c r="H86" s="139">
        <f ca="1">Tavola25A!G37</f>
        <v>5.1285714285714281</v>
      </c>
      <c r="I86" s="139">
        <f ca="1">Tavola25A!H37</f>
        <v>5.2571428571428571</v>
      </c>
      <c r="J86" s="139">
        <f ca="1">Tavola25A!I37</f>
        <v>5.3142857142857141</v>
      </c>
      <c r="K86" s="139">
        <f ca="1">Tavola25A!J37</f>
        <v>5.3428571428571425</v>
      </c>
      <c r="L86" s="139">
        <f ca="1">Tavola25A!K37</f>
        <v>5.0571428571428569</v>
      </c>
      <c r="M86" s="139">
        <f ca="1">Tavola25A!L37</f>
        <v>5.3428571428571425</v>
      </c>
      <c r="O86" s="139">
        <f ca="1">Tavola25A!N37</f>
        <v>5.257142857142858</v>
      </c>
      <c r="P86" s="139">
        <f ca="1">Tavola25A!O37</f>
        <v>5.0714285714285712</v>
      </c>
      <c r="Q86" s="139">
        <f ca="1">Tavola25A!P37</f>
        <v>5.3571428571428568</v>
      </c>
      <c r="R86" s="139">
        <f ca="1">Tavola25A!Q37</f>
        <v>5.3714285714285719</v>
      </c>
      <c r="S86" s="139">
        <f ca="1">Tavola25A!R37</f>
        <v>5.3571428571428585</v>
      </c>
      <c r="T86" s="139">
        <f ca="1">Tavola25A!S37</f>
        <v>5.2285714285714286</v>
      </c>
      <c r="U86" s="139">
        <f ca="1">Tavola25A!T37</f>
        <v>5.3285714285714292</v>
      </c>
      <c r="V86" s="139">
        <f ca="1">Tavola25A!U37</f>
        <v>5.3428571428571416</v>
      </c>
      <c r="W86" s="139">
        <f ca="1">Tavola25A!V37</f>
        <v>5.3999999999999995</v>
      </c>
      <c r="X86" s="139">
        <f ca="1">Tavola25A!W37</f>
        <v>5.0142857142857142</v>
      </c>
      <c r="Y86" s="139">
        <f ca="1">Tavola25A!X37</f>
        <v>5.2428571428571429</v>
      </c>
    </row>
    <row r="87" spans="1:25" ht="15">
      <c r="A87" s="127"/>
      <c r="B87" s="147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</row>
    <row r="88" spans="1:25" ht="11.65" customHeight="1">
      <c r="A88" s="268" t="s">
        <v>437</v>
      </c>
      <c r="B88" s="136" t="s">
        <v>374</v>
      </c>
      <c r="C88" s="137">
        <f ca="1">Tavola26A!B41</f>
        <v>0.74099999999999999</v>
      </c>
      <c r="D88" s="137">
        <f ca="1">Tavola26A!C41</f>
        <v>0.73599999999999999</v>
      </c>
      <c r="E88" s="137">
        <f ca="1">Tavola26A!D41</f>
        <v>0.745</v>
      </c>
      <c r="F88" s="137">
        <f ca="1">Tavola26A!E41</f>
        <v>0.73699999999999999</v>
      </c>
      <c r="G88" s="137">
        <f ca="1">Tavola26A!F41</f>
        <v>0.72899999999999998</v>
      </c>
      <c r="H88" s="137">
        <f ca="1">Tavola26A!G41</f>
        <v>0.71899999999999997</v>
      </c>
      <c r="I88" s="137">
        <f ca="1">Tavola26A!H41</f>
        <v>0.77600000000000002</v>
      </c>
      <c r="J88" s="137">
        <f ca="1">Tavola26A!I41</f>
        <v>0.73399999999999999</v>
      </c>
      <c r="K88" s="137">
        <f ca="1">Tavola26A!J41</f>
        <v>0.77100000000000002</v>
      </c>
      <c r="L88" s="137">
        <f ca="1">Tavola26A!K41</f>
        <v>0.69799999999999995</v>
      </c>
      <c r="M88" s="137">
        <f ca="1">Tavola26A!L41</f>
        <v>0.76900000000000002</v>
      </c>
      <c r="O88" s="137">
        <f ca="1">Tavola26A!N41</f>
        <v>0.77500000000000002</v>
      </c>
      <c r="P88" s="137">
        <f ca="1">Tavola26A!O41</f>
        <v>0.76200000000000001</v>
      </c>
      <c r="Q88" s="137">
        <f ca="1">Tavola26A!P41</f>
        <v>0.75900000000000001</v>
      </c>
      <c r="R88" s="137">
        <f ca="1">Tavola26A!Q41</f>
        <v>0.79800000000000004</v>
      </c>
      <c r="S88" s="137">
        <f ca="1">Tavola26A!R41</f>
        <v>0.78900000000000003</v>
      </c>
      <c r="T88" s="137">
        <f ca="1">Tavola26A!S41</f>
        <v>0.78600000000000003</v>
      </c>
      <c r="U88" s="137">
        <f ca="1">Tavola26A!T41</f>
        <v>0.80100000000000005</v>
      </c>
      <c r="V88" s="137">
        <f ca="1">Tavola26A!U41</f>
        <v>0.77100000000000002</v>
      </c>
      <c r="W88" s="137">
        <f ca="1">Tavola26A!V41</f>
        <v>0.83899999999999997</v>
      </c>
      <c r="X88" s="137">
        <f ca="1">Tavola26A!W41</f>
        <v>0.70799999999999996</v>
      </c>
      <c r="Y88" s="137">
        <f ca="1">Tavola26A!X41</f>
        <v>0.748</v>
      </c>
    </row>
    <row r="89" spans="1:25">
      <c r="A89" s="268"/>
      <c r="B89" s="138" t="s">
        <v>375</v>
      </c>
      <c r="C89" s="139">
        <f ca="1">Tavola26A!B42</f>
        <v>5.3</v>
      </c>
      <c r="D89" s="139">
        <f ca="1">Tavola26A!C42</f>
        <v>5.2</v>
      </c>
      <c r="E89" s="139">
        <f ca="1">Tavola26A!D42</f>
        <v>5.3</v>
      </c>
      <c r="F89" s="139">
        <f ca="1">Tavola26A!E42</f>
        <v>5.4</v>
      </c>
      <c r="G89" s="139">
        <f ca="1">Tavola26A!F42</f>
        <v>5.3</v>
      </c>
      <c r="H89" s="139">
        <f ca="1">Tavola26A!G42</f>
        <v>5.2</v>
      </c>
      <c r="I89" s="139">
        <f ca="1">Tavola26A!H42</f>
        <v>5.3</v>
      </c>
      <c r="J89" s="139">
        <f ca="1">Tavola26A!I42</f>
        <v>5.4</v>
      </c>
      <c r="K89" s="139">
        <f ca="1">Tavola26A!J42</f>
        <v>5.4</v>
      </c>
      <c r="L89" s="139">
        <f ca="1">Tavola26A!K42</f>
        <v>5.0999999999999996</v>
      </c>
      <c r="M89" s="139">
        <f ca="1">Tavola26A!L42</f>
        <v>5.4</v>
      </c>
      <c r="O89" s="139">
        <f ca="1">Tavola26A!N42</f>
        <v>5.4</v>
      </c>
      <c r="P89" s="139">
        <f ca="1">Tavola26A!O42</f>
        <v>5.2</v>
      </c>
      <c r="Q89" s="139">
        <f ca="1">Tavola26A!P42</f>
        <v>5.4</v>
      </c>
      <c r="R89" s="139">
        <f ca="1">Tavola26A!Q42</f>
        <v>5.5</v>
      </c>
      <c r="S89" s="139">
        <f ca="1">Tavola26A!R42</f>
        <v>5.4</v>
      </c>
      <c r="T89" s="139">
        <f ca="1">Tavola26A!S42</f>
        <v>5.5</v>
      </c>
      <c r="U89" s="139">
        <f ca="1">Tavola26A!T42</f>
        <v>5.5</v>
      </c>
      <c r="V89" s="139">
        <f ca="1">Tavola26A!U42</f>
        <v>5.4</v>
      </c>
      <c r="W89" s="139">
        <f ca="1">Tavola26A!V42</f>
        <v>5.6</v>
      </c>
      <c r="X89" s="139">
        <f ca="1">Tavola26A!W42</f>
        <v>5.0999999999999996</v>
      </c>
      <c r="Y89" s="139">
        <f ca="1">Tavola26A!X42</f>
        <v>5.4</v>
      </c>
    </row>
    <row r="90" spans="1:25">
      <c r="A90" s="268"/>
      <c r="B90" s="138" t="s">
        <v>376</v>
      </c>
      <c r="C90" s="139">
        <f ca="1">Tavola26A!B43</f>
        <v>5</v>
      </c>
      <c r="D90" s="139">
        <f ca="1">Tavola26A!C43</f>
        <v>5</v>
      </c>
      <c r="E90" s="139">
        <f ca="1">Tavola26A!D43</f>
        <v>5</v>
      </c>
      <c r="F90" s="139">
        <f ca="1">Tavola26A!E43</f>
        <v>6</v>
      </c>
      <c r="G90" s="139">
        <f ca="1">Tavola26A!F43</f>
        <v>6</v>
      </c>
      <c r="H90" s="139">
        <f ca="1">Tavola26A!G43</f>
        <v>5</v>
      </c>
      <c r="I90" s="139">
        <f ca="1">Tavola26A!H43</f>
        <v>5</v>
      </c>
      <c r="J90" s="139">
        <f ca="1">Tavola26A!I43</f>
        <v>6</v>
      </c>
      <c r="K90" s="139">
        <f ca="1">Tavola26A!J43</f>
        <v>6</v>
      </c>
      <c r="L90" s="139">
        <f ca="1">Tavola26A!K43</f>
        <v>5</v>
      </c>
      <c r="M90" s="139">
        <f ca="1">Tavola26A!L43</f>
        <v>6</v>
      </c>
      <c r="O90" s="139">
        <f ca="1">Tavola26A!N43</f>
        <v>6</v>
      </c>
      <c r="P90" s="139">
        <f ca="1">Tavola26A!O43</f>
        <v>5</v>
      </c>
      <c r="Q90" s="139">
        <f ca="1">Tavola26A!P43</f>
        <v>5</v>
      </c>
      <c r="R90" s="139">
        <f ca="1">Tavola26A!Q43</f>
        <v>6</v>
      </c>
      <c r="S90" s="139">
        <f ca="1">Tavola26A!R43</f>
        <v>6</v>
      </c>
      <c r="T90" s="139">
        <f ca="1">Tavola26A!S43</f>
        <v>6</v>
      </c>
      <c r="U90" s="139">
        <f ca="1">Tavola26A!T43</f>
        <v>6</v>
      </c>
      <c r="V90" s="139">
        <f ca="1">Tavola26A!U43</f>
        <v>5</v>
      </c>
      <c r="W90" s="139">
        <f ca="1">Tavola26A!V43</f>
        <v>6</v>
      </c>
      <c r="X90" s="139">
        <f ca="1">Tavola26A!W43</f>
        <v>5</v>
      </c>
      <c r="Y90" s="139">
        <f ca="1">Tavola26A!X43</f>
        <v>5.5</v>
      </c>
    </row>
    <row r="91" spans="1:25">
      <c r="A91" s="268"/>
      <c r="B91" s="138" t="s">
        <v>377</v>
      </c>
      <c r="C91" s="140" t="str">
        <f ca="1">Tavola26A!B44</f>
        <v>Voto 6</v>
      </c>
      <c r="D91" s="140" t="str">
        <f ca="1">Tavola26A!C44</f>
        <v>Voto 6</v>
      </c>
      <c r="E91" s="140" t="str">
        <f ca="1">Tavola26A!D44</f>
        <v>Voto 6</v>
      </c>
      <c r="F91" s="140" t="str">
        <f ca="1">Tavola26A!E44</f>
        <v>Voto 6</v>
      </c>
      <c r="G91" s="140" t="str">
        <f ca="1">Tavola26A!F44</f>
        <v>Voto 6</v>
      </c>
      <c r="H91" s="140" t="str">
        <f ca="1">Tavola26A!G44</f>
        <v>Voto 6</v>
      </c>
      <c r="I91" s="140" t="str">
        <f ca="1">Tavola26A!H44</f>
        <v>Voto 5</v>
      </c>
      <c r="J91" s="140" t="str">
        <f ca="1">Tavola26A!I44</f>
        <v>Voto 6</v>
      </c>
      <c r="K91" s="140" t="str">
        <f ca="1">Tavola26A!J44</f>
        <v>Voto 6</v>
      </c>
      <c r="L91" s="140" t="str">
        <f ca="1">Tavola26A!K44</f>
        <v>Voto 6</v>
      </c>
      <c r="M91" s="140" t="str">
        <f ca="1">Tavola26A!L44</f>
        <v>Voto 6</v>
      </c>
      <c r="O91" s="140" t="str">
        <f ca="1">Tavola26A!N44</f>
        <v>Voto 6</v>
      </c>
      <c r="P91" s="140" t="str">
        <f ca="1">Tavola26A!O44</f>
        <v>Voto 6</v>
      </c>
      <c r="Q91" s="140" t="str">
        <f ca="1">Tavola26A!P44</f>
        <v>Voto 5</v>
      </c>
      <c r="R91" s="140" t="str">
        <f ca="1">Tavola26A!Q44</f>
        <v>Voto 6</v>
      </c>
      <c r="S91" s="140" t="str">
        <f ca="1">Tavola26A!R44</f>
        <v>Voto 6</v>
      </c>
      <c r="T91" s="140" t="str">
        <f ca="1">Tavola26A!S44</f>
        <v>Voto 6</v>
      </c>
      <c r="U91" s="140" t="str">
        <f ca="1">Tavola26A!T44</f>
        <v>Voto 6</v>
      </c>
      <c r="V91" s="140" t="str">
        <f ca="1">Tavola26A!U44</f>
        <v>Voto 6</v>
      </c>
      <c r="W91" s="140" t="str">
        <f ca="1">Tavola26A!V44</f>
        <v>Voto 6</v>
      </c>
      <c r="X91" s="140" t="str">
        <f ca="1">Tavola26A!W44</f>
        <v>Voto 6</v>
      </c>
      <c r="Y91" s="140" t="str">
        <f ca="1">Tavola26A!X44</f>
        <v>Voto 6</v>
      </c>
    </row>
    <row r="92" spans="1:25">
      <c r="A92" s="268"/>
      <c r="B92" s="138" t="s">
        <v>378</v>
      </c>
      <c r="C92" s="139">
        <f ca="1">Tavola26A!B45</f>
        <v>81.127450980392169</v>
      </c>
      <c r="D92" s="139">
        <f ca="1">Tavola26A!C45</f>
        <v>76.28742514970061</v>
      </c>
      <c r="E92" s="139">
        <f ca="1">Tavola26A!D45</f>
        <v>82.26600985221674</v>
      </c>
      <c r="F92" s="139">
        <f ca="1">Tavola26A!E45</f>
        <v>78.666666666666686</v>
      </c>
      <c r="G92" s="139">
        <f ca="1">Tavola26A!F45</f>
        <v>78.921568627450981</v>
      </c>
      <c r="H92" s="139">
        <f ca="1">Tavola26A!G45</f>
        <v>79.949874686716797</v>
      </c>
      <c r="I92" s="139">
        <f ca="1">Tavola26A!H45</f>
        <v>82.588235294117638</v>
      </c>
      <c r="J92" s="139">
        <f ca="1">Tavola26A!I45</f>
        <v>83.499999999999986</v>
      </c>
      <c r="K92" s="139">
        <f ca="1">Tavola26A!J45</f>
        <v>86.861313868613124</v>
      </c>
      <c r="L92" s="139">
        <f ca="1">Tavola26A!K45</f>
        <v>72.13316892725031</v>
      </c>
      <c r="M92" s="139">
        <f ca="1">Tavola26A!L45</f>
        <v>86.407766990291265</v>
      </c>
      <c r="O92" s="139">
        <f ca="1">Tavola26A!N45</f>
        <v>84.505363528009539</v>
      </c>
      <c r="P92" s="139">
        <f ca="1">Tavola26A!O45</f>
        <v>76.511627906976742</v>
      </c>
      <c r="Q92" s="139">
        <f ca="1">Tavola26A!P45</f>
        <v>83.333333333333343</v>
      </c>
      <c r="R92" s="139">
        <f ca="1">Tavola26A!Q45</f>
        <v>83.870967741935473</v>
      </c>
      <c r="S92" s="139">
        <f ca="1">Tavola26A!R45</f>
        <v>86.761229314420817</v>
      </c>
      <c r="T92" s="139">
        <f ca="1">Tavola26A!S45</f>
        <v>89.410348977135982</v>
      </c>
      <c r="U92" s="139">
        <f ca="1">Tavola26A!T45</f>
        <v>91.856287425149702</v>
      </c>
      <c r="V92" s="139">
        <f ca="1">Tavola26A!U45</f>
        <v>89.162561576354662</v>
      </c>
      <c r="W92" s="139">
        <f ca="1">Tavola26A!V45</f>
        <v>90.033975084937708</v>
      </c>
      <c r="X92" s="139">
        <f ca="1">Tavola26A!W45</f>
        <v>72.019464720194648</v>
      </c>
      <c r="Y92" s="139">
        <f ca="1">Tavola26A!X45</f>
        <v>84.863523573200993</v>
      </c>
    </row>
    <row r="93" spans="1:25" ht="15">
      <c r="A93" s="127"/>
      <c r="B93" s="147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</row>
    <row r="94" spans="1:25" ht="11.65" customHeight="1">
      <c r="A94" s="268" t="s">
        <v>438</v>
      </c>
      <c r="B94" s="136" t="s">
        <v>374</v>
      </c>
      <c r="C94" s="137">
        <f ca="1">Tavola27A!B41</f>
        <v>0.70899999999999996</v>
      </c>
      <c r="D94" s="137">
        <f ca="1">Tavola27A!C41</f>
        <v>0.70099999999999996</v>
      </c>
      <c r="E94" s="137">
        <f ca="1">Tavola27A!D41</f>
        <v>0.70199999999999996</v>
      </c>
      <c r="F94" s="137">
        <f ca="1">Tavola27A!E41</f>
        <v>0.72499999999999998</v>
      </c>
      <c r="G94" s="137">
        <f ca="1">Tavola27A!F41</f>
        <v>0.69299999999999995</v>
      </c>
      <c r="H94" s="137">
        <f ca="1">Tavola27A!G41</f>
        <v>0.66300000000000003</v>
      </c>
      <c r="I94" s="137">
        <f ca="1">Tavola27A!H41</f>
        <v>0.71699999999999997</v>
      </c>
      <c r="J94" s="137">
        <f ca="1">Tavola27A!I41</f>
        <v>0.72499999999999998</v>
      </c>
      <c r="K94" s="137">
        <f ca="1">Tavola27A!J41</f>
        <v>0.73799999999999999</v>
      </c>
      <c r="L94" s="137">
        <f ca="1">Tavola27A!K41</f>
        <v>0.68200000000000005</v>
      </c>
      <c r="M94" s="137">
        <f ca="1">Tavola27A!L41</f>
        <v>0.73599999999999999</v>
      </c>
      <c r="O94" s="137">
        <f ca="1">Tavola27A!N41</f>
        <v>0.72499999999999998</v>
      </c>
      <c r="P94" s="137">
        <f ca="1">Tavola27A!O41</f>
        <v>0.65500000000000003</v>
      </c>
      <c r="Q94" s="137">
        <f ca="1">Tavola27A!P41</f>
        <v>0.72</v>
      </c>
      <c r="R94" s="137">
        <f ca="1">Tavola27A!Q41</f>
        <v>0.74199999999999999</v>
      </c>
      <c r="S94" s="137">
        <f ca="1">Tavola27A!R41</f>
        <v>0.71199999999999997</v>
      </c>
      <c r="T94" s="137">
        <f ca="1">Tavola27A!S41</f>
        <v>0.71699999999999997</v>
      </c>
      <c r="U94" s="137">
        <f ca="1">Tavola27A!T41</f>
        <v>0.77100000000000002</v>
      </c>
      <c r="V94" s="137">
        <f ca="1">Tavola27A!U41</f>
        <v>0.73699999999999999</v>
      </c>
      <c r="W94" s="137">
        <f ca="1">Tavola27A!V41</f>
        <v>0.77800000000000002</v>
      </c>
      <c r="X94" s="137">
        <f ca="1">Tavola27A!W41</f>
        <v>0.63700000000000001</v>
      </c>
      <c r="Y94" s="137">
        <f ca="1">Tavola27A!X41</f>
        <v>0.78100000000000003</v>
      </c>
    </row>
    <row r="95" spans="1:25">
      <c r="A95" s="268"/>
      <c r="B95" s="138" t="s">
        <v>375</v>
      </c>
      <c r="C95" s="139">
        <f ca="1">Tavola27A!B42</f>
        <v>5.2</v>
      </c>
      <c r="D95" s="139">
        <f ca="1">Tavola27A!C42</f>
        <v>5.0999999999999996</v>
      </c>
      <c r="E95" s="139">
        <f ca="1">Tavola27A!D42</f>
        <v>5.2</v>
      </c>
      <c r="F95" s="139">
        <f ca="1">Tavola27A!E42</f>
        <v>5.3</v>
      </c>
      <c r="G95" s="139">
        <f ca="1">Tavola27A!F42</f>
        <v>5.0999999999999996</v>
      </c>
      <c r="H95" s="139">
        <f ca="1">Tavola27A!G42</f>
        <v>4.9000000000000004</v>
      </c>
      <c r="I95" s="139">
        <f ca="1">Tavola27A!H42</f>
        <v>5.2</v>
      </c>
      <c r="J95" s="139">
        <f ca="1">Tavola27A!I42</f>
        <v>5.2</v>
      </c>
      <c r="K95" s="139">
        <f ca="1">Tavola27A!J42</f>
        <v>5.2</v>
      </c>
      <c r="L95" s="139">
        <f ca="1">Tavola27A!K42</f>
        <v>5</v>
      </c>
      <c r="M95" s="139">
        <f ca="1">Tavola27A!L42</f>
        <v>5.3</v>
      </c>
      <c r="O95" s="139">
        <f ca="1">Tavola27A!N42</f>
        <v>5.2</v>
      </c>
      <c r="P95" s="139">
        <f ca="1">Tavola27A!O42</f>
        <v>5</v>
      </c>
      <c r="Q95" s="139">
        <f ca="1">Tavola27A!P42</f>
        <v>5.3</v>
      </c>
      <c r="R95" s="139">
        <f ca="1">Tavola27A!Q42</f>
        <v>5.3</v>
      </c>
      <c r="S95" s="139">
        <f ca="1">Tavola27A!R42</f>
        <v>5.2</v>
      </c>
      <c r="T95" s="139">
        <f ca="1">Tavola27A!S42</f>
        <v>5.2</v>
      </c>
      <c r="U95" s="139">
        <f ca="1">Tavola27A!T42</f>
        <v>5.4</v>
      </c>
      <c r="V95" s="139">
        <f ca="1">Tavola27A!U42</f>
        <v>5.4</v>
      </c>
      <c r="W95" s="139">
        <f ca="1">Tavola27A!V42</f>
        <v>5.3</v>
      </c>
      <c r="X95" s="139">
        <f ca="1">Tavola27A!W42</f>
        <v>5</v>
      </c>
      <c r="Y95" s="139">
        <f ca="1">Tavola27A!X42</f>
        <v>5.4</v>
      </c>
    </row>
    <row r="96" spans="1:25">
      <c r="A96" s="268"/>
      <c r="B96" s="138" t="s">
        <v>376</v>
      </c>
      <c r="C96" s="139">
        <f ca="1">Tavola27A!B43</f>
        <v>5</v>
      </c>
      <c r="D96" s="139">
        <f ca="1">Tavola27A!C43</f>
        <v>5</v>
      </c>
      <c r="E96" s="139">
        <f ca="1">Tavola27A!D43</f>
        <v>5</v>
      </c>
      <c r="F96" s="139">
        <f ca="1">Tavola27A!E43</f>
        <v>5</v>
      </c>
      <c r="G96" s="139">
        <f ca="1">Tavola27A!F43</f>
        <v>5</v>
      </c>
      <c r="H96" s="139">
        <f ca="1">Tavola27A!G43</f>
        <v>5</v>
      </c>
      <c r="I96" s="139">
        <f ca="1">Tavola27A!H43</f>
        <v>5</v>
      </c>
      <c r="J96" s="139">
        <f ca="1">Tavola27A!I43</f>
        <v>5</v>
      </c>
      <c r="K96" s="139">
        <f ca="1">Tavola27A!J43</f>
        <v>5</v>
      </c>
      <c r="L96" s="139">
        <f ca="1">Tavola27A!K43</f>
        <v>5</v>
      </c>
      <c r="M96" s="139">
        <f ca="1">Tavola27A!L43</f>
        <v>5</v>
      </c>
      <c r="O96" s="139">
        <f ca="1">Tavola27A!N43</f>
        <v>5</v>
      </c>
      <c r="P96" s="139">
        <f ca="1">Tavola27A!O43</f>
        <v>5</v>
      </c>
      <c r="Q96" s="139">
        <f ca="1">Tavola27A!P43</f>
        <v>5</v>
      </c>
      <c r="R96" s="139">
        <f ca="1">Tavola27A!Q43</f>
        <v>5</v>
      </c>
      <c r="S96" s="139">
        <f ca="1">Tavola27A!R43</f>
        <v>5</v>
      </c>
      <c r="T96" s="139">
        <f ca="1">Tavola27A!S43</f>
        <v>6</v>
      </c>
      <c r="U96" s="139">
        <f ca="1">Tavola27A!T43</f>
        <v>5</v>
      </c>
      <c r="V96" s="139">
        <f ca="1">Tavola27A!U43</f>
        <v>6</v>
      </c>
      <c r="W96" s="139">
        <f ca="1">Tavola27A!V43</f>
        <v>5</v>
      </c>
      <c r="X96" s="139">
        <f ca="1">Tavola27A!W43</f>
        <v>5</v>
      </c>
      <c r="Y96" s="139">
        <f ca="1">Tavola27A!X43</f>
        <v>6</v>
      </c>
    </row>
    <row r="97" spans="1:25">
      <c r="A97" s="268"/>
      <c r="B97" s="138" t="s">
        <v>377</v>
      </c>
      <c r="C97" s="140" t="str">
        <f ca="1">Tavola27A!B44</f>
        <v>Voto 6</v>
      </c>
      <c r="D97" s="140" t="str">
        <f ca="1">Tavola27A!C44</f>
        <v>Voto 6</v>
      </c>
      <c r="E97" s="140" t="str">
        <f ca="1">Tavola27A!D44</f>
        <v>Voto 6</v>
      </c>
      <c r="F97" s="140" t="str">
        <f ca="1">Tavola27A!E44</f>
        <v>Voto 7</v>
      </c>
      <c r="G97" s="140" t="str">
        <f ca="1">Tavola27A!F44</f>
        <v>Voto 6</v>
      </c>
      <c r="H97" s="140" t="str">
        <f ca="1">Tavola27A!G44</f>
        <v>Voto 6</v>
      </c>
      <c r="I97" s="140" t="str">
        <f ca="1">Tavola27A!H44</f>
        <v>Voto 5</v>
      </c>
      <c r="J97" s="140" t="str">
        <f ca="1">Tavola27A!I44</f>
        <v>Voto 6</v>
      </c>
      <c r="K97" s="140" t="str">
        <f ca="1">Tavola27A!J44</f>
        <v>Voto 6</v>
      </c>
      <c r="L97" s="140" t="str">
        <f ca="1">Tavola27A!K44</f>
        <v>Voto 6</v>
      </c>
      <c r="M97" s="140" t="str">
        <f ca="1">Tavola27A!L44</f>
        <v>Voto 6</v>
      </c>
      <c r="O97" s="140" t="str">
        <f ca="1">Tavola27A!N44</f>
        <v>Voto 6</v>
      </c>
      <c r="P97" s="140" t="str">
        <f ca="1">Tavola27A!O44</f>
        <v>Voto 5</v>
      </c>
      <c r="Q97" s="140" t="str">
        <f ca="1">Tavola27A!P44</f>
        <v>Voto 6</v>
      </c>
      <c r="R97" s="140" t="str">
        <f ca="1">Tavola27A!Q44</f>
        <v>Voto 6</v>
      </c>
      <c r="S97" s="140" t="str">
        <f ca="1">Tavola27A!R44</f>
        <v>Voto 6</v>
      </c>
      <c r="T97" s="140" t="str">
        <f ca="1">Tavola27A!S44</f>
        <v>Voto 6</v>
      </c>
      <c r="U97" s="140" t="str">
        <f ca="1">Tavola27A!T44</f>
        <v>Voto 5</v>
      </c>
      <c r="V97" s="140" t="str">
        <f ca="1">Tavola27A!U44</f>
        <v>Voto 6</v>
      </c>
      <c r="W97" s="140" t="str">
        <f ca="1">Tavola27A!V44</f>
        <v>Voto 5</v>
      </c>
      <c r="X97" s="140" t="str">
        <f ca="1">Tavola27A!W44</f>
        <v>Voto 6</v>
      </c>
      <c r="Y97" s="140" t="str">
        <f ca="1">Tavola27A!X44</f>
        <v>Voto 6</v>
      </c>
    </row>
    <row r="98" spans="1:25">
      <c r="A98" s="268"/>
      <c r="B98" s="138" t="s">
        <v>378</v>
      </c>
      <c r="C98" s="139">
        <f ca="1">Tavola27A!B45</f>
        <v>71.322620519159472</v>
      </c>
      <c r="D98" s="139">
        <f ca="1">Tavola27A!C45</f>
        <v>67.980295566502477</v>
      </c>
      <c r="E98" s="139">
        <f ca="1">Tavola27A!D45</f>
        <v>76.081424936386767</v>
      </c>
      <c r="F98" s="139">
        <f ca="1">Tavola27A!E45</f>
        <v>71.741778319123028</v>
      </c>
      <c r="G98" s="139">
        <f ca="1">Tavola27A!F45</f>
        <v>69.801980198019805</v>
      </c>
      <c r="H98" s="139">
        <f ca="1">Tavola27A!G45</f>
        <v>57.729468599033822</v>
      </c>
      <c r="I98" s="139">
        <f ca="1">Tavola27A!H45</f>
        <v>72.330097087378647</v>
      </c>
      <c r="J98" s="139">
        <f ca="1">Tavola27A!I45</f>
        <v>73.547589616810882</v>
      </c>
      <c r="K98" s="139">
        <f ca="1">Tavola27A!J45</f>
        <v>75.515151515151516</v>
      </c>
      <c r="L98" s="139">
        <f ca="1">Tavola27A!K45</f>
        <v>68.671679197994976</v>
      </c>
      <c r="M98" s="139">
        <f ca="1">Tavola27A!L45</f>
        <v>79.448621553884706</v>
      </c>
      <c r="O98" s="139">
        <f ca="1">Tavola27A!N45</f>
        <v>77.040816326530603</v>
      </c>
      <c r="P98" s="139">
        <f ca="1">Tavola27A!O45</f>
        <v>76.880222841225617</v>
      </c>
      <c r="Q98" s="139">
        <f ca="1">Tavola27A!P45</f>
        <v>78.153446033810127</v>
      </c>
      <c r="R98" s="139">
        <f ca="1">Tavola27A!Q45</f>
        <v>73.871733966745836</v>
      </c>
      <c r="S98" s="139">
        <f ca="1">Tavola27A!R45</f>
        <v>75.918884664131824</v>
      </c>
      <c r="T98" s="139">
        <f ca="1">Tavola27A!S45</f>
        <v>70.988446726572533</v>
      </c>
      <c r="U98" s="139">
        <f ca="1">Tavola27A!T45</f>
        <v>81.986754966887403</v>
      </c>
      <c r="V98" s="139">
        <f ca="1">Tavola27A!U45</f>
        <v>83.711615487316436</v>
      </c>
      <c r="W98" s="139">
        <f ca="1">Tavola27A!V45</f>
        <v>81.664656212303981</v>
      </c>
      <c r="X98" s="139">
        <f ca="1">Tavola27A!W45</f>
        <v>63.16472114137482</v>
      </c>
      <c r="Y98" s="139">
        <f ca="1">Tavola27A!X45</f>
        <v>83.12958435207824</v>
      </c>
    </row>
    <row r="99" spans="1:25" ht="15">
      <c r="A99" s="127"/>
      <c r="B99" s="147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</row>
    <row r="100" spans="1:25" ht="11.65" customHeight="1">
      <c r="A100" s="268" t="s">
        <v>439</v>
      </c>
      <c r="B100" s="136" t="s">
        <v>374</v>
      </c>
      <c r="C100" s="137">
        <f ca="1">Tavola28A!B41</f>
        <v>0.71799999999999997</v>
      </c>
      <c r="D100" s="137">
        <f ca="1">Tavola28A!C41</f>
        <v>0.70599999999999996</v>
      </c>
      <c r="E100" s="137">
        <f ca="1">Tavola28A!D41</f>
        <v>0.72099999999999997</v>
      </c>
      <c r="F100" s="137">
        <f ca="1">Tavola28A!E41</f>
        <v>0.69399999999999995</v>
      </c>
      <c r="G100" s="137">
        <f ca="1">Tavola28A!F41</f>
        <v>0.71299999999999997</v>
      </c>
      <c r="H100" s="137">
        <f ca="1">Tavola28A!G41</f>
        <v>0.68799999999999994</v>
      </c>
      <c r="I100" s="137">
        <f ca="1">Tavola28A!H41</f>
        <v>0.751</v>
      </c>
      <c r="J100" s="137">
        <f ca="1">Tavola28A!I41</f>
        <v>0.71899999999999997</v>
      </c>
      <c r="K100" s="137">
        <f ca="1">Tavola28A!J41</f>
        <v>0.73599999999999999</v>
      </c>
      <c r="L100" s="137">
        <f ca="1">Tavola28A!K41</f>
        <v>0.69799999999999995</v>
      </c>
      <c r="M100" s="137">
        <f ca="1">Tavola28A!L41</f>
        <v>0.75700000000000001</v>
      </c>
      <c r="O100" s="137">
        <f ca="1">Tavola28A!N41</f>
        <v>0.74399999999999999</v>
      </c>
      <c r="P100" s="137">
        <f ca="1">Tavola28A!O41</f>
        <v>0.69</v>
      </c>
      <c r="Q100" s="137">
        <f ca="1">Tavola28A!P41</f>
        <v>0.751</v>
      </c>
      <c r="R100" s="137">
        <f ca="1">Tavola28A!Q41</f>
        <v>0.746</v>
      </c>
      <c r="S100" s="137">
        <f ca="1">Tavola28A!R41</f>
        <v>0.73</v>
      </c>
      <c r="T100" s="137">
        <f ca="1">Tavola28A!S41</f>
        <v>0.77500000000000002</v>
      </c>
      <c r="U100" s="137">
        <f ca="1">Tavola28A!T41</f>
        <v>0.77400000000000002</v>
      </c>
      <c r="V100" s="137">
        <f ca="1">Tavola28A!U41</f>
        <v>0.77100000000000002</v>
      </c>
      <c r="W100" s="137">
        <f ca="1">Tavola28A!V41</f>
        <v>0.78500000000000003</v>
      </c>
      <c r="X100" s="137">
        <f ca="1">Tavola28A!W41</f>
        <v>0.66700000000000004</v>
      </c>
      <c r="Y100" s="137">
        <f ca="1">Tavola28A!X41</f>
        <v>0.754</v>
      </c>
    </row>
    <row r="101" spans="1:25">
      <c r="A101" s="268"/>
      <c r="B101" s="138" t="s">
        <v>375</v>
      </c>
      <c r="C101" s="139">
        <f ca="1">Tavola28A!B42</f>
        <v>5.2</v>
      </c>
      <c r="D101" s="139">
        <f ca="1">Tavola28A!C42</f>
        <v>5.0999999999999996</v>
      </c>
      <c r="E101" s="139">
        <f ca="1">Tavola28A!D42</f>
        <v>5.3</v>
      </c>
      <c r="F101" s="139">
        <f ca="1">Tavola28A!E42</f>
        <v>5.3</v>
      </c>
      <c r="G101" s="139">
        <f ca="1">Tavola28A!F42</f>
        <v>5.3</v>
      </c>
      <c r="H101" s="139">
        <f ca="1">Tavola28A!G42</f>
        <v>5</v>
      </c>
      <c r="I101" s="139">
        <f ca="1">Tavola28A!H42</f>
        <v>5.3</v>
      </c>
      <c r="J101" s="139">
        <f ca="1">Tavola28A!I42</f>
        <v>5.2</v>
      </c>
      <c r="K101" s="139">
        <f ca="1">Tavola28A!J42</f>
        <v>5.3</v>
      </c>
      <c r="L101" s="139">
        <f ca="1">Tavola28A!K42</f>
        <v>5.0999999999999996</v>
      </c>
      <c r="M101" s="139">
        <f ca="1">Tavola28A!L42</f>
        <v>5.3</v>
      </c>
      <c r="O101" s="139">
        <f ca="1">Tavola28A!N42</f>
        <v>5.3</v>
      </c>
      <c r="P101" s="139">
        <f ca="1">Tavola28A!O42</f>
        <v>5</v>
      </c>
      <c r="Q101" s="139">
        <f ca="1">Tavola28A!P42</f>
        <v>5.3</v>
      </c>
      <c r="R101" s="139">
        <f ca="1">Tavola28A!Q42</f>
        <v>5.3</v>
      </c>
      <c r="S101" s="139">
        <f ca="1">Tavola28A!R42</f>
        <v>5.3</v>
      </c>
      <c r="T101" s="139">
        <f ca="1">Tavola28A!S42</f>
        <v>5.2</v>
      </c>
      <c r="U101" s="139">
        <f ca="1">Tavola28A!T42</f>
        <v>5.3</v>
      </c>
      <c r="V101" s="139">
        <f ca="1">Tavola28A!U42</f>
        <v>5.4</v>
      </c>
      <c r="W101" s="139">
        <f ca="1">Tavola28A!V42</f>
        <v>5.4</v>
      </c>
      <c r="X101" s="139">
        <f ca="1">Tavola28A!W42</f>
        <v>5</v>
      </c>
      <c r="Y101" s="139">
        <f ca="1">Tavola28A!X42</f>
        <v>5.4</v>
      </c>
    </row>
    <row r="102" spans="1:25">
      <c r="A102" s="268"/>
      <c r="B102" s="138" t="s">
        <v>376</v>
      </c>
      <c r="C102" s="139">
        <f ca="1">Tavola28A!B43</f>
        <v>5</v>
      </c>
      <c r="D102" s="139">
        <f ca="1">Tavola28A!C43</f>
        <v>5</v>
      </c>
      <c r="E102" s="139">
        <f ca="1">Tavola28A!D43</f>
        <v>5</v>
      </c>
      <c r="F102" s="139">
        <f ca="1">Tavola28A!E43</f>
        <v>5</v>
      </c>
      <c r="G102" s="139">
        <f ca="1">Tavola28A!F43</f>
        <v>5</v>
      </c>
      <c r="H102" s="139">
        <f ca="1">Tavola28A!G43</f>
        <v>5</v>
      </c>
      <c r="I102" s="139">
        <f ca="1">Tavola28A!H43</f>
        <v>5</v>
      </c>
      <c r="J102" s="139">
        <f ca="1">Tavola28A!I43</f>
        <v>5</v>
      </c>
      <c r="K102" s="139">
        <f ca="1">Tavola28A!J43</f>
        <v>5</v>
      </c>
      <c r="L102" s="139">
        <f ca="1">Tavola28A!K43</f>
        <v>5</v>
      </c>
      <c r="M102" s="139">
        <f ca="1">Tavola28A!L43</f>
        <v>5</v>
      </c>
      <c r="O102" s="139">
        <f ca="1">Tavola28A!N43</f>
        <v>5</v>
      </c>
      <c r="P102" s="139">
        <f ca="1">Tavola28A!O43</f>
        <v>5</v>
      </c>
      <c r="Q102" s="139">
        <f ca="1">Tavola28A!P43</f>
        <v>5</v>
      </c>
      <c r="R102" s="139">
        <f ca="1">Tavola28A!Q43</f>
        <v>6</v>
      </c>
      <c r="S102" s="139">
        <f ca="1">Tavola28A!R43</f>
        <v>6</v>
      </c>
      <c r="T102" s="139">
        <f ca="1">Tavola28A!S43</f>
        <v>6</v>
      </c>
      <c r="U102" s="139">
        <f ca="1">Tavola28A!T43</f>
        <v>5</v>
      </c>
      <c r="V102" s="139">
        <f ca="1">Tavola28A!U43</f>
        <v>6</v>
      </c>
      <c r="W102" s="139">
        <f ca="1">Tavola28A!V43</f>
        <v>6</v>
      </c>
      <c r="X102" s="139">
        <f ca="1">Tavola28A!W43</f>
        <v>5</v>
      </c>
      <c r="Y102" s="139">
        <f ca="1">Tavola28A!X43</f>
        <v>6</v>
      </c>
    </row>
    <row r="103" spans="1:25">
      <c r="A103" s="268"/>
      <c r="B103" s="138" t="s">
        <v>377</v>
      </c>
      <c r="C103" s="140" t="str">
        <f ca="1">Tavola28A!B44</f>
        <v>Voto 6</v>
      </c>
      <c r="D103" s="140" t="str">
        <f ca="1">Tavola28A!C44</f>
        <v>Voto 6</v>
      </c>
      <c r="E103" s="140" t="str">
        <f ca="1">Tavola28A!D44</f>
        <v>Voto 6</v>
      </c>
      <c r="F103" s="140" t="str">
        <f ca="1">Tavola28A!E44</f>
        <v>Voto 6</v>
      </c>
      <c r="G103" s="140" t="str">
        <f ca="1">Tavola28A!F44</f>
        <v>Voto 6</v>
      </c>
      <c r="H103" s="140" t="str">
        <f ca="1">Tavola28A!G44</f>
        <v>Voto 6</v>
      </c>
      <c r="I103" s="140" t="str">
        <f ca="1">Tavola28A!H44</f>
        <v>Voto 6</v>
      </c>
      <c r="J103" s="140" t="str">
        <f ca="1">Tavola28A!I44</f>
        <v>Voto 6</v>
      </c>
      <c r="K103" s="140" t="str">
        <f ca="1">Tavola28A!J44</f>
        <v>Voto 6</v>
      </c>
      <c r="L103" s="140" t="str">
        <f ca="1">Tavola28A!K44</f>
        <v>Voto 6</v>
      </c>
      <c r="M103" s="140" t="str">
        <f ca="1">Tavola28A!L44</f>
        <v>Voto 6</v>
      </c>
      <c r="O103" s="140" t="str">
        <f ca="1">Tavola28A!N44</f>
        <v>Voto 6</v>
      </c>
      <c r="P103" s="140" t="str">
        <f ca="1">Tavola28A!O44</f>
        <v>Voto 5</v>
      </c>
      <c r="Q103" s="140" t="str">
        <f ca="1">Tavola28A!P44</f>
        <v>Voto 5</v>
      </c>
      <c r="R103" s="140" t="str">
        <f ca="1">Tavola28A!Q44</f>
        <v>Voto 6</v>
      </c>
      <c r="S103" s="140" t="str">
        <f ca="1">Tavola28A!R44</f>
        <v>Voto 6</v>
      </c>
      <c r="T103" s="140" t="str">
        <f ca="1">Tavola28A!S44</f>
        <v>Voto 6</v>
      </c>
      <c r="U103" s="140" t="str">
        <f ca="1">Tavola28A!T44</f>
        <v>Voto 5</v>
      </c>
      <c r="V103" s="140" t="str">
        <f ca="1">Tavola28A!U44</f>
        <v>Voto 6</v>
      </c>
      <c r="W103" s="140" t="str">
        <f ca="1">Tavola28A!V44</f>
        <v>Voto 6</v>
      </c>
      <c r="X103" s="140" t="str">
        <f ca="1">Tavola28A!W44</f>
        <v>Voto 6</v>
      </c>
      <c r="Y103" s="140" t="str">
        <f ca="1">Tavola28A!X44</f>
        <v>Voto 6</v>
      </c>
    </row>
    <row r="104" spans="1:25">
      <c r="A104" s="268"/>
      <c r="B104" s="138" t="s">
        <v>378</v>
      </c>
      <c r="C104" s="139">
        <f ca="1">Tavola28A!B45</f>
        <v>72.41379310344827</v>
      </c>
      <c r="D104" s="139">
        <f ca="1">Tavola28A!C45</f>
        <v>68.176254589963278</v>
      </c>
      <c r="E104" s="139">
        <f ca="1">Tavola28A!D45</f>
        <v>78.195488721804523</v>
      </c>
      <c r="F104" s="139">
        <f ca="1">Tavola28A!E45</f>
        <v>71.609632446134341</v>
      </c>
      <c r="G104" s="139">
        <f ca="1">Tavola28A!F45</f>
        <v>70.940170940170944</v>
      </c>
      <c r="H104" s="139">
        <f ca="1">Tavola28A!G45</f>
        <v>58.481613285883746</v>
      </c>
      <c r="I104" s="139">
        <f ca="1">Tavola28A!H45</f>
        <v>76.009501187648468</v>
      </c>
      <c r="J104" s="139">
        <f ca="1">Tavola28A!I45</f>
        <v>73.149309912170636</v>
      </c>
      <c r="K104" s="139">
        <f ca="1">Tavola28A!J45</f>
        <v>87.696335078534034</v>
      </c>
      <c r="L104" s="139">
        <f ca="1">Tavola28A!K45</f>
        <v>62.927981109799283</v>
      </c>
      <c r="M104" s="139">
        <f ca="1">Tavola28A!L45</f>
        <v>80.975609756097555</v>
      </c>
      <c r="O104" s="139">
        <f ca="1">Tavola28A!N45</f>
        <v>77.415307402760376</v>
      </c>
      <c r="P104" s="139">
        <f ca="1">Tavola28A!O45</f>
        <v>75.396825396825406</v>
      </c>
      <c r="Q104" s="139">
        <f ca="1">Tavola28A!P45</f>
        <v>76.732673267326732</v>
      </c>
      <c r="R104" s="139">
        <f ca="1">Tavola28A!Q45</f>
        <v>76.626506024096386</v>
      </c>
      <c r="S104" s="139">
        <f ca="1">Tavola28A!R45</f>
        <v>79.319041614123591</v>
      </c>
      <c r="T104" s="139">
        <f ca="1">Tavola28A!S45</f>
        <v>71.293001186239621</v>
      </c>
      <c r="U104" s="139">
        <f ca="1">Tavola28A!T45</f>
        <v>79.00262467191601</v>
      </c>
      <c r="V104" s="139">
        <f ca="1">Tavola28A!U45</f>
        <v>83.937823834196891</v>
      </c>
      <c r="W104" s="139">
        <f ca="1">Tavola28A!V45</f>
        <v>82.766990291262118</v>
      </c>
      <c r="X104" s="139">
        <f ca="1">Tavola28A!W45</f>
        <v>64.572864321608037</v>
      </c>
      <c r="Y104" s="139">
        <f ca="1">Tavola28A!X45</f>
        <v>82.262210796915156</v>
      </c>
    </row>
    <row r="105" spans="1:25" ht="15">
      <c r="A105" s="127"/>
      <c r="B105" s="147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</row>
    <row r="106" spans="1:25" ht="11.65" customHeight="1">
      <c r="A106" s="268" t="s">
        <v>440</v>
      </c>
      <c r="B106" s="136" t="s">
        <v>374</v>
      </c>
      <c r="C106" s="137">
        <f ca="1">Tavola29A!B41</f>
        <v>0.749</v>
      </c>
      <c r="D106" s="137">
        <f ca="1">Tavola29A!C41</f>
        <v>0.71799999999999997</v>
      </c>
      <c r="E106" s="137">
        <f ca="1">Tavola29A!D41</f>
        <v>0.74399999999999999</v>
      </c>
      <c r="F106" s="137">
        <f ca="1">Tavola29A!E41</f>
        <v>0.747</v>
      </c>
      <c r="G106" s="137">
        <f ca="1">Tavola29A!F41</f>
        <v>0.73299999999999998</v>
      </c>
      <c r="H106" s="137">
        <f ca="1">Tavola29A!G41</f>
        <v>0.72099999999999997</v>
      </c>
      <c r="I106" s="137">
        <f ca="1">Tavola29A!H41</f>
        <v>0.78800000000000003</v>
      </c>
      <c r="J106" s="137">
        <f ca="1">Tavola29A!I41</f>
        <v>0.78900000000000003</v>
      </c>
      <c r="K106" s="137">
        <f ca="1">Tavola29A!J41</f>
        <v>0.77500000000000002</v>
      </c>
      <c r="L106" s="137">
        <f ca="1">Tavola29A!K41</f>
        <v>0.71799999999999997</v>
      </c>
      <c r="M106" s="137">
        <f ca="1">Tavola29A!L41</f>
        <v>0.76900000000000002</v>
      </c>
      <c r="O106" s="137">
        <f ca="1">Tavola29A!N41</f>
        <v>0.79800000000000004</v>
      </c>
      <c r="P106" s="137">
        <f ca="1">Tavola29A!O41</f>
        <v>0.77600000000000002</v>
      </c>
      <c r="Q106" s="137">
        <f ca="1">Tavola29A!P41</f>
        <v>0.82899999999999996</v>
      </c>
      <c r="R106" s="137">
        <f ca="1">Tavola29A!Q41</f>
        <v>0.79400000000000004</v>
      </c>
      <c r="S106" s="137">
        <f ca="1">Tavola29A!R41</f>
        <v>0.78900000000000003</v>
      </c>
      <c r="T106" s="137">
        <f ca="1">Tavola29A!S41</f>
        <v>0.81299999999999994</v>
      </c>
      <c r="U106" s="137">
        <f ca="1">Tavola29A!T41</f>
        <v>0.76700000000000002</v>
      </c>
      <c r="V106" s="137">
        <f ca="1">Tavola29A!U41</f>
        <v>0.82399999999999995</v>
      </c>
      <c r="W106" s="137">
        <f ca="1">Tavola29A!V41</f>
        <v>0.84699999999999998</v>
      </c>
      <c r="X106" s="137">
        <f ca="1">Tavola29A!W41</f>
        <v>0.72299999999999998</v>
      </c>
      <c r="Y106" s="137">
        <f ca="1">Tavola29A!X41</f>
        <v>0.79500000000000004</v>
      </c>
    </row>
    <row r="107" spans="1:25">
      <c r="A107" s="268"/>
      <c r="B107" s="138" t="s">
        <v>375</v>
      </c>
      <c r="C107" s="139">
        <f ca="1">Tavola29A!B42</f>
        <v>5.3</v>
      </c>
      <c r="D107" s="139">
        <f ca="1">Tavola29A!C42</f>
        <v>5.0999999999999996</v>
      </c>
      <c r="E107" s="139">
        <f ca="1">Tavola29A!D42</f>
        <v>5.4</v>
      </c>
      <c r="F107" s="139">
        <f ca="1">Tavola29A!E42</f>
        <v>5.4</v>
      </c>
      <c r="G107" s="139">
        <f ca="1">Tavola29A!F42</f>
        <v>5.4</v>
      </c>
      <c r="H107" s="139">
        <f ca="1">Tavola29A!G42</f>
        <v>5.2</v>
      </c>
      <c r="I107" s="139">
        <f ca="1">Tavola29A!H42</f>
        <v>5.3</v>
      </c>
      <c r="J107" s="139">
        <f ca="1">Tavola29A!I42</f>
        <v>5.4</v>
      </c>
      <c r="K107" s="139">
        <f ca="1">Tavola29A!J42</f>
        <v>5.4</v>
      </c>
      <c r="L107" s="139">
        <f ca="1">Tavola29A!K42</f>
        <v>5.0999999999999996</v>
      </c>
      <c r="M107" s="139">
        <f ca="1">Tavola29A!L42</f>
        <v>5.4</v>
      </c>
      <c r="O107" s="139">
        <f ca="1">Tavola29A!N42</f>
        <v>5.4</v>
      </c>
      <c r="P107" s="139">
        <f ca="1">Tavola29A!O42</f>
        <v>5.2</v>
      </c>
      <c r="Q107" s="139">
        <f ca="1">Tavola29A!P42</f>
        <v>5.5</v>
      </c>
      <c r="R107" s="139">
        <f ca="1">Tavola29A!Q42</f>
        <v>5.4</v>
      </c>
      <c r="S107" s="139">
        <f ca="1">Tavola29A!R42</f>
        <v>5.3</v>
      </c>
      <c r="T107" s="139">
        <f ca="1">Tavola29A!S42</f>
        <v>5.4</v>
      </c>
      <c r="U107" s="139">
        <f ca="1">Tavola29A!T42</f>
        <v>5.5</v>
      </c>
      <c r="V107" s="139">
        <f ca="1">Tavola29A!U42</f>
        <v>5.5</v>
      </c>
      <c r="W107" s="139">
        <f ca="1">Tavola29A!V42</f>
        <v>5.5</v>
      </c>
      <c r="X107" s="139">
        <f ca="1">Tavola29A!W42</f>
        <v>5.2</v>
      </c>
      <c r="Y107" s="139">
        <f ca="1">Tavola29A!X42</f>
        <v>5.4</v>
      </c>
    </row>
    <row r="108" spans="1:25">
      <c r="A108" s="268"/>
      <c r="B108" s="138" t="s">
        <v>376</v>
      </c>
      <c r="C108" s="139">
        <f ca="1">Tavola29A!B43</f>
        <v>5</v>
      </c>
      <c r="D108" s="139">
        <f ca="1">Tavola29A!C43</f>
        <v>5</v>
      </c>
      <c r="E108" s="139">
        <f ca="1">Tavola29A!D43</f>
        <v>6</v>
      </c>
      <c r="F108" s="139">
        <f ca="1">Tavola29A!E43</f>
        <v>6</v>
      </c>
      <c r="G108" s="139">
        <f ca="1">Tavola29A!F43</f>
        <v>5</v>
      </c>
      <c r="H108" s="139">
        <f ca="1">Tavola29A!G43</f>
        <v>5</v>
      </c>
      <c r="I108" s="139">
        <f ca="1">Tavola29A!H43</f>
        <v>5</v>
      </c>
      <c r="J108" s="139">
        <f ca="1">Tavola29A!I43</f>
        <v>6</v>
      </c>
      <c r="K108" s="139">
        <f ca="1">Tavola29A!J43</f>
        <v>6</v>
      </c>
      <c r="L108" s="139">
        <f ca="1">Tavola29A!K43</f>
        <v>5</v>
      </c>
      <c r="M108" s="139">
        <f ca="1">Tavola29A!L43</f>
        <v>6</v>
      </c>
      <c r="O108" s="139">
        <f ca="1">Tavola29A!N43</f>
        <v>6</v>
      </c>
      <c r="P108" s="139">
        <f ca="1">Tavola29A!O43</f>
        <v>5</v>
      </c>
      <c r="Q108" s="139">
        <f ca="1">Tavola29A!P43</f>
        <v>6</v>
      </c>
      <c r="R108" s="139">
        <f ca="1">Tavola29A!Q43</f>
        <v>5</v>
      </c>
      <c r="S108" s="139">
        <f ca="1">Tavola29A!R43</f>
        <v>6</v>
      </c>
      <c r="T108" s="139">
        <f ca="1">Tavola29A!S43</f>
        <v>6</v>
      </c>
      <c r="U108" s="139">
        <f ca="1">Tavola29A!T43</f>
        <v>6</v>
      </c>
      <c r="V108" s="139">
        <f ca="1">Tavola29A!U43</f>
        <v>6</v>
      </c>
      <c r="W108" s="139">
        <f ca="1">Tavola29A!V43</f>
        <v>6</v>
      </c>
      <c r="X108" s="139">
        <f ca="1">Tavola29A!W43</f>
        <v>5</v>
      </c>
      <c r="Y108" s="139">
        <f ca="1">Tavola29A!X43</f>
        <v>6</v>
      </c>
    </row>
    <row r="109" spans="1:25">
      <c r="A109" s="268"/>
      <c r="B109" s="138" t="s">
        <v>377</v>
      </c>
      <c r="C109" s="140" t="str">
        <f ca="1">Tavola29A!B44</f>
        <v>Voto 6</v>
      </c>
      <c r="D109" s="140" t="str">
        <f ca="1">Tavola29A!C44</f>
        <v>Voto 6</v>
      </c>
      <c r="E109" s="140" t="str">
        <f ca="1">Tavola29A!D44</f>
        <v>Voto 6</v>
      </c>
      <c r="F109" s="140" t="str">
        <f ca="1">Tavola29A!E44</f>
        <v>Voto 6</v>
      </c>
      <c r="G109" s="140" t="str">
        <f ca="1">Tavola29A!F44</f>
        <v>Voto 6</v>
      </c>
      <c r="H109" s="140" t="str">
        <f ca="1">Tavola29A!G44</f>
        <v>Voto 6</v>
      </c>
      <c r="I109" s="140" t="str">
        <f ca="1">Tavola29A!H44</f>
        <v>Voto 5</v>
      </c>
      <c r="J109" s="140" t="str">
        <f ca="1">Tavola29A!I44</f>
        <v>Voto 6</v>
      </c>
      <c r="K109" s="140" t="str">
        <f ca="1">Tavola29A!J44</f>
        <v>Voto 6</v>
      </c>
      <c r="L109" s="140" t="str">
        <f ca="1">Tavola29A!K44</f>
        <v>Voto 6</v>
      </c>
      <c r="M109" s="140" t="str">
        <f ca="1">Tavola29A!L44</f>
        <v>Voto 6</v>
      </c>
      <c r="O109" s="140" t="str">
        <f ca="1">Tavola29A!N44</f>
        <v>Voto 6</v>
      </c>
      <c r="P109" s="140" t="str">
        <f ca="1">Tavola29A!O44</f>
        <v>Voto 5</v>
      </c>
      <c r="Q109" s="140" t="str">
        <f ca="1">Tavola29A!P44</f>
        <v>Voto 6</v>
      </c>
      <c r="R109" s="140" t="str">
        <f ca="1">Tavola29A!Q44</f>
        <v>Voto 6</v>
      </c>
      <c r="S109" s="140" t="str">
        <f ca="1">Tavola29A!R44</f>
        <v>Voto 6</v>
      </c>
      <c r="T109" s="140" t="str">
        <f ca="1">Tavola29A!S44</f>
        <v>Voto 6</v>
      </c>
      <c r="U109" s="140" t="str">
        <f ca="1">Tavola29A!T44</f>
        <v>Voto 6</v>
      </c>
      <c r="V109" s="140" t="str">
        <f ca="1">Tavola29A!U44</f>
        <v>Voto 6</v>
      </c>
      <c r="W109" s="140" t="str">
        <f ca="1">Tavola29A!V44</f>
        <v>Voto 6</v>
      </c>
      <c r="X109" s="140" t="str">
        <f ca="1">Tavola29A!W44</f>
        <v>Voto 6</v>
      </c>
      <c r="Y109" s="140" t="str">
        <f ca="1">Tavola29A!X44</f>
        <v>Voto 5</v>
      </c>
    </row>
    <row r="110" spans="1:25">
      <c r="A110" s="268"/>
      <c r="B110" s="138" t="s">
        <v>378</v>
      </c>
      <c r="C110" s="139">
        <f ca="1">Tavola29A!B45</f>
        <v>81.389578163771716</v>
      </c>
      <c r="D110" s="139">
        <f ca="1">Tavola29A!C45</f>
        <v>70.334928229665081</v>
      </c>
      <c r="E110" s="139">
        <f ca="1">Tavola29A!D45</f>
        <v>82.706766917293251</v>
      </c>
      <c r="F110" s="139">
        <f ca="1">Tavola29A!E45</f>
        <v>81.749049429657788</v>
      </c>
      <c r="G110" s="139">
        <f ca="1">Tavola29A!F45</f>
        <v>84.41890166028098</v>
      </c>
      <c r="H110" s="139">
        <f ca="1">Tavola29A!G45</f>
        <v>78.973717146433046</v>
      </c>
      <c r="I110" s="139">
        <f ca="1">Tavola29A!H45</f>
        <v>78.923253150057263</v>
      </c>
      <c r="J110" s="139">
        <f ca="1">Tavola29A!I45</f>
        <v>88.133498145859107</v>
      </c>
      <c r="K110" s="139">
        <f ca="1">Tavola29A!J45</f>
        <v>87.5</v>
      </c>
      <c r="L110" s="139">
        <f ca="1">Tavola29A!K45</f>
        <v>72.53948967193196</v>
      </c>
      <c r="M110" s="139">
        <f ca="1">Tavola29A!L45</f>
        <v>85.768742058449803</v>
      </c>
      <c r="O110" s="139">
        <f ca="1">Tavola29A!N45</f>
        <v>85.347985347985343</v>
      </c>
      <c r="P110" s="139">
        <f ca="1">Tavola29A!O45</f>
        <v>81.196581196581192</v>
      </c>
      <c r="Q110" s="139">
        <f ca="1">Tavola29A!P45</f>
        <v>90.349819059107347</v>
      </c>
      <c r="R110" s="139">
        <f ca="1">Tavola29A!Q45</f>
        <v>83.668639053254438</v>
      </c>
      <c r="S110" s="139">
        <f ca="1">Tavola29A!R45</f>
        <v>82.721893491124263</v>
      </c>
      <c r="T110" s="139">
        <f ca="1">Tavola29A!S45</f>
        <v>88.264058679706594</v>
      </c>
      <c r="U110" s="139">
        <f ca="1">Tavola29A!T45</f>
        <v>89.319092122830455</v>
      </c>
      <c r="V110" s="139">
        <f ca="1">Tavola29A!U45</f>
        <v>93.375796178343947</v>
      </c>
      <c r="W110" s="139">
        <f ca="1">Tavola29A!V45</f>
        <v>87.802071346375143</v>
      </c>
      <c r="X110" s="139">
        <f ca="1">Tavola29A!W45</f>
        <v>76.884422110552777</v>
      </c>
      <c r="Y110" s="139">
        <f ca="1">Tavola29A!X45</f>
        <v>81.975308641975317</v>
      </c>
    </row>
    <row r="111" spans="1:25" ht="15">
      <c r="A111" s="127"/>
      <c r="B111" s="147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</row>
    <row r="112" spans="1:25" ht="11.65" customHeight="1">
      <c r="A112" s="269" t="s">
        <v>19</v>
      </c>
      <c r="B112" s="136" t="s">
        <v>374</v>
      </c>
      <c r="C112" s="137">
        <f ca="1">Tavola30A!B24</f>
        <v>0.72925000000000006</v>
      </c>
      <c r="D112" s="137">
        <f ca="1">Tavola30A!C24</f>
        <v>0.71524999999999994</v>
      </c>
      <c r="E112" s="137">
        <f ca="1">Tavola30A!D24</f>
        <v>0.72799999999999998</v>
      </c>
      <c r="F112" s="137">
        <f ca="1">Tavola30A!E24</f>
        <v>0.7257499999999999</v>
      </c>
      <c r="G112" s="137">
        <f ca="1">Tavola30A!F24</f>
        <v>0.71699999999999997</v>
      </c>
      <c r="H112" s="137">
        <f ca="1">Tavola30A!G24</f>
        <v>0.69775000000000009</v>
      </c>
      <c r="I112" s="137">
        <f ca="1">Tavola30A!H24</f>
        <v>0.75800000000000001</v>
      </c>
      <c r="J112" s="137">
        <f ca="1">Tavola30A!I24</f>
        <v>0.74175000000000002</v>
      </c>
      <c r="K112" s="137">
        <f ca="1">Tavola30A!J24</f>
        <v>0.755</v>
      </c>
      <c r="L112" s="137">
        <f ca="1">Tavola30A!K24</f>
        <v>0.69899999999999995</v>
      </c>
      <c r="M112" s="137">
        <f ca="1">Tavola30A!L24</f>
        <v>0.75775000000000003</v>
      </c>
      <c r="O112" s="137">
        <f ca="1">Tavola30A!N24</f>
        <v>0.76049999999999995</v>
      </c>
      <c r="P112" s="137">
        <f ca="1">Tavola30A!O24</f>
        <v>0.72075</v>
      </c>
      <c r="Q112" s="137">
        <f ca="1">Tavola30A!P24</f>
        <v>0.76475000000000004</v>
      </c>
      <c r="R112" s="137">
        <f ca="1">Tavola30A!Q24</f>
        <v>0.77</v>
      </c>
      <c r="S112" s="137">
        <f ca="1">Tavola30A!R24</f>
        <v>0.755</v>
      </c>
      <c r="T112" s="137">
        <f ca="1">Tavola30A!S24</f>
        <v>0.77275000000000005</v>
      </c>
      <c r="U112" s="137">
        <f ca="1">Tavola30A!T24</f>
        <v>0.77825</v>
      </c>
      <c r="V112" s="137">
        <f ca="1">Tavola30A!U24</f>
        <v>0.77574999999999994</v>
      </c>
      <c r="W112" s="137">
        <f ca="1">Tavola30A!V24</f>
        <v>0.81225000000000003</v>
      </c>
      <c r="X112" s="137">
        <f ca="1">Tavola30A!W24</f>
        <v>0.68374999999999997</v>
      </c>
      <c r="Y112" s="137">
        <f ca="1">Tavola30A!X24</f>
        <v>0.76949999999999996</v>
      </c>
    </row>
    <row r="113" spans="1:25" ht="11.45" customHeight="1">
      <c r="A113" s="270"/>
      <c r="B113" s="138" t="s">
        <v>375</v>
      </c>
      <c r="C113" s="139">
        <f ca="1">Tavola30A!B25</f>
        <v>5.25</v>
      </c>
      <c r="D113" s="139">
        <f ca="1">Tavola30A!C25</f>
        <v>5.125</v>
      </c>
      <c r="E113" s="139">
        <f ca="1">Tavola30A!D25</f>
        <v>5.3000000000000007</v>
      </c>
      <c r="F113" s="139">
        <f ca="1">Tavola30A!E25</f>
        <v>5.35</v>
      </c>
      <c r="G113" s="139">
        <f ca="1">Tavola30A!F25</f>
        <v>5.2750000000000004</v>
      </c>
      <c r="H113" s="139">
        <f ca="1">Tavola30A!G25</f>
        <v>5.0750000000000002</v>
      </c>
      <c r="I113" s="139">
        <f ca="1">Tavola30A!H25</f>
        <v>5.2750000000000004</v>
      </c>
      <c r="J113" s="139">
        <f ca="1">Tavola30A!I25</f>
        <v>5.3000000000000007</v>
      </c>
      <c r="K113" s="139">
        <f ca="1">Tavola30A!J25</f>
        <v>5.3250000000000011</v>
      </c>
      <c r="L113" s="139">
        <f ca="1">Tavola30A!K25</f>
        <v>5.0749999999999993</v>
      </c>
      <c r="M113" s="139">
        <f ca="1">Tavola30A!L25</f>
        <v>5.35</v>
      </c>
      <c r="O113" s="139">
        <f ca="1">Tavola30A!N25</f>
        <v>5.3250000000000011</v>
      </c>
      <c r="P113" s="139">
        <f ca="1">Tavola30A!O25</f>
        <v>5.0999999999999996</v>
      </c>
      <c r="Q113" s="139">
        <f ca="1">Tavola30A!P25</f>
        <v>5.375</v>
      </c>
      <c r="R113" s="139">
        <f ca="1">Tavola30A!Q25</f>
        <v>5.375</v>
      </c>
      <c r="S113" s="139">
        <f ca="1">Tavola30A!R25</f>
        <v>5.3000000000000007</v>
      </c>
      <c r="T113" s="139">
        <f ca="1">Tavola30A!S25</f>
        <v>5.3249999999999993</v>
      </c>
      <c r="U113" s="139">
        <f ca="1">Tavola30A!T25</f>
        <v>5.4249999999999998</v>
      </c>
      <c r="V113" s="139">
        <f ca="1">Tavola30A!U25</f>
        <v>5.4250000000000007</v>
      </c>
      <c r="W113" s="139">
        <f ca="1">Tavola30A!V25</f>
        <v>5.4499999999999993</v>
      </c>
      <c r="X113" s="139">
        <f ca="1">Tavola30A!W25</f>
        <v>5.0750000000000002</v>
      </c>
      <c r="Y113" s="139">
        <f ca="1">Tavola30A!X25</f>
        <v>5.4</v>
      </c>
    </row>
    <row r="114" spans="1:25" ht="15">
      <c r="A114" s="127"/>
      <c r="B114" s="147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</row>
    <row r="115" spans="1:25" ht="11.65" customHeight="1">
      <c r="A115" s="268" t="s">
        <v>441</v>
      </c>
      <c r="B115" s="136" t="s">
        <v>374</v>
      </c>
      <c r="C115" s="137">
        <f ca="1">Tavola31A!B41</f>
        <v>0.71399999999999997</v>
      </c>
      <c r="D115" s="137">
        <f ca="1">Tavola31A!C41</f>
        <v>0.69099999999999995</v>
      </c>
      <c r="E115" s="137">
        <f ca="1">Tavola31A!D41</f>
        <v>0.69499999999999995</v>
      </c>
      <c r="F115" s="137">
        <f ca="1">Tavola31A!E41</f>
        <v>0.71499999999999997</v>
      </c>
      <c r="G115" s="137">
        <f ca="1">Tavola31A!F41</f>
        <v>0.73899999999999999</v>
      </c>
      <c r="H115" s="137">
        <f ca="1">Tavola31A!G41</f>
        <v>0.70399999999999996</v>
      </c>
      <c r="I115" s="137">
        <f ca="1">Tavola31A!H41</f>
        <v>0.71899999999999997</v>
      </c>
      <c r="J115" s="137">
        <f ca="1">Tavola31A!I41</f>
        <v>0.70499999999999996</v>
      </c>
      <c r="K115" s="137">
        <f ca="1">Tavola31A!J41</f>
        <v>0.76400000000000001</v>
      </c>
      <c r="L115" s="137">
        <f ca="1">Tavola31A!K41</f>
        <v>0.68799999999999994</v>
      </c>
      <c r="M115" s="137">
        <f ca="1">Tavola31A!L41</f>
        <v>0.73599999999999999</v>
      </c>
      <c r="O115" s="137">
        <f ca="1">Tavola31A!N41</f>
        <v>0.72499999999999998</v>
      </c>
      <c r="P115" s="137">
        <f ca="1">Tavola31A!O41</f>
        <v>0.66100000000000003</v>
      </c>
      <c r="Q115" s="137">
        <f ca="1">Tavola31A!P41</f>
        <v>0.78100000000000003</v>
      </c>
      <c r="R115" s="137">
        <f ca="1">Tavola31A!Q41</f>
        <v>0.80200000000000005</v>
      </c>
      <c r="S115" s="137">
        <f ca="1">Tavola31A!R41</f>
        <v>0.77900000000000003</v>
      </c>
      <c r="T115" s="137">
        <f ca="1">Tavola31A!S41</f>
        <v>0.71499999999999997</v>
      </c>
      <c r="U115" s="137">
        <f ca="1">Tavola31A!T41</f>
        <v>0.68200000000000005</v>
      </c>
      <c r="V115" s="137">
        <f ca="1">Tavola31A!U41</f>
        <v>0.72399999999999998</v>
      </c>
      <c r="W115" s="137">
        <f ca="1">Tavola31A!V41</f>
        <v>0.79400000000000004</v>
      </c>
      <c r="X115" s="137">
        <f ca="1">Tavola31A!W41</f>
        <v>0.70799999999999996</v>
      </c>
      <c r="Y115" s="137">
        <f ca="1">Tavola31A!X41</f>
        <v>0.66100000000000003</v>
      </c>
    </row>
    <row r="116" spans="1:25">
      <c r="A116" s="268"/>
      <c r="B116" s="138" t="s">
        <v>375</v>
      </c>
      <c r="C116" s="139">
        <f ca="1">Tavola31A!B42</f>
        <v>5.2</v>
      </c>
      <c r="D116" s="139">
        <f ca="1">Tavola31A!C42</f>
        <v>5.0999999999999996</v>
      </c>
      <c r="E116" s="139">
        <f ca="1">Tavola31A!D42</f>
        <v>5.2</v>
      </c>
      <c r="F116" s="139">
        <f ca="1">Tavola31A!E42</f>
        <v>5.2</v>
      </c>
      <c r="G116" s="139">
        <f ca="1">Tavola31A!F42</f>
        <v>5.2</v>
      </c>
      <c r="H116" s="139">
        <f ca="1">Tavola31A!G42</f>
        <v>5.0999999999999996</v>
      </c>
      <c r="I116" s="139">
        <f ca="1">Tavola31A!H42</f>
        <v>5.0999999999999996</v>
      </c>
      <c r="J116" s="139">
        <f ca="1">Tavola31A!I42</f>
        <v>5.3</v>
      </c>
      <c r="K116" s="139">
        <f ca="1">Tavola31A!J42</f>
        <v>5.4</v>
      </c>
      <c r="L116" s="139">
        <f ca="1">Tavola31A!K42</f>
        <v>5</v>
      </c>
      <c r="M116" s="139">
        <f ca="1">Tavola31A!L42</f>
        <v>5.3</v>
      </c>
      <c r="O116" s="139">
        <f ca="1">Tavola31A!N42</f>
        <v>5.2</v>
      </c>
      <c r="P116" s="139">
        <f ca="1">Tavola31A!O42</f>
        <v>4.9000000000000004</v>
      </c>
      <c r="Q116" s="139">
        <f ca="1">Tavola31A!P42</f>
        <v>5.3</v>
      </c>
      <c r="R116" s="139">
        <f ca="1">Tavola31A!Q42</f>
        <v>5.3</v>
      </c>
      <c r="S116" s="139">
        <f ca="1">Tavola31A!R42</f>
        <v>5.3</v>
      </c>
      <c r="T116" s="139">
        <f ca="1">Tavola31A!S42</f>
        <v>5.2</v>
      </c>
      <c r="U116" s="139">
        <f ca="1">Tavola31A!T42</f>
        <v>5.2</v>
      </c>
      <c r="V116" s="139">
        <f ca="1">Tavola31A!U42</f>
        <v>5.3</v>
      </c>
      <c r="W116" s="139">
        <f ca="1">Tavola31A!V42</f>
        <v>5.4</v>
      </c>
      <c r="X116" s="139">
        <f ca="1">Tavola31A!W42</f>
        <v>5.0999999999999996</v>
      </c>
      <c r="Y116" s="139">
        <f ca="1">Tavola31A!X42</f>
        <v>5</v>
      </c>
    </row>
    <row r="117" spans="1:25">
      <c r="A117" s="268"/>
      <c r="B117" s="138" t="s">
        <v>376</v>
      </c>
      <c r="C117" s="139">
        <f ca="1">Tavola31A!B43</f>
        <v>5</v>
      </c>
      <c r="D117" s="139">
        <f ca="1">Tavola31A!C43</f>
        <v>5</v>
      </c>
      <c r="E117" s="139">
        <f ca="1">Tavola31A!D43</f>
        <v>5</v>
      </c>
      <c r="F117" s="139">
        <f ca="1">Tavola31A!E43</f>
        <v>5</v>
      </c>
      <c r="G117" s="139">
        <f ca="1">Tavola31A!F43</f>
        <v>6</v>
      </c>
      <c r="H117" s="139">
        <f ca="1">Tavola31A!G43</f>
        <v>5</v>
      </c>
      <c r="I117" s="139">
        <f ca="1">Tavola31A!H43</f>
        <v>5</v>
      </c>
      <c r="J117" s="139">
        <f ca="1">Tavola31A!I43</f>
        <v>6</v>
      </c>
      <c r="K117" s="139">
        <f ca="1">Tavola31A!J43</f>
        <v>6</v>
      </c>
      <c r="L117" s="139">
        <f ca="1">Tavola31A!K43</f>
        <v>5</v>
      </c>
      <c r="M117" s="139">
        <f ca="1">Tavola31A!L43</f>
        <v>5</v>
      </c>
      <c r="O117" s="139">
        <f ca="1">Tavola31A!N43</f>
        <v>5</v>
      </c>
      <c r="P117" s="139">
        <f ca="1">Tavola31A!O43</f>
        <v>5</v>
      </c>
      <c r="Q117" s="139">
        <f ca="1">Tavola31A!P43</f>
        <v>5</v>
      </c>
      <c r="R117" s="139">
        <f ca="1">Tavola31A!Q43</f>
        <v>6</v>
      </c>
      <c r="S117" s="139">
        <f ca="1">Tavola31A!R43</f>
        <v>6</v>
      </c>
      <c r="T117" s="139">
        <f ca="1">Tavola31A!S43</f>
        <v>5</v>
      </c>
      <c r="U117" s="139">
        <f ca="1">Tavola31A!T43</f>
        <v>5</v>
      </c>
      <c r="V117" s="139">
        <f ca="1">Tavola31A!U43</f>
        <v>6</v>
      </c>
      <c r="W117" s="139">
        <f ca="1">Tavola31A!V43</f>
        <v>6</v>
      </c>
      <c r="X117" s="139">
        <f ca="1">Tavola31A!W43</f>
        <v>5</v>
      </c>
      <c r="Y117" s="139">
        <f ca="1">Tavola31A!X43</f>
        <v>5</v>
      </c>
    </row>
    <row r="118" spans="1:25">
      <c r="A118" s="268"/>
      <c r="B118" s="138" t="s">
        <v>377</v>
      </c>
      <c r="C118" s="140" t="str">
        <f ca="1">Tavola31A!B44</f>
        <v>Voto 6</v>
      </c>
      <c r="D118" s="140" t="str">
        <f ca="1">Tavola31A!C44</f>
        <v>Voto 6</v>
      </c>
      <c r="E118" s="140" t="str">
        <f ca="1">Tavola31A!D44</f>
        <v>Voto 6</v>
      </c>
      <c r="F118" s="140" t="str">
        <f ca="1">Tavola31A!E44</f>
        <v>Voto 6</v>
      </c>
      <c r="G118" s="140" t="str">
        <f ca="1">Tavola31A!F44</f>
        <v>Voto 6</v>
      </c>
      <c r="H118" s="140" t="str">
        <f ca="1">Tavola31A!G44</f>
        <v>Voto 6</v>
      </c>
      <c r="I118" s="140" t="str">
        <f ca="1">Tavola31A!H44</f>
        <v>Voto 6</v>
      </c>
      <c r="J118" s="140" t="str">
        <f ca="1">Tavola31A!I44</f>
        <v>Voto 6</v>
      </c>
      <c r="K118" s="140" t="str">
        <f ca="1">Tavola31A!J44</f>
        <v>Voto 6</v>
      </c>
      <c r="L118" s="140" t="str">
        <f ca="1">Tavola31A!K44</f>
        <v>Voto 6</v>
      </c>
      <c r="M118" s="140" t="str">
        <f ca="1">Tavola31A!L44</f>
        <v>Voto 6</v>
      </c>
      <c r="O118" s="140" t="str">
        <f ca="1">Tavola31A!N44</f>
        <v>Voto 6</v>
      </c>
      <c r="P118" s="140" t="str">
        <f ca="1">Tavola31A!O44</f>
        <v>Voto 5</v>
      </c>
      <c r="Q118" s="140" t="str">
        <f ca="1">Tavola31A!P44</f>
        <v>Voto 5</v>
      </c>
      <c r="R118" s="140" t="str">
        <f ca="1">Tavola31A!Q44</f>
        <v>Voto 6</v>
      </c>
      <c r="S118" s="140" t="str">
        <f ca="1">Tavola31A!R44</f>
        <v>Voto 6</v>
      </c>
      <c r="T118" s="140" t="str">
        <f ca="1">Tavola31A!S44</f>
        <v>Voto 6</v>
      </c>
      <c r="U118" s="140" t="str">
        <f ca="1">Tavola31A!T44</f>
        <v>Voto 6</v>
      </c>
      <c r="V118" s="140" t="str">
        <f ca="1">Tavola31A!U44</f>
        <v>Voto 6</v>
      </c>
      <c r="W118" s="140" t="str">
        <f ca="1">Tavola31A!V44</f>
        <v>Voto 6</v>
      </c>
      <c r="X118" s="140" t="str">
        <f ca="1">Tavola31A!W44</f>
        <v>Voto 6</v>
      </c>
      <c r="Y118" s="140" t="str">
        <f ca="1">Tavola31A!X44</f>
        <v>Voto 6</v>
      </c>
    </row>
    <row r="119" spans="1:25">
      <c r="A119" s="268"/>
      <c r="B119" s="138" t="s">
        <v>378</v>
      </c>
      <c r="C119" s="139">
        <f ca="1">Tavola31A!B45</f>
        <v>73.400250941028858</v>
      </c>
      <c r="D119" s="139">
        <f ca="1">Tavola31A!C45</f>
        <v>67.116564417177898</v>
      </c>
      <c r="E119" s="139">
        <f ca="1">Tavola31A!D45</f>
        <v>72.264631043256998</v>
      </c>
      <c r="F119" s="139">
        <f ca="1">Tavola31A!E45</f>
        <v>71.752837326607818</v>
      </c>
      <c r="G119" s="139">
        <f ca="1">Tavola31A!F45</f>
        <v>73.543689320388353</v>
      </c>
      <c r="H119" s="139">
        <f ca="1">Tavola31A!G45</f>
        <v>78.210116731517516</v>
      </c>
      <c r="I119" s="139">
        <f ca="1">Tavola31A!H45</f>
        <v>72.019464720194648</v>
      </c>
      <c r="J119" s="139">
        <f ca="1">Tavola31A!I45</f>
        <v>71.032745591939545</v>
      </c>
      <c r="K119" s="139">
        <f ca="1">Tavola31A!J45</f>
        <v>78.359096313912019</v>
      </c>
      <c r="L119" s="139">
        <f ca="1">Tavola31A!K45</f>
        <v>62.707838479809972</v>
      </c>
      <c r="M119" s="139">
        <f ca="1">Tavola31A!L45</f>
        <v>80.551905387647821</v>
      </c>
      <c r="O119" s="139">
        <f ca="1">Tavola31A!N45</f>
        <v>78.421052631578945</v>
      </c>
      <c r="P119" s="139">
        <f ca="1">Tavola31A!O45</f>
        <v>68.911917098445613</v>
      </c>
      <c r="Q119" s="139">
        <f ca="1">Tavola31A!P45</f>
        <v>82.509505703422064</v>
      </c>
      <c r="R119" s="139">
        <f ca="1">Tavola31A!Q45</f>
        <v>75.806451612903217</v>
      </c>
      <c r="S119" s="139">
        <f ca="1">Tavola31A!R45</f>
        <v>85.330073349633253</v>
      </c>
      <c r="T119" s="139">
        <f ca="1">Tavola31A!S45</f>
        <v>81.740370898716122</v>
      </c>
      <c r="U119" s="139">
        <f ca="1">Tavola31A!T45</f>
        <v>84.498480243161083</v>
      </c>
      <c r="V119" s="139">
        <f ca="1">Tavola31A!U45</f>
        <v>86.127167630057798</v>
      </c>
      <c r="W119" s="139">
        <f ca="1">Tavola31A!V45</f>
        <v>90.81364829396324</v>
      </c>
      <c r="X119" s="139">
        <f ca="1">Tavola31A!W45</f>
        <v>69.37799043062202</v>
      </c>
      <c r="Y119" s="139">
        <f ca="1">Tavola31A!X45</f>
        <v>72.198581560283685</v>
      </c>
    </row>
    <row r="120" spans="1:25" ht="15">
      <c r="A120" s="127"/>
      <c r="B120" s="147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</row>
    <row r="121" spans="1:25" ht="11.65" customHeight="1">
      <c r="A121" s="268" t="s">
        <v>442</v>
      </c>
      <c r="B121" s="136" t="s">
        <v>374</v>
      </c>
      <c r="C121" s="137">
        <f ca="1">Tavola32A!B41</f>
        <v>0.67300000000000004</v>
      </c>
      <c r="D121" s="137">
        <f ca="1">Tavola32A!C41</f>
        <v>0.67500000000000004</v>
      </c>
      <c r="E121" s="137">
        <f ca="1">Tavola32A!D41</f>
        <v>0.64700000000000002</v>
      </c>
      <c r="F121" s="137">
        <f ca="1">Tavola32A!E41</f>
        <v>0.67300000000000004</v>
      </c>
      <c r="G121" s="137">
        <f ca="1">Tavola32A!F41</f>
        <v>0.68500000000000005</v>
      </c>
      <c r="H121" s="137">
        <f ca="1">Tavola32A!G41</f>
        <v>0.66300000000000003</v>
      </c>
      <c r="I121" s="137">
        <f ca="1">Tavola32A!H41</f>
        <v>0.68799999999999994</v>
      </c>
      <c r="J121" s="137">
        <f ca="1">Tavola32A!I41</f>
        <v>0.66300000000000003</v>
      </c>
      <c r="K121" s="137">
        <f ca="1">Tavola32A!J41</f>
        <v>0.72399999999999998</v>
      </c>
      <c r="L121" s="137">
        <f ca="1">Tavola32A!K41</f>
        <v>0.626</v>
      </c>
      <c r="M121" s="137">
        <f ca="1">Tavola32A!L41</f>
        <v>0.68899999999999995</v>
      </c>
      <c r="O121" s="137">
        <f ca="1">Tavola32A!N41</f>
        <v>0.70899999999999996</v>
      </c>
      <c r="P121" s="137">
        <f ca="1">Tavola32A!O41</f>
        <v>0.68400000000000005</v>
      </c>
      <c r="Q121" s="137">
        <f ca="1">Tavola32A!P41</f>
        <v>0.72599999999999998</v>
      </c>
      <c r="R121" s="137">
        <f ca="1">Tavola32A!Q41</f>
        <v>0.73199999999999998</v>
      </c>
      <c r="S121" s="137">
        <f ca="1">Tavola32A!R41</f>
        <v>0.755</v>
      </c>
      <c r="T121" s="137">
        <f ca="1">Tavola32A!S41</f>
        <v>0.67500000000000004</v>
      </c>
      <c r="U121" s="137">
        <f ca="1">Tavola32A!T41</f>
        <v>0.68799999999999994</v>
      </c>
      <c r="V121" s="137">
        <f ca="1">Tavola32A!U41</f>
        <v>0.73699999999999999</v>
      </c>
      <c r="W121" s="137">
        <f ca="1">Tavola32A!V41</f>
        <v>0.79300000000000004</v>
      </c>
      <c r="X121" s="137">
        <f ca="1">Tavola32A!W41</f>
        <v>0.66800000000000004</v>
      </c>
      <c r="Y121" s="137">
        <f ca="1">Tavola32A!X41</f>
        <v>0.66300000000000003</v>
      </c>
    </row>
    <row r="122" spans="1:25">
      <c r="A122" s="268"/>
      <c r="B122" s="138" t="s">
        <v>375</v>
      </c>
      <c r="C122" s="139">
        <f ca="1">Tavola32A!B42</f>
        <v>5</v>
      </c>
      <c r="D122" s="139">
        <f ca="1">Tavola32A!C42</f>
        <v>4.9000000000000004</v>
      </c>
      <c r="E122" s="139">
        <f ca="1">Tavola32A!D42</f>
        <v>4.9000000000000004</v>
      </c>
      <c r="F122" s="139">
        <f ca="1">Tavola32A!E42</f>
        <v>5</v>
      </c>
      <c r="G122" s="139">
        <f ca="1">Tavola32A!F42</f>
        <v>5</v>
      </c>
      <c r="H122" s="139">
        <f ca="1">Tavola32A!G42</f>
        <v>4.9000000000000004</v>
      </c>
      <c r="I122" s="139">
        <f ca="1">Tavola32A!H42</f>
        <v>5</v>
      </c>
      <c r="J122" s="139">
        <f ca="1">Tavola32A!I42</f>
        <v>5</v>
      </c>
      <c r="K122" s="139">
        <f ca="1">Tavola32A!J42</f>
        <v>5.0999999999999996</v>
      </c>
      <c r="L122" s="139">
        <f ca="1">Tavola32A!K42</f>
        <v>4.9000000000000004</v>
      </c>
      <c r="M122" s="139">
        <f ca="1">Tavola32A!L42</f>
        <v>5.0999999999999996</v>
      </c>
      <c r="O122" s="139">
        <f ca="1">Tavola32A!N42</f>
        <v>5</v>
      </c>
      <c r="P122" s="139">
        <f ca="1">Tavola32A!O42</f>
        <v>4.9000000000000004</v>
      </c>
      <c r="Q122" s="139">
        <f ca="1">Tavola32A!P42</f>
        <v>5</v>
      </c>
      <c r="R122" s="139">
        <f ca="1">Tavola32A!Q42</f>
        <v>5.2</v>
      </c>
      <c r="S122" s="139">
        <f ca="1">Tavola32A!R42</f>
        <v>5.2</v>
      </c>
      <c r="T122" s="139">
        <f ca="1">Tavola32A!S42</f>
        <v>5</v>
      </c>
      <c r="U122" s="139">
        <f ca="1">Tavola32A!T42</f>
        <v>5</v>
      </c>
      <c r="V122" s="139">
        <f ca="1">Tavola32A!U42</f>
        <v>5</v>
      </c>
      <c r="W122" s="139">
        <f ca="1">Tavola32A!V42</f>
        <v>5.2</v>
      </c>
      <c r="X122" s="139">
        <f ca="1">Tavola32A!W42</f>
        <v>4.9000000000000004</v>
      </c>
      <c r="Y122" s="139">
        <f ca="1">Tavola32A!X42</f>
        <v>4.9000000000000004</v>
      </c>
    </row>
    <row r="123" spans="1:25">
      <c r="A123" s="268"/>
      <c r="B123" s="138" t="s">
        <v>376</v>
      </c>
      <c r="C123" s="139">
        <f ca="1">Tavola32A!B43</f>
        <v>5</v>
      </c>
      <c r="D123" s="139">
        <f ca="1">Tavola32A!C43</f>
        <v>5</v>
      </c>
      <c r="E123" s="139">
        <f ca="1">Tavola32A!D43</f>
        <v>5</v>
      </c>
      <c r="F123" s="139">
        <f ca="1">Tavola32A!E43</f>
        <v>5</v>
      </c>
      <c r="G123" s="139">
        <f ca="1">Tavola32A!F43</f>
        <v>5</v>
      </c>
      <c r="H123" s="139">
        <f ca="1">Tavola32A!G43</f>
        <v>5</v>
      </c>
      <c r="I123" s="139">
        <f ca="1">Tavola32A!H43</f>
        <v>5</v>
      </c>
      <c r="J123" s="139">
        <f ca="1">Tavola32A!I43</f>
        <v>5</v>
      </c>
      <c r="K123" s="139">
        <f ca="1">Tavola32A!J43</f>
        <v>5</v>
      </c>
      <c r="L123" s="139">
        <f ca="1">Tavola32A!K43</f>
        <v>5</v>
      </c>
      <c r="M123" s="139">
        <f ca="1">Tavola32A!L43</f>
        <v>5</v>
      </c>
      <c r="O123" s="139">
        <f ca="1">Tavola32A!N43</f>
        <v>5</v>
      </c>
      <c r="P123" s="139">
        <f ca="1">Tavola32A!O43</f>
        <v>5</v>
      </c>
      <c r="Q123" s="139">
        <f ca="1">Tavola32A!P43</f>
        <v>5</v>
      </c>
      <c r="R123" s="139">
        <f ca="1">Tavola32A!Q43</f>
        <v>5</v>
      </c>
      <c r="S123" s="139">
        <f ca="1">Tavola32A!R43</f>
        <v>5</v>
      </c>
      <c r="T123" s="139">
        <f ca="1">Tavola32A!S43</f>
        <v>5</v>
      </c>
      <c r="U123" s="139">
        <f ca="1">Tavola32A!T43</f>
        <v>5</v>
      </c>
      <c r="V123" s="139">
        <f ca="1">Tavola32A!U43</f>
        <v>5</v>
      </c>
      <c r="W123" s="139">
        <f ca="1">Tavola32A!V43</f>
        <v>5</v>
      </c>
      <c r="X123" s="139">
        <f ca="1">Tavola32A!W43</f>
        <v>5</v>
      </c>
      <c r="Y123" s="139">
        <f ca="1">Tavola32A!X43</f>
        <v>5</v>
      </c>
    </row>
    <row r="124" spans="1:25">
      <c r="A124" s="268"/>
      <c r="B124" s="138" t="s">
        <v>377</v>
      </c>
      <c r="C124" s="140" t="str">
        <f ca="1">Tavola32A!B44</f>
        <v>Voto 5</v>
      </c>
      <c r="D124" s="140" t="str">
        <f ca="1">Tavola32A!C44</f>
        <v>Voto 6</v>
      </c>
      <c r="E124" s="140" t="str">
        <f ca="1">Tavola32A!D44</f>
        <v>Voto 6</v>
      </c>
      <c r="F124" s="140" t="str">
        <f ca="1">Tavola32A!E44</f>
        <v>Voto 6</v>
      </c>
      <c r="G124" s="140" t="str">
        <f ca="1">Tavola32A!F44</f>
        <v>Voto 5</v>
      </c>
      <c r="H124" s="140" t="str">
        <f ca="1">Tavola32A!G44</f>
        <v>Voto 5</v>
      </c>
      <c r="I124" s="140" t="str">
        <f ca="1">Tavola32A!H44</f>
        <v>Voto 6</v>
      </c>
      <c r="J124" s="140" t="str">
        <f ca="1">Tavola32A!I44</f>
        <v>Voto 6</v>
      </c>
      <c r="K124" s="140" t="str">
        <f ca="1">Tavola32A!J44</f>
        <v>Voto 5</v>
      </c>
      <c r="L124" s="140" t="str">
        <f ca="1">Tavola32A!K44</f>
        <v>Voto 6</v>
      </c>
      <c r="M124" s="140" t="str">
        <f ca="1">Tavola32A!L44</f>
        <v>Voto 6</v>
      </c>
      <c r="O124" s="140" t="str">
        <f ca="1">Tavola32A!N44</f>
        <v>Voto 5</v>
      </c>
      <c r="P124" s="140" t="str">
        <f ca="1">Tavola32A!O44</f>
        <v>Voto 5</v>
      </c>
      <c r="Q124" s="140" t="str">
        <f ca="1">Tavola32A!P44</f>
        <v>Voto 5</v>
      </c>
      <c r="R124" s="140" t="str">
        <f ca="1">Tavola32A!Q44</f>
        <v>Voto 6</v>
      </c>
      <c r="S124" s="140" t="str">
        <f ca="1">Tavola32A!R44</f>
        <v>Voto 5</v>
      </c>
      <c r="T124" s="140" t="str">
        <f ca="1">Tavola32A!S44</f>
        <v>Voto 6</v>
      </c>
      <c r="U124" s="140" t="str">
        <f ca="1">Tavola32A!T44</f>
        <v>Voto 5</v>
      </c>
      <c r="V124" s="140" t="str">
        <f ca="1">Tavola32A!U44</f>
        <v>Voto 5</v>
      </c>
      <c r="W124" s="140" t="str">
        <f ca="1">Tavola32A!V44</f>
        <v>Voto 5</v>
      </c>
      <c r="X124" s="140" t="str">
        <f ca="1">Tavola32A!W44</f>
        <v>Voto 5</v>
      </c>
      <c r="Y124" s="140" t="str">
        <f ca="1">Tavola32A!X44</f>
        <v>Voto 5</v>
      </c>
    </row>
    <row r="125" spans="1:25">
      <c r="A125" s="268"/>
      <c r="B125" s="138" t="s">
        <v>378</v>
      </c>
      <c r="C125" s="139">
        <f ca="1">Tavola32A!B45</f>
        <v>68.638239339752403</v>
      </c>
      <c r="D125" s="139">
        <f ca="1">Tavola32A!C45</f>
        <v>63.473818646232438</v>
      </c>
      <c r="E125" s="139">
        <f ca="1">Tavola32A!D45</f>
        <v>65.546218487394952</v>
      </c>
      <c r="F125" s="139">
        <f ca="1">Tavola32A!E45</f>
        <v>66.197183098591552</v>
      </c>
      <c r="G125" s="139">
        <f ca="1">Tavola32A!F45</f>
        <v>71.621621621621628</v>
      </c>
      <c r="H125" s="139">
        <f ca="1">Tavola32A!G45</f>
        <v>63.517060367454064</v>
      </c>
      <c r="I125" s="139">
        <f ca="1">Tavola32A!H45</f>
        <v>69.548387096774206</v>
      </c>
      <c r="J125" s="139">
        <f ca="1">Tavola32A!I45</f>
        <v>73.177842565597672</v>
      </c>
      <c r="K125" s="139">
        <f ca="1">Tavola32A!J45</f>
        <v>74.578469520103766</v>
      </c>
      <c r="L125" s="139">
        <f ca="1">Tavola32A!K45</f>
        <v>58.981233243967836</v>
      </c>
      <c r="M125" s="139">
        <f ca="1">Tavola32A!L45</f>
        <v>77.84615384615384</v>
      </c>
      <c r="O125" s="139">
        <f ca="1">Tavola32A!N45</f>
        <v>74.45573294629898</v>
      </c>
      <c r="P125" s="139">
        <f ca="1">Tavola32A!O45</f>
        <v>69.021739130434767</v>
      </c>
      <c r="Q125" s="139">
        <f ca="1">Tavola32A!P45</f>
        <v>76.764705882352928</v>
      </c>
      <c r="R125" s="139">
        <f ca="1">Tavola32A!Q45</f>
        <v>77.044854881266502</v>
      </c>
      <c r="S125" s="139">
        <f ca="1">Tavola32A!R45</f>
        <v>83.02387267904507</v>
      </c>
      <c r="T125" s="139">
        <f ca="1">Tavola32A!S45</f>
        <v>72.573189522342062</v>
      </c>
      <c r="U125" s="139">
        <f ca="1">Tavola32A!T45</f>
        <v>79.104477611940311</v>
      </c>
      <c r="V125" s="139">
        <f ca="1">Tavola32A!U45</f>
        <v>81.701444622792962</v>
      </c>
      <c r="W125" s="139">
        <f ca="1">Tavola32A!V45</f>
        <v>83.036935704514349</v>
      </c>
      <c r="X125" s="139">
        <f ca="1">Tavola32A!W45</f>
        <v>66.441136671177262</v>
      </c>
      <c r="Y125" s="139">
        <f ca="1">Tavola32A!X45</f>
        <v>65.23125996810208</v>
      </c>
    </row>
    <row r="126" spans="1:25" ht="15">
      <c r="A126" s="127"/>
      <c r="B126" s="147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</row>
    <row r="127" spans="1:25" ht="11.65" customHeight="1">
      <c r="A127" s="268" t="s">
        <v>443</v>
      </c>
      <c r="B127" s="136" t="s">
        <v>374</v>
      </c>
      <c r="C127" s="137">
        <f ca="1">Tavola33A!B41</f>
        <v>0.64500000000000002</v>
      </c>
      <c r="D127" s="137">
        <f ca="1">Tavola33A!C41</f>
        <v>0.67800000000000005</v>
      </c>
      <c r="E127" s="137">
        <f ca="1">Tavola33A!D41</f>
        <v>0.63400000000000001</v>
      </c>
      <c r="F127" s="137">
        <f ca="1">Tavola33A!E41</f>
        <v>0.627</v>
      </c>
      <c r="G127" s="137">
        <f ca="1">Tavola33A!F41</f>
        <v>0.63600000000000001</v>
      </c>
      <c r="H127" s="137">
        <f ca="1">Tavola33A!G41</f>
        <v>0.63500000000000001</v>
      </c>
      <c r="I127" s="137">
        <f ca="1">Tavola33A!H41</f>
        <v>0.65600000000000003</v>
      </c>
      <c r="J127" s="137">
        <f ca="1">Tavola33A!I41</f>
        <v>0.60499999999999998</v>
      </c>
      <c r="K127" s="137">
        <f ca="1">Tavola33A!J41</f>
        <v>0.72599999999999998</v>
      </c>
      <c r="L127" s="137">
        <f ca="1">Tavola33A!K41</f>
        <v>0.57599999999999996</v>
      </c>
      <c r="M127" s="137">
        <f ca="1">Tavola33A!L41</f>
        <v>0.65200000000000002</v>
      </c>
      <c r="O127" s="137">
        <f ca="1">Tavola33A!N41</f>
        <v>0.69699999999999995</v>
      </c>
      <c r="P127" s="137">
        <f ca="1">Tavola33A!O41</f>
        <v>0.67400000000000004</v>
      </c>
      <c r="Q127" s="137">
        <f ca="1">Tavola33A!P41</f>
        <v>0.752</v>
      </c>
      <c r="R127" s="137">
        <f ca="1">Tavola33A!Q41</f>
        <v>0.68200000000000005</v>
      </c>
      <c r="S127" s="137">
        <f ca="1">Tavola33A!R41</f>
        <v>0.71099999999999997</v>
      </c>
      <c r="T127" s="137">
        <f ca="1">Tavola33A!S41</f>
        <v>0.65500000000000003</v>
      </c>
      <c r="U127" s="137">
        <f ca="1">Tavola33A!T41</f>
        <v>0.63800000000000001</v>
      </c>
      <c r="V127" s="137">
        <f ca="1">Tavola33A!U41</f>
        <v>0.747</v>
      </c>
      <c r="W127" s="137">
        <f ca="1">Tavola33A!V41</f>
        <v>0.76400000000000001</v>
      </c>
      <c r="X127" s="137">
        <f ca="1">Tavola33A!W41</f>
        <v>0.64700000000000002</v>
      </c>
      <c r="Y127" s="137">
        <f ca="1">Tavola33A!X41</f>
        <v>0.69499999999999995</v>
      </c>
    </row>
    <row r="128" spans="1:25">
      <c r="A128" s="268"/>
      <c r="B128" s="138" t="s">
        <v>375</v>
      </c>
      <c r="C128" s="139">
        <f ca="1">Tavola33A!B42</f>
        <v>4.9000000000000004</v>
      </c>
      <c r="D128" s="139">
        <f ca="1">Tavola33A!C42</f>
        <v>4.9000000000000004</v>
      </c>
      <c r="E128" s="139">
        <f ca="1">Tavola33A!D42</f>
        <v>4.9000000000000004</v>
      </c>
      <c r="F128" s="139">
        <f ca="1">Tavola33A!E42</f>
        <v>4.8</v>
      </c>
      <c r="G128" s="139">
        <f ca="1">Tavola33A!F42</f>
        <v>4.9000000000000004</v>
      </c>
      <c r="H128" s="139">
        <f ca="1">Tavola33A!G42</f>
        <v>4.8</v>
      </c>
      <c r="I128" s="139">
        <f ca="1">Tavola33A!H42</f>
        <v>5</v>
      </c>
      <c r="J128" s="139">
        <f ca="1">Tavola33A!I42</f>
        <v>4.9000000000000004</v>
      </c>
      <c r="K128" s="139">
        <f ca="1">Tavola33A!J42</f>
        <v>5.0999999999999996</v>
      </c>
      <c r="L128" s="139">
        <f ca="1">Tavola33A!K42</f>
        <v>4.7</v>
      </c>
      <c r="M128" s="139">
        <f ca="1">Tavola33A!L42</f>
        <v>5</v>
      </c>
      <c r="O128" s="139">
        <f ca="1">Tavola33A!N42</f>
        <v>5</v>
      </c>
      <c r="P128" s="139">
        <f ca="1">Tavola33A!O42</f>
        <v>4.9000000000000004</v>
      </c>
      <c r="Q128" s="139">
        <f ca="1">Tavola33A!P42</f>
        <v>5.0999999999999996</v>
      </c>
      <c r="R128" s="139">
        <f ca="1">Tavola33A!Q42</f>
        <v>5.0999999999999996</v>
      </c>
      <c r="S128" s="139">
        <f ca="1">Tavola33A!R42</f>
        <v>5.0999999999999996</v>
      </c>
      <c r="T128" s="139">
        <f ca="1">Tavola33A!S42</f>
        <v>5</v>
      </c>
      <c r="U128" s="139">
        <f ca="1">Tavola33A!T42</f>
        <v>4.9000000000000004</v>
      </c>
      <c r="V128" s="139">
        <f ca="1">Tavola33A!U42</f>
        <v>5.0999999999999996</v>
      </c>
      <c r="W128" s="139">
        <f ca="1">Tavola33A!V42</f>
        <v>5.3</v>
      </c>
      <c r="X128" s="139">
        <f ca="1">Tavola33A!W42</f>
        <v>4.9000000000000004</v>
      </c>
      <c r="Y128" s="139">
        <f ca="1">Tavola33A!X42</f>
        <v>4.9000000000000004</v>
      </c>
    </row>
    <row r="129" spans="1:25">
      <c r="A129" s="268"/>
      <c r="B129" s="138" t="s">
        <v>376</v>
      </c>
      <c r="C129" s="139">
        <f ca="1">Tavola33A!B43</f>
        <v>5</v>
      </c>
      <c r="D129" s="139">
        <f ca="1">Tavola33A!C43</f>
        <v>5</v>
      </c>
      <c r="E129" s="139">
        <f ca="1">Tavola33A!D43</f>
        <v>5</v>
      </c>
      <c r="F129" s="139">
        <f ca="1">Tavola33A!E43</f>
        <v>5</v>
      </c>
      <c r="G129" s="139">
        <f ca="1">Tavola33A!F43</f>
        <v>5</v>
      </c>
      <c r="H129" s="139">
        <f ca="1">Tavola33A!G43</f>
        <v>5</v>
      </c>
      <c r="I129" s="139">
        <f ca="1">Tavola33A!H43</f>
        <v>5</v>
      </c>
      <c r="J129" s="139">
        <f ca="1">Tavola33A!I43</f>
        <v>5</v>
      </c>
      <c r="K129" s="139">
        <f ca="1">Tavola33A!J43</f>
        <v>5</v>
      </c>
      <c r="L129" s="139">
        <f ca="1">Tavola33A!K43</f>
        <v>5</v>
      </c>
      <c r="M129" s="139">
        <f ca="1">Tavola33A!L43</f>
        <v>5</v>
      </c>
      <c r="O129" s="139">
        <f ca="1">Tavola33A!N43</f>
        <v>5</v>
      </c>
      <c r="P129" s="139">
        <f ca="1">Tavola33A!O43</f>
        <v>5</v>
      </c>
      <c r="Q129" s="139">
        <f ca="1">Tavola33A!P43</f>
        <v>5</v>
      </c>
      <c r="R129" s="139">
        <f ca="1">Tavola33A!Q43</f>
        <v>5</v>
      </c>
      <c r="S129" s="139">
        <f ca="1">Tavola33A!R43</f>
        <v>5</v>
      </c>
      <c r="T129" s="139">
        <f ca="1">Tavola33A!S43</f>
        <v>5</v>
      </c>
      <c r="U129" s="139">
        <f ca="1">Tavola33A!T43</f>
        <v>5</v>
      </c>
      <c r="V129" s="139">
        <f ca="1">Tavola33A!U43</f>
        <v>5</v>
      </c>
      <c r="W129" s="139">
        <f ca="1">Tavola33A!V43</f>
        <v>5</v>
      </c>
      <c r="X129" s="139">
        <f ca="1">Tavola33A!W43</f>
        <v>5</v>
      </c>
      <c r="Y129" s="139">
        <f ca="1">Tavola33A!X43</f>
        <v>5</v>
      </c>
    </row>
    <row r="130" spans="1:25">
      <c r="A130" s="268"/>
      <c r="B130" s="138" t="s">
        <v>377</v>
      </c>
      <c r="C130" s="140" t="str">
        <f ca="1">Tavola33A!B44</f>
        <v>Voto 5</v>
      </c>
      <c r="D130" s="140" t="str">
        <f ca="1">Tavola33A!C44</f>
        <v>Voto 5</v>
      </c>
      <c r="E130" s="140" t="str">
        <f ca="1">Tavola33A!D44</f>
        <v>Voto 5</v>
      </c>
      <c r="F130" s="140" t="str">
        <f ca="1">Tavola33A!E44</f>
        <v>Voto 5</v>
      </c>
      <c r="G130" s="140" t="str">
        <f ca="1">Tavola33A!F44</f>
        <v>Voto 5</v>
      </c>
      <c r="H130" s="140" t="str">
        <f ca="1">Tavola33A!G44</f>
        <v>Voto 5</v>
      </c>
      <c r="I130" s="140" t="str">
        <f ca="1">Tavola33A!H44</f>
        <v>Voto 6</v>
      </c>
      <c r="J130" s="140" t="str">
        <f ca="1">Tavola33A!I44</f>
        <v>Voto 5</v>
      </c>
      <c r="K130" s="140" t="str">
        <f ca="1">Tavola33A!J44</f>
        <v>Voto 5</v>
      </c>
      <c r="L130" s="140" t="str">
        <f ca="1">Tavola33A!K44</f>
        <v>Voto 6</v>
      </c>
      <c r="M130" s="140" t="str">
        <f ca="1">Tavola33A!L44</f>
        <v>Voto 5</v>
      </c>
      <c r="O130" s="140" t="str">
        <f ca="1">Tavola33A!N44</f>
        <v>Voto 5</v>
      </c>
      <c r="P130" s="140" t="str">
        <f ca="1">Tavola33A!O44</f>
        <v>Voto 5</v>
      </c>
      <c r="Q130" s="140" t="str">
        <f ca="1">Tavola33A!P44</f>
        <v>Voto 5</v>
      </c>
      <c r="R130" s="140" t="str">
        <f ca="1">Tavola33A!Q44</f>
        <v>Voto 5</v>
      </c>
      <c r="S130" s="140" t="str">
        <f ca="1">Tavola33A!R44</f>
        <v>Voto 5</v>
      </c>
      <c r="T130" s="140" t="str">
        <f ca="1">Tavola33A!S44</f>
        <v>Voto 5</v>
      </c>
      <c r="U130" s="140" t="str">
        <f ca="1">Tavola33A!T44</f>
        <v>Voto 5</v>
      </c>
      <c r="V130" s="140" t="str">
        <f ca="1">Tavola33A!U44</f>
        <v>Voto 5</v>
      </c>
      <c r="W130" s="140" t="str">
        <f ca="1">Tavola33A!V44</f>
        <v>Voto 6</v>
      </c>
      <c r="X130" s="140" t="str">
        <f ca="1">Tavola33A!W44</f>
        <v>Voto 6</v>
      </c>
      <c r="Y130" s="140" t="str">
        <f ca="1">Tavola33A!X44</f>
        <v>Voto 6</v>
      </c>
    </row>
    <row r="131" spans="1:25">
      <c r="A131" s="268"/>
      <c r="B131" s="138" t="s">
        <v>378</v>
      </c>
      <c r="C131" s="139">
        <f ca="1">Tavola33A!B45</f>
        <v>64.333333333333357</v>
      </c>
      <c r="D131" s="139">
        <f ca="1">Tavola33A!C45</f>
        <v>63.766048502139796</v>
      </c>
      <c r="E131" s="139">
        <f ca="1">Tavola33A!D45</f>
        <v>67.615658362989336</v>
      </c>
      <c r="F131" s="139">
        <f ca="1">Tavola33A!E45</f>
        <v>58.762886597938142</v>
      </c>
      <c r="G131" s="139">
        <f ca="1">Tavola33A!F45</f>
        <v>61.858974358974365</v>
      </c>
      <c r="H131" s="139">
        <f ca="1">Tavola33A!G45</f>
        <v>63.17460317460317</v>
      </c>
      <c r="I131" s="139">
        <f ca="1">Tavola33A!H45</f>
        <v>62.146050670640832</v>
      </c>
      <c r="J131" s="139">
        <f ca="1">Tavola33A!I45</f>
        <v>64.575645756457575</v>
      </c>
      <c r="K131" s="139">
        <f ca="1">Tavola33A!J45</f>
        <v>73.755656108597293</v>
      </c>
      <c r="L131" s="139">
        <f ca="1">Tavola33A!K45</f>
        <v>48.353552859618709</v>
      </c>
      <c r="M131" s="139">
        <f ca="1">Tavola33A!L45</f>
        <v>69.471624266144801</v>
      </c>
      <c r="O131" s="139">
        <f ca="1">Tavola33A!N45</f>
        <v>71.478260869565219</v>
      </c>
      <c r="P131" s="139">
        <f ca="1">Tavola33A!O45</f>
        <v>63.207547169811313</v>
      </c>
      <c r="Q131" s="139">
        <f ca="1">Tavola33A!P45</f>
        <v>74.350649350649348</v>
      </c>
      <c r="R131" s="139">
        <f ca="1">Tavola33A!Q45</f>
        <v>72.742200328407236</v>
      </c>
      <c r="S131" s="139">
        <f ca="1">Tavola33A!R45</f>
        <v>76.307692307692292</v>
      </c>
      <c r="T131" s="139">
        <f ca="1">Tavola33A!S45</f>
        <v>76.19047619047619</v>
      </c>
      <c r="U131" s="139">
        <f ca="1">Tavola33A!T45</f>
        <v>67.40088105726872</v>
      </c>
      <c r="V131" s="139">
        <f ca="1">Tavola33A!U45</f>
        <v>83.173996175908243</v>
      </c>
      <c r="W131" s="139">
        <f ca="1">Tavola33A!V45</f>
        <v>83.666666666666671</v>
      </c>
      <c r="X131" s="139">
        <f ca="1">Tavola33A!W45</f>
        <v>59.672131147540973</v>
      </c>
      <c r="Y131" s="139">
        <f ca="1">Tavola33A!X45</f>
        <v>62.101313320825504</v>
      </c>
    </row>
    <row r="132" spans="1:25">
      <c r="A132" s="127"/>
      <c r="H132" s="126"/>
      <c r="I132" s="125"/>
      <c r="O132" s="125"/>
      <c r="P132" s="125"/>
      <c r="Q132" s="125"/>
      <c r="R132" s="125"/>
      <c r="S132" s="125"/>
      <c r="T132" s="126"/>
      <c r="U132" s="125"/>
      <c r="V132" s="125"/>
      <c r="W132" s="125"/>
      <c r="X132" s="125"/>
      <c r="Y132" s="125"/>
    </row>
    <row r="133" spans="1:25" ht="11.65" customHeight="1">
      <c r="A133" s="268" t="s">
        <v>444</v>
      </c>
      <c r="B133" s="136" t="s">
        <v>374</v>
      </c>
      <c r="C133" s="137">
        <f ca="1">Tavola34A!B41</f>
        <v>0.65300000000000002</v>
      </c>
      <c r="D133" s="137">
        <f ca="1">Tavola34A!C41</f>
        <v>0.63300000000000001</v>
      </c>
      <c r="E133" s="137">
        <f ca="1">Tavola34A!D41</f>
        <v>0.67900000000000005</v>
      </c>
      <c r="F133" s="137">
        <f ca="1">Tavola34A!E41</f>
        <v>0.64300000000000002</v>
      </c>
      <c r="G133" s="137">
        <f ca="1">Tavola34A!F41</f>
        <v>0.70599999999999996</v>
      </c>
      <c r="H133" s="137">
        <f ca="1">Tavola34A!G41</f>
        <v>0.622</v>
      </c>
      <c r="I133" s="137">
        <f ca="1">Tavola34A!H41</f>
        <v>0.66300000000000003</v>
      </c>
      <c r="J133" s="137">
        <f ca="1">Tavola34A!I41</f>
        <v>0.65300000000000002</v>
      </c>
      <c r="K133" s="137">
        <f ca="1">Tavola34A!J41</f>
        <v>0.70799999999999996</v>
      </c>
      <c r="L133" s="137">
        <f ca="1">Tavola34A!K41</f>
        <v>0.60399999999999998</v>
      </c>
      <c r="M133" s="137">
        <f ca="1">Tavola34A!L41</f>
        <v>0.65100000000000002</v>
      </c>
      <c r="O133" s="137">
        <f ca="1">Tavola34A!N41</f>
        <v>0.70299999999999996</v>
      </c>
      <c r="P133" s="137">
        <f ca="1">Tavola34A!O41</f>
        <v>0.63200000000000001</v>
      </c>
      <c r="Q133" s="137">
        <f ca="1">Tavola34A!P41</f>
        <v>0.75900000000000001</v>
      </c>
      <c r="R133" s="137">
        <f ca="1">Tavola34A!Q41</f>
        <v>0.77700000000000002</v>
      </c>
      <c r="S133" s="137">
        <f ca="1">Tavola34A!R41</f>
        <v>0.746</v>
      </c>
      <c r="T133" s="137">
        <f ca="1">Tavola34A!S41</f>
        <v>0.622</v>
      </c>
      <c r="U133" s="137">
        <f ca="1">Tavola34A!T41</f>
        <v>0.58499999999999996</v>
      </c>
      <c r="V133" s="137">
        <f ca="1">Tavola34A!U41</f>
        <v>0.745</v>
      </c>
      <c r="W133" s="137">
        <f ca="1">Tavola34A!V41</f>
        <v>0.80600000000000005</v>
      </c>
      <c r="X133" s="137">
        <f ca="1">Tavola34A!W41</f>
        <v>0.64700000000000002</v>
      </c>
      <c r="Y133" s="137">
        <f ca="1">Tavola34A!X41</f>
        <v>0.68200000000000005</v>
      </c>
    </row>
    <row r="134" spans="1:25">
      <c r="A134" s="268"/>
      <c r="B134" s="138" t="s">
        <v>375</v>
      </c>
      <c r="C134" s="139">
        <f ca="1">Tavola34A!B42</f>
        <v>4.9000000000000004</v>
      </c>
      <c r="D134" s="139">
        <f ca="1">Tavola34A!C42</f>
        <v>4.8</v>
      </c>
      <c r="E134" s="139">
        <f ca="1">Tavola34A!D42</f>
        <v>5</v>
      </c>
      <c r="F134" s="139">
        <f ca="1">Tavola34A!E42</f>
        <v>4.9000000000000004</v>
      </c>
      <c r="G134" s="139">
        <f ca="1">Tavola34A!F42</f>
        <v>5.0999999999999996</v>
      </c>
      <c r="H134" s="139">
        <f ca="1">Tavola34A!G42</f>
        <v>4.9000000000000004</v>
      </c>
      <c r="I134" s="139">
        <f ca="1">Tavola34A!H42</f>
        <v>4.9000000000000004</v>
      </c>
      <c r="J134" s="139">
        <f ca="1">Tavola34A!I42</f>
        <v>5</v>
      </c>
      <c r="K134" s="139">
        <f ca="1">Tavola34A!J42</f>
        <v>5.0999999999999996</v>
      </c>
      <c r="L134" s="139">
        <f ca="1">Tavola34A!K42</f>
        <v>4.7</v>
      </c>
      <c r="M134" s="139">
        <f ca="1">Tavola34A!L42</f>
        <v>5</v>
      </c>
      <c r="O134" s="139">
        <f ca="1">Tavola34A!N42</f>
        <v>5</v>
      </c>
      <c r="P134" s="139">
        <f ca="1">Tavola34A!O42</f>
        <v>4.8</v>
      </c>
      <c r="Q134" s="139">
        <f ca="1">Tavola34A!P42</f>
        <v>5.0999999999999996</v>
      </c>
      <c r="R134" s="139">
        <f ca="1">Tavola34A!Q42</f>
        <v>5.2</v>
      </c>
      <c r="S134" s="139">
        <f ca="1">Tavola34A!R42</f>
        <v>5.0999999999999996</v>
      </c>
      <c r="T134" s="139">
        <f ca="1">Tavola34A!S42</f>
        <v>4.9000000000000004</v>
      </c>
      <c r="U134" s="139">
        <f ca="1">Tavola34A!T42</f>
        <v>5</v>
      </c>
      <c r="V134" s="139">
        <f ca="1">Tavola34A!U42</f>
        <v>5.0999999999999996</v>
      </c>
      <c r="W134" s="139">
        <f ca="1">Tavola34A!V42</f>
        <v>5.3</v>
      </c>
      <c r="X134" s="139">
        <f ca="1">Tavola34A!W42</f>
        <v>4.8</v>
      </c>
      <c r="Y134" s="139">
        <f ca="1">Tavola34A!X42</f>
        <v>5.0999999999999996</v>
      </c>
    </row>
    <row r="135" spans="1:25">
      <c r="A135" s="268"/>
      <c r="B135" s="138" t="s">
        <v>376</v>
      </c>
      <c r="C135" s="139">
        <f ca="1">Tavola34A!B43</f>
        <v>5</v>
      </c>
      <c r="D135" s="139">
        <f ca="1">Tavola34A!C43</f>
        <v>5</v>
      </c>
      <c r="E135" s="139">
        <f ca="1">Tavola34A!D43</f>
        <v>5</v>
      </c>
      <c r="F135" s="139">
        <f ca="1">Tavola34A!E43</f>
        <v>5</v>
      </c>
      <c r="G135" s="139">
        <f ca="1">Tavola34A!F43</f>
        <v>5</v>
      </c>
      <c r="H135" s="139">
        <f ca="1">Tavola34A!G43</f>
        <v>5</v>
      </c>
      <c r="I135" s="139">
        <f ca="1">Tavola34A!H43</f>
        <v>5</v>
      </c>
      <c r="J135" s="139">
        <f ca="1">Tavola34A!I43</f>
        <v>5</v>
      </c>
      <c r="K135" s="139">
        <f ca="1">Tavola34A!J43</f>
        <v>5</v>
      </c>
      <c r="L135" s="139">
        <f ca="1">Tavola34A!K43</f>
        <v>5</v>
      </c>
      <c r="M135" s="139">
        <f ca="1">Tavola34A!L43</f>
        <v>5</v>
      </c>
      <c r="O135" s="139">
        <f ca="1">Tavola34A!N43</f>
        <v>5</v>
      </c>
      <c r="P135" s="139">
        <f ca="1">Tavola34A!O43</f>
        <v>5</v>
      </c>
      <c r="Q135" s="139">
        <f ca="1">Tavola34A!P43</f>
        <v>5</v>
      </c>
      <c r="R135" s="139">
        <f ca="1">Tavola34A!Q43</f>
        <v>5</v>
      </c>
      <c r="S135" s="139">
        <f ca="1">Tavola34A!R43</f>
        <v>5</v>
      </c>
      <c r="T135" s="139">
        <f ca="1">Tavola34A!S43</f>
        <v>5</v>
      </c>
      <c r="U135" s="139">
        <f ca="1">Tavola34A!T43</f>
        <v>5</v>
      </c>
      <c r="V135" s="139">
        <f ca="1">Tavola34A!U43</f>
        <v>5</v>
      </c>
      <c r="W135" s="139">
        <f ca="1">Tavola34A!V43</f>
        <v>5.5</v>
      </c>
      <c r="X135" s="139">
        <f ca="1">Tavola34A!W43</f>
        <v>5</v>
      </c>
      <c r="Y135" s="139">
        <f ca="1">Tavola34A!X43</f>
        <v>5</v>
      </c>
    </row>
    <row r="136" spans="1:25">
      <c r="A136" s="268"/>
      <c r="B136" s="138" t="s">
        <v>377</v>
      </c>
      <c r="C136" s="140" t="str">
        <f ca="1">Tavola34A!B44</f>
        <v>Voto 5</v>
      </c>
      <c r="D136" s="140" t="str">
        <f ca="1">Tavola34A!C44</f>
        <v>Voto 5</v>
      </c>
      <c r="E136" s="140" t="str">
        <f ca="1">Tavola34A!D44</f>
        <v>Voto 5</v>
      </c>
      <c r="F136" s="140" t="str">
        <f ca="1">Tavola34A!E44</f>
        <v>Voto 5</v>
      </c>
      <c r="G136" s="140" t="str">
        <f ca="1">Tavola34A!F44</f>
        <v>Voto 5</v>
      </c>
      <c r="H136" s="140" t="str">
        <f ca="1">Tavola34A!G44</f>
        <v>Voto 6</v>
      </c>
      <c r="I136" s="140" t="str">
        <f ca="1">Tavola34A!H44</f>
        <v>Voto 5</v>
      </c>
      <c r="J136" s="140" t="str">
        <f ca="1">Tavola34A!I44</f>
        <v>Voto 5</v>
      </c>
      <c r="K136" s="140" t="str">
        <f ca="1">Tavola34A!J44</f>
        <v>Voto 5</v>
      </c>
      <c r="L136" s="140" t="str">
        <f ca="1">Tavola34A!K44</f>
        <v>Voto 5</v>
      </c>
      <c r="M136" s="140" t="str">
        <f ca="1">Tavola34A!L44</f>
        <v>Voto 6</v>
      </c>
      <c r="O136" s="140" t="str">
        <f ca="1">Tavola34A!N44</f>
        <v>Voto 5</v>
      </c>
      <c r="P136" s="140" t="str">
        <f ca="1">Tavola34A!O44</f>
        <v>Voto 5</v>
      </c>
      <c r="Q136" s="140" t="str">
        <f ca="1">Tavola34A!P44</f>
        <v>Voto 5</v>
      </c>
      <c r="R136" s="140" t="str">
        <f ca="1">Tavola34A!Q44</f>
        <v>Voto 5</v>
      </c>
      <c r="S136" s="140" t="str">
        <f ca="1">Tavola34A!R44</f>
        <v>Voto 5</v>
      </c>
      <c r="T136" s="140" t="str">
        <f ca="1">Tavola34A!S44</f>
        <v>Voto 6</v>
      </c>
      <c r="U136" s="140" t="str">
        <f ca="1">Tavola34A!T44</f>
        <v>Voto 4</v>
      </c>
      <c r="V136" s="140" t="str">
        <f ca="1">Tavola34A!U44</f>
        <v>Voto 5</v>
      </c>
      <c r="W136" s="140" t="str">
        <f ca="1">Tavola34A!V44</f>
        <v>Voto 6</v>
      </c>
      <c r="X136" s="140" t="str">
        <f ca="1">Tavola34A!W44</f>
        <v>Voto 6</v>
      </c>
      <c r="Y136" s="140" t="str">
        <f ca="1">Tavola34A!X44</f>
        <v>Voto 5</v>
      </c>
    </row>
    <row r="137" spans="1:25">
      <c r="A137" s="268"/>
      <c r="B137" s="138" t="s">
        <v>378</v>
      </c>
      <c r="C137" s="139">
        <f ca="1">Tavola34A!B45</f>
        <v>65.880217785843925</v>
      </c>
      <c r="D137" s="139">
        <f ca="1">Tavola34A!C45</f>
        <v>61.458333333333336</v>
      </c>
      <c r="E137" s="139">
        <f ca="1">Tavola34A!D45</f>
        <v>66.96914700544464</v>
      </c>
      <c r="F137" s="139">
        <f ca="1">Tavola34A!E45</f>
        <v>64.081632653061206</v>
      </c>
      <c r="G137" s="139">
        <f ca="1">Tavola34A!F45</f>
        <v>68.97689768976899</v>
      </c>
      <c r="H137" s="139">
        <f ca="1">Tavola34A!G45</f>
        <v>67.548500881834201</v>
      </c>
      <c r="I137" s="139">
        <f ca="1">Tavola34A!H45</f>
        <v>59.384615384615394</v>
      </c>
      <c r="J137" s="139">
        <f ca="1">Tavola34A!I45</f>
        <v>65.280289330922258</v>
      </c>
      <c r="K137" s="139">
        <f ca="1">Tavola34A!J45</f>
        <v>68.067226890756302</v>
      </c>
      <c r="L137" s="139">
        <f ca="1">Tavola34A!K45</f>
        <v>55.859375</v>
      </c>
      <c r="M137" s="139">
        <f ca="1">Tavola34A!L45</f>
        <v>70.901639344262279</v>
      </c>
      <c r="O137" s="139">
        <f ca="1">Tavola34A!N45</f>
        <v>74.181117533718691</v>
      </c>
      <c r="P137" s="139">
        <f ca="1">Tavola34A!O45</f>
        <v>62.406015037593974</v>
      </c>
      <c r="Q137" s="139">
        <f ca="1">Tavola34A!P45</f>
        <v>78.776978417266179</v>
      </c>
      <c r="R137" s="139">
        <f ca="1">Tavola34A!Q45</f>
        <v>79.229480737018406</v>
      </c>
      <c r="S137" s="139">
        <f ca="1">Tavola34A!R45</f>
        <v>82.445141065830725</v>
      </c>
      <c r="T137" s="139">
        <f ca="1">Tavola34A!S45</f>
        <v>64.8</v>
      </c>
      <c r="U137" s="139">
        <f ca="1">Tavola34A!T45</f>
        <v>74.789915966386559</v>
      </c>
      <c r="V137" s="139">
        <f ca="1">Tavola34A!U45</f>
        <v>82.113821138211392</v>
      </c>
      <c r="W137" s="139">
        <f ca="1">Tavola34A!V45</f>
        <v>86.046511627906995</v>
      </c>
      <c r="X137" s="139">
        <f ca="1">Tavola34A!W45</f>
        <v>57.64272559852671</v>
      </c>
      <c r="Y137" s="139">
        <f ca="1">Tavola34A!X45</f>
        <v>76.755447941888633</v>
      </c>
    </row>
    <row r="138" spans="1:25">
      <c r="A138" s="127"/>
      <c r="H138" s="126"/>
      <c r="I138" s="125"/>
      <c r="O138" s="125"/>
      <c r="P138" s="125"/>
      <c r="Q138" s="125"/>
      <c r="R138" s="125"/>
      <c r="S138" s="125"/>
      <c r="T138" s="126"/>
      <c r="U138" s="125"/>
      <c r="V138" s="125"/>
      <c r="W138" s="125"/>
      <c r="X138" s="125"/>
      <c r="Y138" s="125"/>
    </row>
    <row r="139" spans="1:25" ht="11.65" customHeight="1">
      <c r="A139" s="268" t="s">
        <v>445</v>
      </c>
      <c r="B139" s="136" t="s">
        <v>374</v>
      </c>
      <c r="C139" s="137">
        <f ca="1">Tavola35A!B41</f>
        <v>0.69099999999999995</v>
      </c>
      <c r="D139" s="137">
        <f ca="1">Tavola35A!C41</f>
        <v>0.66300000000000003</v>
      </c>
      <c r="E139" s="137">
        <f ca="1">Tavola35A!D41</f>
        <v>0.67</v>
      </c>
      <c r="F139" s="137">
        <f ca="1">Tavola35A!E41</f>
        <v>0.71499999999999997</v>
      </c>
      <c r="G139" s="137">
        <f ca="1">Tavola35A!F41</f>
        <v>0.71799999999999997</v>
      </c>
      <c r="H139" s="137">
        <f ca="1">Tavola35A!G41</f>
        <v>0.70699999999999996</v>
      </c>
      <c r="I139" s="137">
        <f ca="1">Tavola35A!H41</f>
        <v>0.70799999999999996</v>
      </c>
      <c r="J139" s="137">
        <f ca="1">Tavola35A!I41</f>
        <v>0.66800000000000004</v>
      </c>
      <c r="K139" s="137">
        <f ca="1">Tavola35A!J41</f>
        <v>0.72899999999999998</v>
      </c>
      <c r="L139" s="137">
        <f ca="1">Tavola35A!K41</f>
        <v>0.63100000000000001</v>
      </c>
      <c r="M139" s="137">
        <f ca="1">Tavola35A!L41</f>
        <v>0.72</v>
      </c>
      <c r="O139" s="137">
        <f ca="1">Tavola35A!N41</f>
        <v>0.749</v>
      </c>
      <c r="P139" s="137">
        <f ca="1">Tavola35A!O41</f>
        <v>0.72599999999999998</v>
      </c>
      <c r="Q139" s="137">
        <f ca="1">Tavola35A!P41</f>
        <v>0.78600000000000003</v>
      </c>
      <c r="R139" s="137">
        <f ca="1">Tavola35A!Q41</f>
        <v>0.78800000000000003</v>
      </c>
      <c r="S139" s="137">
        <f ca="1">Tavola35A!R41</f>
        <v>0.76800000000000002</v>
      </c>
      <c r="T139" s="137">
        <f ca="1">Tavola35A!S41</f>
        <v>0.69599999999999995</v>
      </c>
      <c r="U139" s="137">
        <f ca="1">Tavola35A!T41</f>
        <v>0.7</v>
      </c>
      <c r="V139" s="137">
        <f ca="1">Tavola35A!U41</f>
        <v>0.78100000000000003</v>
      </c>
      <c r="W139" s="137">
        <f ca="1">Tavola35A!V41</f>
        <v>0.85099999999999998</v>
      </c>
      <c r="X139" s="137">
        <f ca="1">Tavola35A!W41</f>
        <v>0.68200000000000005</v>
      </c>
      <c r="Y139" s="137">
        <f ca="1">Tavola35A!X41</f>
        <v>0.71399999999999997</v>
      </c>
    </row>
    <row r="140" spans="1:25">
      <c r="A140" s="268"/>
      <c r="B140" s="138" t="s">
        <v>375</v>
      </c>
      <c r="C140" s="139">
        <f ca="1">Tavola35A!B42</f>
        <v>5</v>
      </c>
      <c r="D140" s="139">
        <f ca="1">Tavola35A!C42</f>
        <v>4.9000000000000004</v>
      </c>
      <c r="E140" s="139">
        <f ca="1">Tavola35A!D42</f>
        <v>5</v>
      </c>
      <c r="F140" s="139">
        <f ca="1">Tavola35A!E42</f>
        <v>5.0999999999999996</v>
      </c>
      <c r="G140" s="139">
        <f ca="1">Tavola35A!F42</f>
        <v>5.0999999999999996</v>
      </c>
      <c r="H140" s="139">
        <f ca="1">Tavola35A!G42</f>
        <v>5</v>
      </c>
      <c r="I140" s="139">
        <f ca="1">Tavola35A!H42</f>
        <v>5</v>
      </c>
      <c r="J140" s="139">
        <f ca="1">Tavola35A!I42</f>
        <v>5.0999999999999996</v>
      </c>
      <c r="K140" s="139">
        <f ca="1">Tavola35A!J42</f>
        <v>5.0999999999999996</v>
      </c>
      <c r="L140" s="139">
        <f ca="1">Tavola35A!K42</f>
        <v>4.8</v>
      </c>
      <c r="M140" s="139">
        <f ca="1">Tavola35A!L42</f>
        <v>5.0999999999999996</v>
      </c>
      <c r="O140" s="139">
        <f ca="1">Tavola35A!N42</f>
        <v>5.0999999999999996</v>
      </c>
      <c r="P140" s="139">
        <f ca="1">Tavola35A!O42</f>
        <v>5</v>
      </c>
      <c r="Q140" s="139">
        <f ca="1">Tavola35A!P42</f>
        <v>5.2</v>
      </c>
      <c r="R140" s="139">
        <f ca="1">Tavola35A!Q42</f>
        <v>5.2</v>
      </c>
      <c r="S140" s="139">
        <f ca="1">Tavola35A!R42</f>
        <v>5.2</v>
      </c>
      <c r="T140" s="139">
        <f ca="1">Tavola35A!S42</f>
        <v>5.0999999999999996</v>
      </c>
      <c r="U140" s="139">
        <f ca="1">Tavola35A!T42</f>
        <v>5.0999999999999996</v>
      </c>
      <c r="V140" s="139">
        <f ca="1">Tavola35A!U42</f>
        <v>5.3</v>
      </c>
      <c r="W140" s="139">
        <f ca="1">Tavola35A!V42</f>
        <v>5.4</v>
      </c>
      <c r="X140" s="139">
        <f ca="1">Tavola35A!W42</f>
        <v>4.9000000000000004</v>
      </c>
      <c r="Y140" s="139">
        <f ca="1">Tavola35A!X42</f>
        <v>5</v>
      </c>
    </row>
    <row r="141" spans="1:25">
      <c r="A141" s="268"/>
      <c r="B141" s="138" t="s">
        <v>376</v>
      </c>
      <c r="C141" s="139">
        <f ca="1">Tavola35A!B43</f>
        <v>5</v>
      </c>
      <c r="D141" s="139">
        <f ca="1">Tavola35A!C43</f>
        <v>5</v>
      </c>
      <c r="E141" s="139">
        <f ca="1">Tavola35A!D43</f>
        <v>5</v>
      </c>
      <c r="F141" s="139">
        <f ca="1">Tavola35A!E43</f>
        <v>5</v>
      </c>
      <c r="G141" s="139">
        <f ca="1">Tavola35A!F43</f>
        <v>5</v>
      </c>
      <c r="H141" s="139">
        <f ca="1">Tavola35A!G43</f>
        <v>5</v>
      </c>
      <c r="I141" s="139">
        <f ca="1">Tavola35A!H43</f>
        <v>5</v>
      </c>
      <c r="J141" s="139">
        <f ca="1">Tavola35A!I43</f>
        <v>5</v>
      </c>
      <c r="K141" s="139">
        <f ca="1">Tavola35A!J43</f>
        <v>5</v>
      </c>
      <c r="L141" s="139">
        <f ca="1">Tavola35A!K43</f>
        <v>5</v>
      </c>
      <c r="M141" s="139">
        <f ca="1">Tavola35A!L43</f>
        <v>5</v>
      </c>
      <c r="O141" s="139">
        <f ca="1">Tavola35A!N43</f>
        <v>5</v>
      </c>
      <c r="P141" s="139">
        <f ca="1">Tavola35A!O43</f>
        <v>5</v>
      </c>
      <c r="Q141" s="139">
        <f ca="1">Tavola35A!P43</f>
        <v>5</v>
      </c>
      <c r="R141" s="139">
        <f ca="1">Tavola35A!Q43</f>
        <v>5</v>
      </c>
      <c r="S141" s="139">
        <f ca="1">Tavola35A!R43</f>
        <v>5</v>
      </c>
      <c r="T141" s="139">
        <f ca="1">Tavola35A!S43</f>
        <v>5</v>
      </c>
      <c r="U141" s="139">
        <f ca="1">Tavola35A!T43</f>
        <v>5</v>
      </c>
      <c r="V141" s="139">
        <f ca="1">Tavola35A!U43</f>
        <v>5</v>
      </c>
      <c r="W141" s="139">
        <f ca="1">Tavola35A!V43</f>
        <v>5</v>
      </c>
      <c r="X141" s="139">
        <f ca="1">Tavola35A!W43</f>
        <v>5</v>
      </c>
      <c r="Y141" s="139">
        <f ca="1">Tavola35A!X43</f>
        <v>5</v>
      </c>
    </row>
    <row r="142" spans="1:25">
      <c r="A142" s="268"/>
      <c r="B142" s="138" t="s">
        <v>377</v>
      </c>
      <c r="C142" s="140" t="str">
        <f ca="1">Tavola35A!B44</f>
        <v>Voto 6</v>
      </c>
      <c r="D142" s="140" t="str">
        <f ca="1">Tavola35A!C44</f>
        <v>Voto 5</v>
      </c>
      <c r="E142" s="140" t="str">
        <f ca="1">Tavola35A!D44</f>
        <v>Voto 6</v>
      </c>
      <c r="F142" s="140" t="str">
        <f ca="1">Tavola35A!E44</f>
        <v>Voto 6</v>
      </c>
      <c r="G142" s="140" t="str">
        <f ca="1">Tavola35A!F44</f>
        <v>Voto 6</v>
      </c>
      <c r="H142" s="140" t="str">
        <f ca="1">Tavola35A!G44</f>
        <v>Voto 5</v>
      </c>
      <c r="I142" s="140" t="str">
        <f ca="1">Tavola35A!H44</f>
        <v>Voto 6</v>
      </c>
      <c r="J142" s="140" t="str">
        <f ca="1">Tavola35A!I44</f>
        <v>Voto 6</v>
      </c>
      <c r="K142" s="140" t="str">
        <f ca="1">Tavola35A!J44</f>
        <v>Voto 6</v>
      </c>
      <c r="L142" s="140" t="str">
        <f ca="1">Tavola35A!K44</f>
        <v>Voto 6</v>
      </c>
      <c r="M142" s="140" t="str">
        <f ca="1">Tavola35A!L44</f>
        <v>Voto 5</v>
      </c>
      <c r="O142" s="140" t="str">
        <f ca="1">Tavola35A!N44</f>
        <v>Voto 5</v>
      </c>
      <c r="P142" s="140" t="str">
        <f ca="1">Tavola35A!O44</f>
        <v>Voto 5</v>
      </c>
      <c r="Q142" s="140" t="str">
        <f ca="1">Tavola35A!P44</f>
        <v>Voto 6</v>
      </c>
      <c r="R142" s="140" t="str">
        <f ca="1">Tavola35A!Q44</f>
        <v>Voto 5</v>
      </c>
      <c r="S142" s="140" t="str">
        <f ca="1">Tavola35A!R44</f>
        <v>Voto 5</v>
      </c>
      <c r="T142" s="140" t="str">
        <f ca="1">Tavola35A!S44</f>
        <v>Voto 6</v>
      </c>
      <c r="U142" s="140" t="str">
        <f ca="1">Tavola35A!T44</f>
        <v>Voto 5</v>
      </c>
      <c r="V142" s="140" t="str">
        <f ca="1">Tavola35A!U44</f>
        <v>Voto 6</v>
      </c>
      <c r="W142" s="140" t="str">
        <f ca="1">Tavola35A!V44</f>
        <v>Voto 5</v>
      </c>
      <c r="X142" s="140" t="str">
        <f ca="1">Tavola35A!W44</f>
        <v>Voto 6</v>
      </c>
      <c r="Y142" s="140" t="str">
        <f ca="1">Tavola35A!X44</f>
        <v>Voto 5</v>
      </c>
    </row>
    <row r="143" spans="1:25">
      <c r="A143" s="268"/>
      <c r="B143" s="138" t="s">
        <v>378</v>
      </c>
      <c r="C143" s="139">
        <f ca="1">Tavola35A!B45</f>
        <v>69.009584664536746</v>
      </c>
      <c r="D143" s="139">
        <f ca="1">Tavola35A!C45</f>
        <v>64.341085271317823</v>
      </c>
      <c r="E143" s="139">
        <f ca="1">Tavola35A!D45</f>
        <v>67.22408026755852</v>
      </c>
      <c r="F143" s="139">
        <f ca="1">Tavola35A!E45</f>
        <v>69.329073482428129</v>
      </c>
      <c r="G143" s="139">
        <f ca="1">Tavola35A!F45</f>
        <v>69.895678092399407</v>
      </c>
      <c r="H143" s="139">
        <f ca="1">Tavola35A!G45</f>
        <v>72.590361445783131</v>
      </c>
      <c r="I143" s="139">
        <f ca="1">Tavola35A!H45</f>
        <v>66.946778711484612</v>
      </c>
      <c r="J143" s="139">
        <f ca="1">Tavola35A!I45</f>
        <v>69.179229480737035</v>
      </c>
      <c r="K143" s="139">
        <f ca="1">Tavola35A!J45</f>
        <v>71.428571428571431</v>
      </c>
      <c r="L143" s="139">
        <f ca="1">Tavola35A!K45</f>
        <v>53.301127214170684</v>
      </c>
      <c r="M143" s="139">
        <f ca="1">Tavola35A!L45</f>
        <v>78.609625668449198</v>
      </c>
      <c r="O143" s="139">
        <f ca="1">Tavola35A!N45</f>
        <v>76.508972267536691</v>
      </c>
      <c r="P143" s="139">
        <f ca="1">Tavola35A!O45</f>
        <v>71.601208459214504</v>
      </c>
      <c r="Q143" s="139">
        <f ca="1">Tavola35A!P45</f>
        <v>77.91044776119405</v>
      </c>
      <c r="R143" s="139">
        <f ca="1">Tavola35A!Q45</f>
        <v>77.331420373027271</v>
      </c>
      <c r="S143" s="139">
        <f ca="1">Tavola35A!R45</f>
        <v>84.728340675477213</v>
      </c>
      <c r="T143" s="139">
        <f ca="1">Tavola35A!S45</f>
        <v>72.835314091680814</v>
      </c>
      <c r="U143" s="139">
        <f ca="1">Tavola35A!T45</f>
        <v>81.366459627329206</v>
      </c>
      <c r="V143" s="139">
        <f ca="1">Tavola35A!U45</f>
        <v>83.00884955752214</v>
      </c>
      <c r="W143" s="139">
        <f ca="1">Tavola35A!V45</f>
        <v>92.775041050903113</v>
      </c>
      <c r="X143" s="139">
        <f ca="1">Tavola35A!W45</f>
        <v>59.633027522935777</v>
      </c>
      <c r="Y143" s="139">
        <f ca="1">Tavola35A!X45</f>
        <v>70.55449330783938</v>
      </c>
    </row>
    <row r="144" spans="1:25">
      <c r="A144" s="127"/>
      <c r="H144" s="126"/>
      <c r="I144" s="125"/>
      <c r="O144" s="125"/>
      <c r="P144" s="125"/>
      <c r="Q144" s="125"/>
      <c r="R144" s="125"/>
      <c r="S144" s="125"/>
      <c r="T144" s="126"/>
      <c r="U144" s="125"/>
      <c r="V144" s="125"/>
      <c r="W144" s="125"/>
      <c r="X144" s="125"/>
      <c r="Y144" s="125"/>
    </row>
    <row r="145" spans="1:25" ht="11.65" customHeight="1">
      <c r="A145" s="269" t="s">
        <v>20</v>
      </c>
      <c r="B145" s="136" t="s">
        <v>374</v>
      </c>
      <c r="C145" s="137">
        <f ca="1">Tavola36A!B28</f>
        <v>0.67520000000000002</v>
      </c>
      <c r="D145" s="137">
        <f ca="1">Tavola36A!C28</f>
        <v>0.66799999999999993</v>
      </c>
      <c r="E145" s="137">
        <f ca="1">Tavola36A!D28</f>
        <v>0.66500000000000004</v>
      </c>
      <c r="F145" s="137">
        <f ca="1">Tavola36A!E28</f>
        <v>0.67459999999999987</v>
      </c>
      <c r="G145" s="137">
        <f ca="1">Tavola36A!F28</f>
        <v>0.69679999999999997</v>
      </c>
      <c r="H145" s="137">
        <f ca="1">Tavola36A!G28</f>
        <v>0.6661999999999999</v>
      </c>
      <c r="I145" s="137">
        <f ca="1">Tavola36A!H28</f>
        <v>0.68680000000000008</v>
      </c>
      <c r="J145" s="137">
        <f ca="1">Tavola36A!I28</f>
        <v>0.65880000000000005</v>
      </c>
      <c r="K145" s="137">
        <f ca="1">Tavola36A!J28</f>
        <v>0.73019999999999996</v>
      </c>
      <c r="L145" s="137">
        <f ca="1">Tavola36A!K28</f>
        <v>0.625</v>
      </c>
      <c r="M145" s="137">
        <f ca="1">Tavola36A!L28</f>
        <v>0.68959999999999988</v>
      </c>
      <c r="O145" s="137">
        <f ca="1">Tavola36A!N28</f>
        <v>0.7165999999999999</v>
      </c>
      <c r="P145" s="137">
        <f ca="1">Tavola36A!O28</f>
        <v>0.6754</v>
      </c>
      <c r="Q145" s="137">
        <f ca="1">Tavola36A!P28</f>
        <v>0.76080000000000003</v>
      </c>
      <c r="R145" s="137">
        <f ca="1">Tavola36A!Q28</f>
        <v>0.75620000000000009</v>
      </c>
      <c r="S145" s="137">
        <f ca="1">Tavola36A!R28</f>
        <v>0.75180000000000002</v>
      </c>
      <c r="T145" s="137">
        <f ca="1">Tavola36A!S28</f>
        <v>0.67259999999999986</v>
      </c>
      <c r="U145" s="137">
        <f ca="1">Tavola36A!T28</f>
        <v>0.65860000000000007</v>
      </c>
      <c r="V145" s="137">
        <f ca="1">Tavola36A!U28</f>
        <v>0.74680000000000002</v>
      </c>
      <c r="W145" s="137">
        <f ca="1">Tavola36A!V28</f>
        <v>0.80159999999999998</v>
      </c>
      <c r="X145" s="137">
        <f ca="1">Tavola36A!W28</f>
        <v>0.6704</v>
      </c>
      <c r="Y145" s="137">
        <f ca="1">Tavola36A!X28</f>
        <v>0.68300000000000005</v>
      </c>
    </row>
    <row r="146" spans="1:25" ht="11.45" customHeight="1">
      <c r="A146" s="270"/>
      <c r="B146" s="138" t="s">
        <v>375</v>
      </c>
      <c r="C146" s="139">
        <f ca="1">Tavola36A!B29</f>
        <v>5</v>
      </c>
      <c r="D146" s="139">
        <f ca="1">Tavola36A!C29</f>
        <v>4.92</v>
      </c>
      <c r="E146" s="139">
        <f ca="1">Tavola36A!D29</f>
        <v>5</v>
      </c>
      <c r="F146" s="139">
        <f ca="1">Tavola36A!E29</f>
        <v>5</v>
      </c>
      <c r="G146" s="139">
        <f ca="1">Tavola36A!F29</f>
        <v>5.0599999999999996</v>
      </c>
      <c r="H146" s="139">
        <f ca="1">Tavola36A!G29</f>
        <v>4.9400000000000004</v>
      </c>
      <c r="I146" s="139">
        <f ca="1">Tavola36A!H29</f>
        <v>5</v>
      </c>
      <c r="J146" s="139">
        <f ca="1">Tavola36A!I29</f>
        <v>5.0600000000000005</v>
      </c>
      <c r="K146" s="139">
        <f ca="1">Tavola36A!J29</f>
        <v>5.1599999999999993</v>
      </c>
      <c r="L146" s="139">
        <f ca="1">Tavola36A!K29</f>
        <v>4.82</v>
      </c>
      <c r="M146" s="139">
        <f ca="1">Tavola36A!L29</f>
        <v>5.0999999999999996</v>
      </c>
      <c r="O146" s="139">
        <f ca="1">Tavola36A!N29</f>
        <v>5.0599999999999996</v>
      </c>
      <c r="P146" s="139">
        <f ca="1">Tavola36A!O29</f>
        <v>4.9000000000000004</v>
      </c>
      <c r="Q146" s="139">
        <f ca="1">Tavola36A!P29</f>
        <v>5.14</v>
      </c>
      <c r="R146" s="139">
        <f ca="1">Tavola36A!Q29</f>
        <v>5.2</v>
      </c>
      <c r="S146" s="139">
        <f ca="1">Tavola36A!R29</f>
        <v>5.18</v>
      </c>
      <c r="T146" s="139">
        <f ca="1">Tavola36A!S29</f>
        <v>5.0400000000000009</v>
      </c>
      <c r="U146" s="139">
        <f ca="1">Tavola36A!T29</f>
        <v>5.0400000000000009</v>
      </c>
      <c r="V146" s="139">
        <f ca="1">Tavola36A!U29</f>
        <v>5.16</v>
      </c>
      <c r="W146" s="139">
        <f ca="1">Tavola36A!V29</f>
        <v>5.32</v>
      </c>
      <c r="X146" s="139">
        <f ca="1">Tavola36A!W29</f>
        <v>4.92</v>
      </c>
      <c r="Y146" s="139">
        <f ca="1">Tavola36A!X29</f>
        <v>4.9799999999999995</v>
      </c>
    </row>
    <row r="147" spans="1:25">
      <c r="A147" s="127"/>
      <c r="H147" s="126"/>
      <c r="I147" s="125"/>
      <c r="O147" s="125"/>
      <c r="P147" s="125"/>
      <c r="Q147" s="125"/>
      <c r="R147" s="125"/>
      <c r="S147" s="125"/>
      <c r="T147" s="126"/>
      <c r="U147" s="125"/>
      <c r="V147" s="125"/>
      <c r="W147" s="125"/>
      <c r="X147" s="125"/>
      <c r="Y147" s="125"/>
    </row>
    <row r="148" spans="1:25" ht="11.65" customHeight="1">
      <c r="A148" s="268" t="s">
        <v>446</v>
      </c>
      <c r="B148" s="136" t="s">
        <v>374</v>
      </c>
      <c r="C148" s="137">
        <f ca="1">Tavola37A!B41</f>
        <v>0.78500000000000003</v>
      </c>
      <c r="D148" s="137">
        <f ca="1">Tavola37A!C41</f>
        <v>0.73299999999999998</v>
      </c>
      <c r="E148" s="137">
        <f ca="1">Tavola37A!D41</f>
        <v>0.78500000000000003</v>
      </c>
      <c r="F148" s="137">
        <f ca="1">Tavola37A!E41</f>
        <v>0.76900000000000002</v>
      </c>
      <c r="G148" s="137">
        <f ca="1">Tavola37A!F41</f>
        <v>0.78700000000000003</v>
      </c>
      <c r="H148" s="137">
        <f ca="1">Tavola37A!G41</f>
        <v>0.86799999999999999</v>
      </c>
      <c r="I148" s="137">
        <f ca="1">Tavola37A!H41</f>
        <v>0.80300000000000005</v>
      </c>
      <c r="J148" s="137">
        <f ca="1">Tavola37A!I41</f>
        <v>0.76700000000000002</v>
      </c>
      <c r="K148" s="137">
        <f ca="1">Tavola37A!J41</f>
        <v>0.79700000000000004</v>
      </c>
      <c r="L148" s="137">
        <f ca="1">Tavola37A!K41</f>
        <v>0.73</v>
      </c>
      <c r="M148" s="137">
        <f ca="1">Tavola37A!L41</f>
        <v>0.80700000000000005</v>
      </c>
      <c r="O148" s="137">
        <f ca="1">Tavola37A!N41</f>
        <v>0.79900000000000004</v>
      </c>
      <c r="P148" s="137">
        <f ca="1">Tavola37A!O41</f>
        <v>0.71899999999999997</v>
      </c>
      <c r="Q148" s="137">
        <f ca="1">Tavola37A!P41</f>
        <v>0.77700000000000002</v>
      </c>
      <c r="R148" s="137">
        <f ca="1">Tavola37A!Q41</f>
        <v>0.84799999999999998</v>
      </c>
      <c r="S148" s="137">
        <f ca="1">Tavola37A!R41</f>
        <v>0.80500000000000005</v>
      </c>
      <c r="T148" s="137">
        <f ca="1">Tavola37A!S41</f>
        <v>0.83199999999999996</v>
      </c>
      <c r="U148" s="137">
        <f ca="1">Tavola37A!T41</f>
        <v>0.81299999999999994</v>
      </c>
      <c r="V148" s="137">
        <f ca="1">Tavola37A!U41</f>
        <v>0.80900000000000005</v>
      </c>
      <c r="W148" s="137">
        <f ca="1">Tavola37A!V41</f>
        <v>0.86899999999999999</v>
      </c>
      <c r="X148" s="137">
        <f ca="1">Tavola37A!W41</f>
        <v>0.77</v>
      </c>
      <c r="Y148" s="137">
        <f ca="1">Tavola37A!X41</f>
        <v>0.76900000000000002</v>
      </c>
    </row>
    <row r="149" spans="1:25">
      <c r="A149" s="268"/>
      <c r="B149" s="138" t="s">
        <v>375</v>
      </c>
      <c r="C149" s="139">
        <f ca="1">Tavola37A!B42</f>
        <v>5.4</v>
      </c>
      <c r="D149" s="139">
        <f ca="1">Tavola37A!C42</f>
        <v>5.2</v>
      </c>
      <c r="E149" s="139">
        <f ca="1">Tavola37A!D42</f>
        <v>5.4</v>
      </c>
      <c r="F149" s="139">
        <f ca="1">Tavola37A!E42</f>
        <v>5.5</v>
      </c>
      <c r="G149" s="139">
        <f ca="1">Tavola37A!F42</f>
        <v>5.4</v>
      </c>
      <c r="H149" s="139">
        <f ca="1">Tavola37A!G42</f>
        <v>5.5</v>
      </c>
      <c r="I149" s="139">
        <f ca="1">Tavola37A!H42</f>
        <v>5.4</v>
      </c>
      <c r="J149" s="139">
        <f ca="1">Tavola37A!I42</f>
        <v>5.4</v>
      </c>
      <c r="K149" s="139">
        <f ca="1">Tavola37A!J42</f>
        <v>5.5</v>
      </c>
      <c r="L149" s="139">
        <f ca="1">Tavola37A!K42</f>
        <v>5.2</v>
      </c>
      <c r="M149" s="139">
        <f ca="1">Tavola37A!L42</f>
        <v>5.5</v>
      </c>
      <c r="O149" s="139">
        <f ca="1">Tavola37A!N42</f>
        <v>5.5</v>
      </c>
      <c r="P149" s="139">
        <f ca="1">Tavola37A!O42</f>
        <v>5.0999999999999996</v>
      </c>
      <c r="Q149" s="139">
        <f ca="1">Tavola37A!P42</f>
        <v>5.4</v>
      </c>
      <c r="R149" s="139">
        <f ca="1">Tavola37A!Q42</f>
        <v>5.7</v>
      </c>
      <c r="S149" s="139">
        <f ca="1">Tavola37A!R42</f>
        <v>5.5</v>
      </c>
      <c r="T149" s="139">
        <f ca="1">Tavola37A!S42</f>
        <v>5.6</v>
      </c>
      <c r="U149" s="139">
        <f ca="1">Tavola37A!T42</f>
        <v>5.6</v>
      </c>
      <c r="V149" s="139">
        <f ca="1">Tavola37A!U42</f>
        <v>5.6</v>
      </c>
      <c r="W149" s="139">
        <f ca="1">Tavola37A!V42</f>
        <v>5.6</v>
      </c>
      <c r="X149" s="139">
        <f ca="1">Tavola37A!W42</f>
        <v>5.3</v>
      </c>
      <c r="Y149" s="139">
        <f ca="1">Tavola37A!X42</f>
        <v>5.4</v>
      </c>
    </row>
    <row r="150" spans="1:25">
      <c r="A150" s="268"/>
      <c r="B150" s="138" t="s">
        <v>376</v>
      </c>
      <c r="C150" s="139">
        <f ca="1">Tavola37A!B43</f>
        <v>6</v>
      </c>
      <c r="D150" s="139">
        <f ca="1">Tavola37A!C43</f>
        <v>5</v>
      </c>
      <c r="E150" s="139">
        <f ca="1">Tavola37A!D43</f>
        <v>6</v>
      </c>
      <c r="F150" s="139">
        <f ca="1">Tavola37A!E43</f>
        <v>6</v>
      </c>
      <c r="G150" s="139">
        <f ca="1">Tavola37A!F43</f>
        <v>6</v>
      </c>
      <c r="H150" s="139">
        <f ca="1">Tavola37A!G43</f>
        <v>6</v>
      </c>
      <c r="I150" s="139">
        <f ca="1">Tavola37A!H43</f>
        <v>5</v>
      </c>
      <c r="J150" s="139">
        <f ca="1">Tavola37A!I43</f>
        <v>6</v>
      </c>
      <c r="K150" s="139">
        <f ca="1">Tavola37A!J43</f>
        <v>6</v>
      </c>
      <c r="L150" s="139">
        <f ca="1">Tavola37A!K43</f>
        <v>5</v>
      </c>
      <c r="M150" s="139">
        <f ca="1">Tavola37A!L43</f>
        <v>6</v>
      </c>
      <c r="O150" s="139">
        <f ca="1">Tavola37A!N43</f>
        <v>6</v>
      </c>
      <c r="P150" s="139">
        <f ca="1">Tavola37A!O43</f>
        <v>5</v>
      </c>
      <c r="Q150" s="139">
        <f ca="1">Tavola37A!P43</f>
        <v>6</v>
      </c>
      <c r="R150" s="139">
        <f ca="1">Tavola37A!Q43</f>
        <v>6</v>
      </c>
      <c r="S150" s="139">
        <f ca="1">Tavola37A!R43</f>
        <v>6</v>
      </c>
      <c r="T150" s="139">
        <f ca="1">Tavola37A!S43</f>
        <v>6</v>
      </c>
      <c r="U150" s="139">
        <f ca="1">Tavola37A!T43</f>
        <v>6</v>
      </c>
      <c r="V150" s="139">
        <f ca="1">Tavola37A!U43</f>
        <v>6</v>
      </c>
      <c r="W150" s="139">
        <f ca="1">Tavola37A!V43</f>
        <v>6</v>
      </c>
      <c r="X150" s="139">
        <f ca="1">Tavola37A!W43</f>
        <v>5</v>
      </c>
      <c r="Y150" s="139">
        <f ca="1">Tavola37A!X43</f>
        <v>6</v>
      </c>
    </row>
    <row r="151" spans="1:25">
      <c r="A151" s="268"/>
      <c r="B151" s="138" t="s">
        <v>377</v>
      </c>
      <c r="C151" s="140" t="str">
        <f ca="1">Tavola37A!B44</f>
        <v>Voto 6</v>
      </c>
      <c r="D151" s="140" t="str">
        <f ca="1">Tavola37A!C44</f>
        <v>Voto 6</v>
      </c>
      <c r="E151" s="140" t="str">
        <f ca="1">Tavola37A!D44</f>
        <v>Voto 6</v>
      </c>
      <c r="F151" s="140" t="str">
        <f ca="1">Tavola37A!E44</f>
        <v>Voto 6</v>
      </c>
      <c r="G151" s="140" t="str">
        <f ca="1">Tavola37A!F44</f>
        <v>Voto 6</v>
      </c>
      <c r="H151" s="140" t="str">
        <f ca="1">Tavola37A!G44</f>
        <v>Voto 6</v>
      </c>
      <c r="I151" s="140" t="str">
        <f ca="1">Tavola37A!H44</f>
        <v>Voto 6</v>
      </c>
      <c r="J151" s="140" t="str">
        <f ca="1">Tavola37A!I44</f>
        <v>Voto 6</v>
      </c>
      <c r="K151" s="140" t="str">
        <f ca="1">Tavola37A!J44</f>
        <v>Voto 6</v>
      </c>
      <c r="L151" s="140" t="str">
        <f ca="1">Tavola37A!K44</f>
        <v>Voto 6</v>
      </c>
      <c r="M151" s="140" t="str">
        <f ca="1">Tavola37A!L44</f>
        <v>Voto 6</v>
      </c>
      <c r="O151" s="140" t="str">
        <f ca="1">Tavola37A!N44</f>
        <v>Voto 6</v>
      </c>
      <c r="P151" s="140" t="str">
        <f ca="1">Tavola37A!O44</f>
        <v>Voto 6</v>
      </c>
      <c r="Q151" s="140" t="str">
        <f ca="1">Tavola37A!P44</f>
        <v>Voto 6</v>
      </c>
      <c r="R151" s="140" t="str">
        <f ca="1">Tavola37A!Q44</f>
        <v>Voto 6</v>
      </c>
      <c r="S151" s="140" t="str">
        <f ca="1">Tavola37A!R44</f>
        <v>Voto 6</v>
      </c>
      <c r="T151" s="140" t="str">
        <f ca="1">Tavola37A!S44</f>
        <v>Voto 6</v>
      </c>
      <c r="U151" s="140" t="str">
        <f ca="1">Tavola37A!T44</f>
        <v>Voto 6</v>
      </c>
      <c r="V151" s="140" t="str">
        <f ca="1">Tavola37A!U44</f>
        <v>Voto 6</v>
      </c>
      <c r="W151" s="140" t="str">
        <f ca="1">Tavola37A!V44</f>
        <v>Voto 6</v>
      </c>
      <c r="X151" s="140" t="str">
        <f ca="1">Tavola37A!W44</f>
        <v>Voto 6</v>
      </c>
      <c r="Y151" s="140" t="str">
        <f ca="1">Tavola37A!X44</f>
        <v>Voto 6</v>
      </c>
    </row>
    <row r="152" spans="1:25">
      <c r="A152" s="268"/>
      <c r="B152" s="138" t="s">
        <v>378</v>
      </c>
      <c r="C152" s="139">
        <f ca="1">Tavola37A!B45</f>
        <v>81.881533101045321</v>
      </c>
      <c r="D152" s="139">
        <f ca="1">Tavola37A!C45</f>
        <v>73.491124260355036</v>
      </c>
      <c r="E152" s="139">
        <f ca="1">Tavola37A!D45</f>
        <v>90.452876376988996</v>
      </c>
      <c r="F152" s="139">
        <f ca="1">Tavola37A!E45</f>
        <v>82.011834319526628</v>
      </c>
      <c r="G152" s="139">
        <f ca="1">Tavola37A!F45</f>
        <v>78.660612939841087</v>
      </c>
      <c r="H152" s="139">
        <f ca="1">Tavola37A!G45</f>
        <v>88.864628820960704</v>
      </c>
      <c r="I152" s="139">
        <f ca="1">Tavola37A!H45</f>
        <v>81.264108352144476</v>
      </c>
      <c r="J152" s="139">
        <f ca="1">Tavola37A!I45</f>
        <v>79.132473622508797</v>
      </c>
      <c r="K152" s="139">
        <f ca="1">Tavola37A!J45</f>
        <v>84.70451911935109</v>
      </c>
      <c r="L152" s="139">
        <f ca="1">Tavola37A!K45</f>
        <v>73.190984578884937</v>
      </c>
      <c r="M152" s="139">
        <f ca="1">Tavola37A!L45</f>
        <v>84.454756380510432</v>
      </c>
      <c r="O152" s="139">
        <f ca="1">Tavola37A!N45</f>
        <v>85.91549295774648</v>
      </c>
      <c r="P152" s="139">
        <f ca="1">Tavola37A!O45</f>
        <v>75.365853658536594</v>
      </c>
      <c r="Q152" s="139">
        <f ca="1">Tavola37A!P45</f>
        <v>85.834333733493423</v>
      </c>
      <c r="R152" s="139">
        <f ca="1">Tavola37A!Q45</f>
        <v>91.944764096662837</v>
      </c>
      <c r="S152" s="139">
        <f ca="1">Tavola37A!R45</f>
        <v>87.822014051522245</v>
      </c>
      <c r="T152" s="139">
        <f ca="1">Tavola37A!S45</f>
        <v>88.0597014925373</v>
      </c>
      <c r="U152" s="139">
        <f ca="1">Tavola37A!T45</f>
        <v>89.510489510489506</v>
      </c>
      <c r="V152" s="139">
        <f ca="1">Tavola37A!U45</f>
        <v>91.356542617046813</v>
      </c>
      <c r="W152" s="139">
        <f ca="1">Tavola37A!V45</f>
        <v>91.120976692563815</v>
      </c>
      <c r="X152" s="139">
        <f ca="1">Tavola37A!W45</f>
        <v>74.011299435028249</v>
      </c>
      <c r="Y152" s="139">
        <f ca="1">Tavola37A!X45</f>
        <v>84.65227817745803</v>
      </c>
    </row>
    <row r="153" spans="1:25">
      <c r="A153" s="127"/>
      <c r="H153" s="126"/>
      <c r="I153" s="125"/>
      <c r="O153" s="125"/>
      <c r="P153" s="125"/>
      <c r="Q153" s="125"/>
      <c r="R153" s="125"/>
      <c r="S153" s="125"/>
      <c r="T153" s="126"/>
      <c r="U153" s="125"/>
      <c r="V153" s="125"/>
      <c r="W153" s="125"/>
      <c r="X153" s="125"/>
      <c r="Y153" s="125"/>
    </row>
    <row r="154" spans="1:25" ht="11.65" customHeight="1">
      <c r="A154" s="268" t="s">
        <v>447</v>
      </c>
      <c r="B154" s="136" t="s">
        <v>374</v>
      </c>
      <c r="C154" s="137">
        <f ca="1">Tavola38A!B41</f>
        <v>0.78800000000000003</v>
      </c>
      <c r="D154" s="137">
        <f ca="1">Tavola38A!C41</f>
        <v>0.75900000000000001</v>
      </c>
      <c r="E154" s="137">
        <f ca="1">Tavola38A!D41</f>
        <v>0.82199999999999995</v>
      </c>
      <c r="F154" s="137">
        <f ca="1">Tavola38A!E41</f>
        <v>0.78200000000000003</v>
      </c>
      <c r="G154" s="137">
        <f ca="1">Tavola38A!F41</f>
        <v>0.77800000000000002</v>
      </c>
      <c r="H154" s="137">
        <f ca="1">Tavola38A!G41</f>
        <v>0.84399999999999997</v>
      </c>
      <c r="I154" s="137">
        <f ca="1">Tavola38A!H41</f>
        <v>0.77900000000000003</v>
      </c>
      <c r="J154" s="137">
        <f ca="1">Tavola38A!I41</f>
        <v>0.78300000000000003</v>
      </c>
      <c r="K154" s="137">
        <f ca="1">Tavola38A!J41</f>
        <v>0.78700000000000003</v>
      </c>
      <c r="L154" s="137">
        <f ca="1">Tavola38A!K41</f>
        <v>0.72499999999999998</v>
      </c>
      <c r="M154" s="137">
        <f ca="1">Tavola38A!L41</f>
        <v>0.79100000000000004</v>
      </c>
      <c r="O154" s="137">
        <f ca="1">Tavola38A!N41</f>
        <v>0.82199999999999995</v>
      </c>
      <c r="P154" s="137">
        <f ca="1">Tavola38A!O41</f>
        <v>0.751</v>
      </c>
      <c r="Q154" s="137">
        <f ca="1">Tavola38A!P41</f>
        <v>0.82499999999999996</v>
      </c>
      <c r="R154" s="137">
        <f ca="1">Tavola38A!Q41</f>
        <v>0.86</v>
      </c>
      <c r="S154" s="137">
        <f ca="1">Tavola38A!R41</f>
        <v>0.82799999999999996</v>
      </c>
      <c r="T154" s="137">
        <f ca="1">Tavola38A!S41</f>
        <v>0.83899999999999997</v>
      </c>
      <c r="U154" s="137">
        <f ca="1">Tavola38A!T41</f>
        <v>0.83399999999999996</v>
      </c>
      <c r="V154" s="137">
        <f ca="1">Tavola38A!U41</f>
        <v>0.84199999999999997</v>
      </c>
      <c r="W154" s="137">
        <f ca="1">Tavola38A!V41</f>
        <v>0.89500000000000002</v>
      </c>
      <c r="X154" s="137">
        <f ca="1">Tavola38A!W41</f>
        <v>0.76700000000000002</v>
      </c>
      <c r="Y154" s="137">
        <f ca="1">Tavola38A!X41</f>
        <v>0.80300000000000005</v>
      </c>
    </row>
    <row r="155" spans="1:25">
      <c r="A155" s="268"/>
      <c r="B155" s="138" t="s">
        <v>375</v>
      </c>
      <c r="C155" s="139">
        <f ca="1">Tavola38A!B42</f>
        <v>5.4</v>
      </c>
      <c r="D155" s="139">
        <f ca="1">Tavola38A!C42</f>
        <v>5.3</v>
      </c>
      <c r="E155" s="139">
        <f ca="1">Tavola38A!D42</f>
        <v>5.4</v>
      </c>
      <c r="F155" s="139">
        <f ca="1">Tavola38A!E42</f>
        <v>5.4</v>
      </c>
      <c r="G155" s="139">
        <f ca="1">Tavola38A!F42</f>
        <v>5.3</v>
      </c>
      <c r="H155" s="139">
        <f ca="1">Tavola38A!G42</f>
        <v>5.4</v>
      </c>
      <c r="I155" s="139">
        <f ca="1">Tavola38A!H42</f>
        <v>5.3</v>
      </c>
      <c r="J155" s="139">
        <f ca="1">Tavola38A!I42</f>
        <v>5.4</v>
      </c>
      <c r="K155" s="139">
        <f ca="1">Tavola38A!J42</f>
        <v>5.5</v>
      </c>
      <c r="L155" s="139">
        <f ca="1">Tavola38A!K42</f>
        <v>5.0999999999999996</v>
      </c>
      <c r="M155" s="139">
        <f ca="1">Tavola38A!L42</f>
        <v>5.4</v>
      </c>
      <c r="O155" s="139">
        <f ca="1">Tavola38A!N42</f>
        <v>5.5</v>
      </c>
      <c r="P155" s="139">
        <f ca="1">Tavola38A!O42</f>
        <v>5.2</v>
      </c>
      <c r="Q155" s="139">
        <f ca="1">Tavola38A!P42</f>
        <v>5.5</v>
      </c>
      <c r="R155" s="139">
        <f ca="1">Tavola38A!Q42</f>
        <v>5.6</v>
      </c>
      <c r="S155" s="139">
        <f ca="1">Tavola38A!R42</f>
        <v>5.5</v>
      </c>
      <c r="T155" s="139">
        <f ca="1">Tavola38A!S42</f>
        <v>5.6</v>
      </c>
      <c r="U155" s="139">
        <f ca="1">Tavola38A!T42</f>
        <v>5.6</v>
      </c>
      <c r="V155" s="139">
        <f ca="1">Tavola38A!U42</f>
        <v>5.5</v>
      </c>
      <c r="W155" s="139">
        <f ca="1">Tavola38A!V42</f>
        <v>5.6</v>
      </c>
      <c r="X155" s="139">
        <f ca="1">Tavola38A!W42</f>
        <v>5.2</v>
      </c>
      <c r="Y155" s="139">
        <f ca="1">Tavola38A!X42</f>
        <v>5.6</v>
      </c>
    </row>
    <row r="156" spans="1:25">
      <c r="A156" s="268"/>
      <c r="B156" s="138" t="s">
        <v>376</v>
      </c>
      <c r="C156" s="139">
        <f ca="1">Tavola38A!B43</f>
        <v>5</v>
      </c>
      <c r="D156" s="139">
        <f ca="1">Tavola38A!C43</f>
        <v>5</v>
      </c>
      <c r="E156" s="139">
        <f ca="1">Tavola38A!D43</f>
        <v>6</v>
      </c>
      <c r="F156" s="139">
        <f ca="1">Tavola38A!E43</f>
        <v>6</v>
      </c>
      <c r="G156" s="139">
        <f ca="1">Tavola38A!F43</f>
        <v>5</v>
      </c>
      <c r="H156" s="139">
        <f ca="1">Tavola38A!G43</f>
        <v>5</v>
      </c>
      <c r="I156" s="139">
        <f ca="1">Tavola38A!H43</f>
        <v>5</v>
      </c>
      <c r="J156" s="139">
        <f ca="1">Tavola38A!I43</f>
        <v>5</v>
      </c>
      <c r="K156" s="139">
        <f ca="1">Tavola38A!J43</f>
        <v>6</v>
      </c>
      <c r="L156" s="139">
        <f ca="1">Tavola38A!K43</f>
        <v>5</v>
      </c>
      <c r="M156" s="139">
        <f ca="1">Tavola38A!L43</f>
        <v>6</v>
      </c>
      <c r="O156" s="139">
        <f ca="1">Tavola38A!N43</f>
        <v>6</v>
      </c>
      <c r="P156" s="139">
        <f ca="1">Tavola38A!O43</f>
        <v>5</v>
      </c>
      <c r="Q156" s="139">
        <f ca="1">Tavola38A!P43</f>
        <v>6</v>
      </c>
      <c r="R156" s="139">
        <f ca="1">Tavola38A!Q43</f>
        <v>6</v>
      </c>
      <c r="S156" s="139">
        <f ca="1">Tavola38A!R43</f>
        <v>6</v>
      </c>
      <c r="T156" s="139">
        <f ca="1">Tavola38A!S43</f>
        <v>6</v>
      </c>
      <c r="U156" s="139">
        <f ca="1">Tavola38A!T43</f>
        <v>6</v>
      </c>
      <c r="V156" s="139">
        <f ca="1">Tavola38A!U43</f>
        <v>6</v>
      </c>
      <c r="W156" s="139">
        <f ca="1">Tavola38A!V43</f>
        <v>6</v>
      </c>
      <c r="X156" s="139">
        <f ca="1">Tavola38A!W43</f>
        <v>5</v>
      </c>
      <c r="Y156" s="139">
        <f ca="1">Tavola38A!X43</f>
        <v>6</v>
      </c>
    </row>
    <row r="157" spans="1:25">
      <c r="A157" s="268"/>
      <c r="B157" s="138" t="s">
        <v>377</v>
      </c>
      <c r="C157" s="140" t="str">
        <f ca="1">Tavola38A!B44</f>
        <v>Voto 6</v>
      </c>
      <c r="D157" s="140" t="str">
        <f ca="1">Tavola38A!C44</f>
        <v>Voto 6</v>
      </c>
      <c r="E157" s="140" t="str">
        <f ca="1">Tavola38A!D44</f>
        <v>Voto 6</v>
      </c>
      <c r="F157" s="140" t="str">
        <f ca="1">Tavola38A!E44</f>
        <v>Voto 6</v>
      </c>
      <c r="G157" s="140" t="str">
        <f ca="1">Tavola38A!F44</f>
        <v>Voto 5</v>
      </c>
      <c r="H157" s="140" t="str">
        <f ca="1">Tavola38A!G44</f>
        <v>Voto 5</v>
      </c>
      <c r="I157" s="140" t="str">
        <f ca="1">Tavola38A!H44</f>
        <v>Voto 5</v>
      </c>
      <c r="J157" s="140" t="str">
        <f ca="1">Tavola38A!I44</f>
        <v>Voto 6</v>
      </c>
      <c r="K157" s="140" t="str">
        <f ca="1">Tavola38A!J44</f>
        <v>Voto 6</v>
      </c>
      <c r="L157" s="140" t="str">
        <f ca="1">Tavola38A!K44</f>
        <v>Voto 6</v>
      </c>
      <c r="M157" s="140" t="str">
        <f ca="1">Tavola38A!L44</f>
        <v>Voto 6</v>
      </c>
      <c r="O157" s="140" t="str">
        <f ca="1">Tavola38A!N44</f>
        <v>Voto 5</v>
      </c>
      <c r="P157" s="140" t="str">
        <f ca="1">Tavola38A!O44</f>
        <v>Voto 6</v>
      </c>
      <c r="Q157" s="140" t="str">
        <f ca="1">Tavola38A!P44</f>
        <v>Voto 6</v>
      </c>
      <c r="R157" s="140" t="str">
        <f ca="1">Tavola38A!Q44</f>
        <v>Voto 5</v>
      </c>
      <c r="S157" s="140" t="str">
        <f ca="1">Tavola38A!R44</f>
        <v>Voto 6</v>
      </c>
      <c r="T157" s="140" t="str">
        <f ca="1">Tavola38A!S44</f>
        <v>Voto 5</v>
      </c>
      <c r="U157" s="140" t="str">
        <f ca="1">Tavola38A!T44</f>
        <v>Voto 6</v>
      </c>
      <c r="V157" s="140" t="str">
        <f ca="1">Tavola38A!U44</f>
        <v>Voto 5</v>
      </c>
      <c r="W157" s="140" t="str">
        <f ca="1">Tavola38A!V44</f>
        <v>Voto 5</v>
      </c>
      <c r="X157" s="140" t="str">
        <f ca="1">Tavola38A!W44</f>
        <v>Voto 5</v>
      </c>
      <c r="Y157" s="140" t="str">
        <f ca="1">Tavola38A!X44</f>
        <v>Voto 7</v>
      </c>
    </row>
    <row r="158" spans="1:25">
      <c r="A158" s="268"/>
      <c r="B158" s="138" t="s">
        <v>378</v>
      </c>
      <c r="C158" s="139">
        <f ca="1">Tavola38A!B45</f>
        <v>81.212841854934624</v>
      </c>
      <c r="D158" s="139">
        <f ca="1">Tavola38A!C45</f>
        <v>76.484560570071253</v>
      </c>
      <c r="E158" s="139">
        <f ca="1">Tavola38A!D45</f>
        <v>85.354141656662676</v>
      </c>
      <c r="F158" s="139">
        <f ca="1">Tavola38A!E45</f>
        <v>74.677608440797187</v>
      </c>
      <c r="G158" s="139">
        <f ca="1">Tavola38A!F45</f>
        <v>77.336448598130858</v>
      </c>
      <c r="H158" s="139">
        <f ca="1">Tavola38A!G45</f>
        <v>87.810383747178335</v>
      </c>
      <c r="I158" s="139">
        <f ca="1">Tavola38A!H45</f>
        <v>82.505910165484636</v>
      </c>
      <c r="J158" s="139">
        <f ca="1">Tavola38A!I45</f>
        <v>80.387409200968534</v>
      </c>
      <c r="K158" s="139">
        <f ca="1">Tavola38A!J45</f>
        <v>84.115523465703959</v>
      </c>
      <c r="L158" s="139">
        <f ca="1">Tavola38A!K45</f>
        <v>75.669099756690997</v>
      </c>
      <c r="M158" s="139">
        <f ca="1">Tavola38A!L45</f>
        <v>83.594692400482487</v>
      </c>
      <c r="O158" s="139">
        <f ca="1">Tavola38A!N45</f>
        <v>85.868263473053901</v>
      </c>
      <c r="P158" s="139">
        <f ca="1">Tavola38A!O45</f>
        <v>76.427703523693793</v>
      </c>
      <c r="Q158" s="139">
        <f ca="1">Tavola38A!P45</f>
        <v>86.634264884568637</v>
      </c>
      <c r="R158" s="139">
        <f ca="1">Tavola38A!Q45</f>
        <v>90.238365493757101</v>
      </c>
      <c r="S158" s="139">
        <f ca="1">Tavola38A!R45</f>
        <v>89.663461538461547</v>
      </c>
      <c r="T158" s="139">
        <f ca="1">Tavola38A!S45</f>
        <v>87.469879518072275</v>
      </c>
      <c r="U158" s="139">
        <f ca="1">Tavola38A!T45</f>
        <v>85.13189448441247</v>
      </c>
      <c r="V158" s="139">
        <f ca="1">Tavola38A!U45</f>
        <v>89.215686274509792</v>
      </c>
      <c r="W158" s="139">
        <f ca="1">Tavola38A!V45</f>
        <v>92.906178489702526</v>
      </c>
      <c r="X158" s="139">
        <f ca="1">Tavola38A!W45</f>
        <v>76.251455180442363</v>
      </c>
      <c r="Y158" s="139">
        <f ca="1">Tavola38A!X45</f>
        <v>85.92964824120601</v>
      </c>
    </row>
    <row r="159" spans="1:25">
      <c r="A159" s="127"/>
      <c r="H159" s="126"/>
      <c r="I159" s="125"/>
      <c r="O159" s="125"/>
      <c r="P159" s="125"/>
      <c r="Q159" s="125"/>
      <c r="R159" s="125"/>
      <c r="S159" s="125"/>
      <c r="T159" s="126"/>
      <c r="U159" s="125"/>
      <c r="V159" s="125"/>
      <c r="W159" s="125"/>
      <c r="X159" s="125"/>
      <c r="Y159" s="125"/>
    </row>
    <row r="160" spans="1:25" ht="11.65" customHeight="1">
      <c r="A160" s="268" t="s">
        <v>448</v>
      </c>
      <c r="B160" s="136" t="s">
        <v>374</v>
      </c>
      <c r="C160" s="137">
        <f ca="1">Tavola39A!B41</f>
        <v>0.76200000000000001</v>
      </c>
      <c r="D160" s="137">
        <f ca="1">Tavola39A!C41</f>
        <v>0.748</v>
      </c>
      <c r="E160" s="137">
        <f ca="1">Tavola39A!D41</f>
        <v>0.76700000000000002</v>
      </c>
      <c r="F160" s="137">
        <f ca="1">Tavola39A!E41</f>
        <v>0.755</v>
      </c>
      <c r="G160" s="137">
        <f ca="1">Tavola39A!F41</f>
        <v>0.755</v>
      </c>
      <c r="H160" s="137">
        <f ca="1">Tavola39A!G41</f>
        <v>0.76600000000000001</v>
      </c>
      <c r="I160" s="137">
        <f ca="1">Tavola39A!H41</f>
        <v>0.78200000000000003</v>
      </c>
      <c r="J160" s="137">
        <f ca="1">Tavola39A!I41</f>
        <v>0.77100000000000002</v>
      </c>
      <c r="K160" s="137">
        <f ca="1">Tavola39A!J41</f>
        <v>0.78</v>
      </c>
      <c r="L160" s="137">
        <f ca="1">Tavola39A!K41</f>
        <v>0.72399999999999998</v>
      </c>
      <c r="M160" s="137">
        <f ca="1">Tavola39A!L41</f>
        <v>0.77</v>
      </c>
      <c r="O160" s="137">
        <f ca="1">Tavola39A!N41</f>
        <v>0.78500000000000003</v>
      </c>
      <c r="P160" s="137">
        <f ca="1">Tavola39A!O41</f>
        <v>0.73199999999999998</v>
      </c>
      <c r="Q160" s="137">
        <f ca="1">Tavola39A!P41</f>
        <v>0.81</v>
      </c>
      <c r="R160" s="137">
        <f ca="1">Tavola39A!Q41</f>
        <v>0.80400000000000005</v>
      </c>
      <c r="S160" s="137">
        <f ca="1">Tavola39A!R41</f>
        <v>0.747</v>
      </c>
      <c r="T160" s="137">
        <f ca="1">Tavola39A!S41</f>
        <v>0.81</v>
      </c>
      <c r="U160" s="137">
        <f ca="1">Tavola39A!T41</f>
        <v>0.82099999999999995</v>
      </c>
      <c r="V160" s="137">
        <f ca="1">Tavola39A!U41</f>
        <v>0.83299999999999996</v>
      </c>
      <c r="W160" s="137">
        <f ca="1">Tavola39A!V41</f>
        <v>0.83299999999999996</v>
      </c>
      <c r="X160" s="137">
        <f ca="1">Tavola39A!W41</f>
        <v>0.72599999999999998</v>
      </c>
      <c r="Y160" s="137">
        <f ca="1">Tavola39A!X41</f>
        <v>0.76400000000000001</v>
      </c>
    </row>
    <row r="161" spans="1:25">
      <c r="A161" s="268"/>
      <c r="B161" s="138" t="s">
        <v>375</v>
      </c>
      <c r="C161" s="139">
        <f ca="1">Tavola39A!B42</f>
        <v>5.3</v>
      </c>
      <c r="D161" s="139">
        <f ca="1">Tavola39A!C42</f>
        <v>5.2</v>
      </c>
      <c r="E161" s="139">
        <f ca="1">Tavola39A!D42</f>
        <v>5.3</v>
      </c>
      <c r="F161" s="139">
        <f ca="1">Tavola39A!E42</f>
        <v>5.4</v>
      </c>
      <c r="G161" s="139">
        <f ca="1">Tavola39A!F42</f>
        <v>5.4</v>
      </c>
      <c r="H161" s="139">
        <f ca="1">Tavola39A!G42</f>
        <v>5.3</v>
      </c>
      <c r="I161" s="139">
        <f ca="1">Tavola39A!H42</f>
        <v>5.2</v>
      </c>
      <c r="J161" s="139">
        <f ca="1">Tavola39A!I42</f>
        <v>5.3</v>
      </c>
      <c r="K161" s="139">
        <f ca="1">Tavola39A!J42</f>
        <v>5.4</v>
      </c>
      <c r="L161" s="139">
        <f ca="1">Tavola39A!K42</f>
        <v>5.0999999999999996</v>
      </c>
      <c r="M161" s="139">
        <f ca="1">Tavola39A!L42</f>
        <v>5.4</v>
      </c>
      <c r="O161" s="139">
        <f ca="1">Tavola39A!N42</f>
        <v>5.4</v>
      </c>
      <c r="P161" s="139">
        <f ca="1">Tavola39A!O42</f>
        <v>5.0999999999999996</v>
      </c>
      <c r="Q161" s="139">
        <f ca="1">Tavola39A!P42</f>
        <v>5.4</v>
      </c>
      <c r="R161" s="139">
        <f ca="1">Tavola39A!Q42</f>
        <v>5.4</v>
      </c>
      <c r="S161" s="139">
        <f ca="1">Tavola39A!R42</f>
        <v>5.4</v>
      </c>
      <c r="T161" s="139">
        <f ca="1">Tavola39A!S42</f>
        <v>5.6</v>
      </c>
      <c r="U161" s="139">
        <f ca="1">Tavola39A!T42</f>
        <v>5.5</v>
      </c>
      <c r="V161" s="139">
        <f ca="1">Tavola39A!U42</f>
        <v>5.5</v>
      </c>
      <c r="W161" s="139">
        <f ca="1">Tavola39A!V42</f>
        <v>5.5</v>
      </c>
      <c r="X161" s="139">
        <f ca="1">Tavola39A!W42</f>
        <v>5.2</v>
      </c>
      <c r="Y161" s="139">
        <f ca="1">Tavola39A!X42</f>
        <v>5.4</v>
      </c>
    </row>
    <row r="162" spans="1:25">
      <c r="A162" s="268"/>
      <c r="B162" s="138" t="s">
        <v>376</v>
      </c>
      <c r="C162" s="139">
        <f ca="1">Tavola39A!B43</f>
        <v>5</v>
      </c>
      <c r="D162" s="139">
        <f ca="1">Tavola39A!C43</f>
        <v>5</v>
      </c>
      <c r="E162" s="139">
        <f ca="1">Tavola39A!D43</f>
        <v>5</v>
      </c>
      <c r="F162" s="139">
        <f ca="1">Tavola39A!E43</f>
        <v>6</v>
      </c>
      <c r="G162" s="139">
        <f ca="1">Tavola39A!F43</f>
        <v>5</v>
      </c>
      <c r="H162" s="139">
        <f ca="1">Tavola39A!G43</f>
        <v>5</v>
      </c>
      <c r="I162" s="139">
        <f ca="1">Tavola39A!H43</f>
        <v>5</v>
      </c>
      <c r="J162" s="139">
        <f ca="1">Tavola39A!I43</f>
        <v>5</v>
      </c>
      <c r="K162" s="139">
        <f ca="1">Tavola39A!J43</f>
        <v>6</v>
      </c>
      <c r="L162" s="139">
        <f ca="1">Tavola39A!K43</f>
        <v>5</v>
      </c>
      <c r="M162" s="139">
        <f ca="1">Tavola39A!L43</f>
        <v>5.5</v>
      </c>
      <c r="O162" s="139">
        <f ca="1">Tavola39A!N43</f>
        <v>6</v>
      </c>
      <c r="P162" s="139">
        <f ca="1">Tavola39A!O43</f>
        <v>5</v>
      </c>
      <c r="Q162" s="139">
        <f ca="1">Tavola39A!P43</f>
        <v>5</v>
      </c>
      <c r="R162" s="139">
        <f ca="1">Tavola39A!Q43</f>
        <v>6</v>
      </c>
      <c r="S162" s="139">
        <f ca="1">Tavola39A!R43</f>
        <v>6</v>
      </c>
      <c r="T162" s="139">
        <f ca="1">Tavola39A!S43</f>
        <v>6</v>
      </c>
      <c r="U162" s="139">
        <f ca="1">Tavola39A!T43</f>
        <v>6</v>
      </c>
      <c r="V162" s="139">
        <f ca="1">Tavola39A!U43</f>
        <v>6</v>
      </c>
      <c r="W162" s="139">
        <f ca="1">Tavola39A!V43</f>
        <v>6</v>
      </c>
      <c r="X162" s="139">
        <f ca="1">Tavola39A!W43</f>
        <v>5</v>
      </c>
      <c r="Y162" s="139">
        <f ca="1">Tavola39A!X43</f>
        <v>6</v>
      </c>
    </row>
    <row r="163" spans="1:25">
      <c r="A163" s="268"/>
      <c r="B163" s="138" t="s">
        <v>377</v>
      </c>
      <c r="C163" s="140" t="str">
        <f ca="1">Tavola39A!B44</f>
        <v>Voto 6</v>
      </c>
      <c r="D163" s="140" t="str">
        <f ca="1">Tavola39A!C44</f>
        <v>Voto 6</v>
      </c>
      <c r="E163" s="140" t="str">
        <f ca="1">Tavola39A!D44</f>
        <v>Voto 6</v>
      </c>
      <c r="F163" s="140" t="str">
        <f ca="1">Tavola39A!E44</f>
        <v>Voto 6</v>
      </c>
      <c r="G163" s="140" t="str">
        <f ca="1">Tavola39A!F44</f>
        <v>Voto 5</v>
      </c>
      <c r="H163" s="140" t="str">
        <f ca="1">Tavola39A!G44</f>
        <v>Voto 6</v>
      </c>
      <c r="I163" s="140" t="str">
        <f ca="1">Tavola39A!H44</f>
        <v>Voto 6</v>
      </c>
      <c r="J163" s="140" t="str">
        <f ca="1">Tavola39A!I44</f>
        <v>Voto 5</v>
      </c>
      <c r="K163" s="140" t="str">
        <f ca="1">Tavola39A!J44</f>
        <v>Voto 6</v>
      </c>
      <c r="L163" s="140" t="str">
        <f ca="1">Tavola39A!K44</f>
        <v>Voto 6</v>
      </c>
      <c r="M163" s="140" t="str">
        <f ca="1">Tavola39A!L44</f>
        <v>Voto 6</v>
      </c>
      <c r="O163" s="140" t="str">
        <f ca="1">Tavola39A!N44</f>
        <v>Voto 6</v>
      </c>
      <c r="P163" s="140" t="str">
        <f ca="1">Tavola39A!O44</f>
        <v>Voto 5</v>
      </c>
      <c r="Q163" s="140" t="str">
        <f ca="1">Tavola39A!P44</f>
        <v>Voto 5</v>
      </c>
      <c r="R163" s="140" t="str">
        <f ca="1">Tavola39A!Q44</f>
        <v>Voto 6</v>
      </c>
      <c r="S163" s="140" t="str">
        <f ca="1">Tavola39A!R44</f>
        <v>Voto 6</v>
      </c>
      <c r="T163" s="140" t="str">
        <f ca="1">Tavola39A!S44</f>
        <v>Voto 6</v>
      </c>
      <c r="U163" s="140" t="str">
        <f ca="1">Tavola39A!T44</f>
        <v>Voto 6</v>
      </c>
      <c r="V163" s="140" t="str">
        <f ca="1">Tavola39A!U44</f>
        <v>Voto 5</v>
      </c>
      <c r="W163" s="140" t="str">
        <f ca="1">Tavola39A!V44</f>
        <v>Voto 6</v>
      </c>
      <c r="X163" s="140" t="str">
        <f ca="1">Tavola39A!W44</f>
        <v>Voto 6</v>
      </c>
      <c r="Y163" s="140" t="str">
        <f ca="1">Tavola39A!X44</f>
        <v>Voto 6</v>
      </c>
    </row>
    <row r="164" spans="1:25">
      <c r="A164" s="268"/>
      <c r="B164" s="138" t="s">
        <v>378</v>
      </c>
      <c r="C164" s="139">
        <f ca="1">Tavola39A!B45</f>
        <v>78.728606356968214</v>
      </c>
      <c r="D164" s="139">
        <f ca="1">Tavola39A!C45</f>
        <v>72.455089820359291</v>
      </c>
      <c r="E164" s="139">
        <f ca="1">Tavola39A!D45</f>
        <v>84.000000000000014</v>
      </c>
      <c r="F164" s="139">
        <f ca="1">Tavola39A!E45</f>
        <v>77.142857142857139</v>
      </c>
      <c r="G164" s="139">
        <f ca="1">Tavola39A!F45</f>
        <v>79.656862745098039</v>
      </c>
      <c r="H164" s="139">
        <f ca="1">Tavola39A!G45</f>
        <v>82.063882063882048</v>
      </c>
      <c r="I164" s="139">
        <f ca="1">Tavola39A!H45</f>
        <v>81.433607520564053</v>
      </c>
      <c r="J164" s="139">
        <f ca="1">Tavola39A!I45</f>
        <v>80.122699386503072</v>
      </c>
      <c r="K164" s="139">
        <f ca="1">Tavola39A!J45</f>
        <v>80.652962515114893</v>
      </c>
      <c r="L164" s="139">
        <f ca="1">Tavola39A!K45</f>
        <v>71.156138259833128</v>
      </c>
      <c r="M164" s="139">
        <f ca="1">Tavola39A!L45</f>
        <v>79.926560587515297</v>
      </c>
      <c r="O164" s="139">
        <f ca="1">Tavola39A!N45</f>
        <v>85.138539042821179</v>
      </c>
      <c r="P164" s="139">
        <f ca="1">Tavola39A!O45</f>
        <v>79.539641943734026</v>
      </c>
      <c r="Q164" s="139">
        <f ca="1">Tavola39A!P45</f>
        <v>87.562189054726346</v>
      </c>
      <c r="R164" s="139">
        <f ca="1">Tavola39A!Q45</f>
        <v>84.248210023866335</v>
      </c>
      <c r="S164" s="139">
        <f ca="1">Tavola39A!R45</f>
        <v>86.369593709043244</v>
      </c>
      <c r="T164" s="139">
        <f ca="1">Tavola39A!S45</f>
        <v>83.147459727385396</v>
      </c>
      <c r="U164" s="139">
        <f ca="1">Tavola39A!T45</f>
        <v>84.615384615384613</v>
      </c>
      <c r="V164" s="139">
        <f ca="1">Tavola39A!U45</f>
        <v>91.239048811013745</v>
      </c>
      <c r="W164" s="139">
        <f ca="1">Tavola39A!V45</f>
        <v>91.219512195121951</v>
      </c>
      <c r="X164" s="139">
        <f ca="1">Tavola39A!W45</f>
        <v>77.525252525252526</v>
      </c>
      <c r="Y164" s="139">
        <f ca="1">Tavola39A!X45</f>
        <v>85.126162018592296</v>
      </c>
    </row>
    <row r="165" spans="1:25">
      <c r="A165" s="127"/>
      <c r="H165" s="126"/>
      <c r="I165" s="125"/>
      <c r="O165" s="125"/>
      <c r="P165" s="125"/>
      <c r="Q165" s="125"/>
      <c r="R165" s="125"/>
      <c r="S165" s="125"/>
      <c r="T165" s="126"/>
      <c r="U165" s="125"/>
      <c r="V165" s="125"/>
      <c r="W165" s="125"/>
      <c r="X165" s="125"/>
      <c r="Y165" s="125"/>
    </row>
    <row r="166" spans="1:25" ht="11.65" customHeight="1">
      <c r="A166" s="268" t="s">
        <v>449</v>
      </c>
      <c r="B166" s="136" t="s">
        <v>374</v>
      </c>
      <c r="C166" s="137">
        <f ca="1">Tavola40A!B41</f>
        <v>0.74299999999999999</v>
      </c>
      <c r="D166" s="137">
        <f ca="1">Tavola40A!C41</f>
        <v>0.71</v>
      </c>
      <c r="E166" s="137">
        <f ca="1">Tavola40A!D41</f>
        <v>0.753</v>
      </c>
      <c r="F166" s="137">
        <f ca="1">Tavola40A!E41</f>
        <v>0.68799999999999994</v>
      </c>
      <c r="G166" s="137">
        <f ca="1">Tavola40A!F41</f>
        <v>0.748</v>
      </c>
      <c r="H166" s="137">
        <f ca="1">Tavola40A!G41</f>
        <v>0.81100000000000005</v>
      </c>
      <c r="I166" s="137">
        <f ca="1">Tavola40A!H41</f>
        <v>0.71899999999999997</v>
      </c>
      <c r="J166" s="137">
        <f ca="1">Tavola40A!I41</f>
        <v>0.73699999999999999</v>
      </c>
      <c r="K166" s="137">
        <f ca="1">Tavola40A!J41</f>
        <v>0.746</v>
      </c>
      <c r="L166" s="137">
        <f ca="1">Tavola40A!K41</f>
        <v>0.68500000000000005</v>
      </c>
      <c r="M166" s="137">
        <f ca="1">Tavola40A!L41</f>
        <v>0.76100000000000001</v>
      </c>
      <c r="O166" s="137">
        <f ca="1">Tavola40A!N41</f>
        <v>0.76700000000000002</v>
      </c>
      <c r="P166" s="137">
        <f ca="1">Tavola40A!O41</f>
        <v>0.69899999999999995</v>
      </c>
      <c r="Q166" s="137">
        <f ca="1">Tavola40A!P41</f>
        <v>0.76200000000000001</v>
      </c>
      <c r="R166" s="137">
        <f ca="1">Tavola40A!Q41</f>
        <v>0.84499999999999997</v>
      </c>
      <c r="S166" s="137">
        <f ca="1">Tavola40A!R41</f>
        <v>0.77400000000000002</v>
      </c>
      <c r="T166" s="137">
        <f ca="1">Tavola40A!S41</f>
        <v>0.81200000000000006</v>
      </c>
      <c r="U166" s="137">
        <f ca="1">Tavola40A!T41</f>
        <v>0.755</v>
      </c>
      <c r="V166" s="137">
        <f ca="1">Tavola40A!U41</f>
        <v>0.78400000000000003</v>
      </c>
      <c r="W166" s="137">
        <f ca="1">Tavola40A!V41</f>
        <v>0.84799999999999998</v>
      </c>
      <c r="X166" s="137">
        <f ca="1">Tavola40A!W41</f>
        <v>0.69599999999999995</v>
      </c>
      <c r="Y166" s="137">
        <f ca="1">Tavola40A!X41</f>
        <v>0.69</v>
      </c>
    </row>
    <row r="167" spans="1:25">
      <c r="A167" s="268"/>
      <c r="B167" s="138" t="s">
        <v>375</v>
      </c>
      <c r="C167" s="139">
        <f ca="1">Tavola40A!B42</f>
        <v>5.0999999999999996</v>
      </c>
      <c r="D167" s="139">
        <f ca="1">Tavola40A!C42</f>
        <v>5</v>
      </c>
      <c r="E167" s="139">
        <f ca="1">Tavola40A!D42</f>
        <v>5.2</v>
      </c>
      <c r="F167" s="139">
        <f ca="1">Tavola40A!E42</f>
        <v>5.0999999999999996</v>
      </c>
      <c r="G167" s="139">
        <f ca="1">Tavola40A!F42</f>
        <v>5.2</v>
      </c>
      <c r="H167" s="139">
        <f ca="1">Tavola40A!G42</f>
        <v>5.2</v>
      </c>
      <c r="I167" s="139">
        <f ca="1">Tavola40A!H42</f>
        <v>5.0999999999999996</v>
      </c>
      <c r="J167" s="139">
        <f ca="1">Tavola40A!I42</f>
        <v>5.0999999999999996</v>
      </c>
      <c r="K167" s="139">
        <f ca="1">Tavola40A!J42</f>
        <v>5.2</v>
      </c>
      <c r="L167" s="139">
        <f ca="1">Tavola40A!K42</f>
        <v>4.8</v>
      </c>
      <c r="M167" s="139">
        <f ca="1">Tavola40A!L42</f>
        <v>5.0999999999999996</v>
      </c>
      <c r="O167" s="139">
        <f ca="1">Tavola40A!N42</f>
        <v>5.2</v>
      </c>
      <c r="P167" s="139">
        <f ca="1">Tavola40A!O42</f>
        <v>4.9000000000000004</v>
      </c>
      <c r="Q167" s="139">
        <f ca="1">Tavola40A!P42</f>
        <v>5.0999999999999996</v>
      </c>
      <c r="R167" s="139">
        <f ca="1">Tavola40A!Q42</f>
        <v>5.4</v>
      </c>
      <c r="S167" s="139">
        <f ca="1">Tavola40A!R42</f>
        <v>5.3</v>
      </c>
      <c r="T167" s="139">
        <f ca="1">Tavola40A!S42</f>
        <v>5.3</v>
      </c>
      <c r="U167" s="139">
        <f ca="1">Tavola40A!T42</f>
        <v>5.2</v>
      </c>
      <c r="V167" s="139">
        <f ca="1">Tavola40A!U42</f>
        <v>5.3</v>
      </c>
      <c r="W167" s="139">
        <f ca="1">Tavola40A!V42</f>
        <v>5.4</v>
      </c>
      <c r="X167" s="139">
        <f ca="1">Tavola40A!W42</f>
        <v>4.9000000000000004</v>
      </c>
      <c r="Y167" s="139">
        <f ca="1">Tavola40A!X42</f>
        <v>5.0999999999999996</v>
      </c>
    </row>
    <row r="168" spans="1:25">
      <c r="A168" s="268"/>
      <c r="B168" s="138" t="s">
        <v>376</v>
      </c>
      <c r="C168" s="139">
        <f ca="1">Tavola40A!B43</f>
        <v>5</v>
      </c>
      <c r="D168" s="139">
        <f ca="1">Tavola40A!C43</f>
        <v>5</v>
      </c>
      <c r="E168" s="139">
        <f ca="1">Tavola40A!D43</f>
        <v>5</v>
      </c>
      <c r="F168" s="139">
        <f ca="1">Tavola40A!E43</f>
        <v>5</v>
      </c>
      <c r="G168" s="139">
        <f ca="1">Tavola40A!F43</f>
        <v>5</v>
      </c>
      <c r="H168" s="139">
        <f ca="1">Tavola40A!G43</f>
        <v>5</v>
      </c>
      <c r="I168" s="139">
        <f ca="1">Tavola40A!H43</f>
        <v>5</v>
      </c>
      <c r="J168" s="139">
        <f ca="1">Tavola40A!I43</f>
        <v>5</v>
      </c>
      <c r="K168" s="139">
        <f ca="1">Tavola40A!J43</f>
        <v>5</v>
      </c>
      <c r="L168" s="139">
        <f ca="1">Tavola40A!K43</f>
        <v>5</v>
      </c>
      <c r="M168" s="139">
        <f ca="1">Tavola40A!L43</f>
        <v>5</v>
      </c>
      <c r="O168" s="139">
        <f ca="1">Tavola40A!N43</f>
        <v>5</v>
      </c>
      <c r="P168" s="139">
        <f ca="1">Tavola40A!O43</f>
        <v>5</v>
      </c>
      <c r="Q168" s="139">
        <f ca="1">Tavola40A!P43</f>
        <v>5</v>
      </c>
      <c r="R168" s="139">
        <f ca="1">Tavola40A!Q43</f>
        <v>6</v>
      </c>
      <c r="S168" s="139">
        <f ca="1">Tavola40A!R43</f>
        <v>5</v>
      </c>
      <c r="T168" s="139">
        <f ca="1">Tavola40A!S43</f>
        <v>5</v>
      </c>
      <c r="U168" s="139">
        <f ca="1">Tavola40A!T43</f>
        <v>5</v>
      </c>
      <c r="V168" s="139">
        <f ca="1">Tavola40A!U43</f>
        <v>5</v>
      </c>
      <c r="W168" s="139">
        <f ca="1">Tavola40A!V43</f>
        <v>6</v>
      </c>
      <c r="X168" s="139">
        <f ca="1">Tavola40A!W43</f>
        <v>5</v>
      </c>
      <c r="Y168" s="139">
        <f ca="1">Tavola40A!X43</f>
        <v>5</v>
      </c>
    </row>
    <row r="169" spans="1:25">
      <c r="A169" s="268"/>
      <c r="B169" s="138" t="s">
        <v>377</v>
      </c>
      <c r="C169" s="140" t="str">
        <f ca="1">Tavola40A!B44</f>
        <v>Voto 5</v>
      </c>
      <c r="D169" s="140" t="str">
        <f ca="1">Tavola40A!C44</f>
        <v>Voto 6</v>
      </c>
      <c r="E169" s="140" t="str">
        <f ca="1">Tavola40A!D44</f>
        <v>Voto 5</v>
      </c>
      <c r="F169" s="140" t="str">
        <f ca="1">Tavola40A!E44</f>
        <v>Voto 6</v>
      </c>
      <c r="G169" s="140" t="str">
        <f ca="1">Tavola40A!F44</f>
        <v>Voto 6</v>
      </c>
      <c r="H169" s="140" t="str">
        <f ca="1">Tavola40A!G44</f>
        <v>Voto 5</v>
      </c>
      <c r="I169" s="140" t="str">
        <f ca="1">Tavola40A!H44</f>
        <v>Voto 6</v>
      </c>
      <c r="J169" s="140" t="str">
        <f ca="1">Tavola40A!I44</f>
        <v>Voto 5</v>
      </c>
      <c r="K169" s="140" t="str">
        <f ca="1">Tavola40A!J44</f>
        <v>Voto 6</v>
      </c>
      <c r="L169" s="140" t="str">
        <f ca="1">Tavola40A!K44</f>
        <v>Voto 5</v>
      </c>
      <c r="M169" s="140" t="str">
        <f ca="1">Tavola40A!L44</f>
        <v>Voto 5</v>
      </c>
      <c r="O169" s="140" t="str">
        <f ca="1">Tavola40A!N44</f>
        <v>Voto 6</v>
      </c>
      <c r="P169" s="140" t="str">
        <f ca="1">Tavola40A!O44</f>
        <v>Voto 5</v>
      </c>
      <c r="Q169" s="140" t="str">
        <f ca="1">Tavola40A!P44</f>
        <v>Voto 5</v>
      </c>
      <c r="R169" s="140" t="str">
        <f ca="1">Tavola40A!Q44</f>
        <v>Voto 6</v>
      </c>
      <c r="S169" s="140" t="str">
        <f ca="1">Tavola40A!R44</f>
        <v>Voto 6</v>
      </c>
      <c r="T169" s="140" t="str">
        <f ca="1">Tavola40A!S44</f>
        <v>Voto 6</v>
      </c>
      <c r="U169" s="140" t="str">
        <f ca="1">Tavola40A!T44</f>
        <v>Voto 6</v>
      </c>
      <c r="V169" s="140" t="str">
        <f ca="1">Tavola40A!U44</f>
        <v>Voto 6</v>
      </c>
      <c r="W169" s="140" t="str">
        <f ca="1">Tavola40A!V44</f>
        <v>Voto 6</v>
      </c>
      <c r="X169" s="140" t="str">
        <f ca="1">Tavola40A!W44</f>
        <v>Voto 6</v>
      </c>
      <c r="Y169" s="140" t="str">
        <f ca="1">Tavola40A!X44</f>
        <v>Voto 5</v>
      </c>
    </row>
    <row r="170" spans="1:25">
      <c r="A170" s="268"/>
      <c r="B170" s="138" t="s">
        <v>378</v>
      </c>
      <c r="C170" s="139">
        <f ca="1">Tavola40A!B45</f>
        <v>74.161073825503365</v>
      </c>
      <c r="D170" s="139">
        <f ca="1">Tavola40A!C45</f>
        <v>67.515923566878996</v>
      </c>
      <c r="E170" s="139">
        <f ca="1">Tavola40A!D45</f>
        <v>81.475128644939957</v>
      </c>
      <c r="F170" s="139">
        <f ca="1">Tavola40A!E45</f>
        <v>66.798418972332016</v>
      </c>
      <c r="G170" s="139">
        <f ca="1">Tavola40A!F45</f>
        <v>75.52334943639292</v>
      </c>
      <c r="H170" s="139">
        <f ca="1">Tavola40A!G45</f>
        <v>79.94269340974212</v>
      </c>
      <c r="I170" s="139">
        <f ca="1">Tavola40A!H45</f>
        <v>75.312499999999986</v>
      </c>
      <c r="J170" s="139">
        <f ca="1">Tavola40A!I45</f>
        <v>72.74336283185842</v>
      </c>
      <c r="K170" s="139">
        <f ca="1">Tavola40A!J45</f>
        <v>78.730703259005153</v>
      </c>
      <c r="L170" s="139">
        <f ca="1">Tavola40A!K45</f>
        <v>62.857142857142847</v>
      </c>
      <c r="M170" s="139">
        <f ca="1">Tavola40A!L45</f>
        <v>76.408450704225359</v>
      </c>
      <c r="O170" s="139">
        <f ca="1">Tavola40A!N45</f>
        <v>80.57553956834532</v>
      </c>
      <c r="P170" s="139">
        <f ca="1">Tavola40A!O45</f>
        <v>69.747899159663874</v>
      </c>
      <c r="Q170" s="139">
        <f ca="1">Tavola40A!P45</f>
        <v>80.879541108986615</v>
      </c>
      <c r="R170" s="139">
        <f ca="1">Tavola40A!Q45</f>
        <v>83.975346687211086</v>
      </c>
      <c r="S170" s="139">
        <f ca="1">Tavola40A!R45</f>
        <v>85.087719298245617</v>
      </c>
      <c r="T170" s="139">
        <f ca="1">Tavola40A!S45</f>
        <v>87.837837837837824</v>
      </c>
      <c r="U170" s="139">
        <f ca="1">Tavola40A!T45</f>
        <v>82.608695652173907</v>
      </c>
      <c r="V170" s="139">
        <f ca="1">Tavola40A!U45</f>
        <v>85.887096774193552</v>
      </c>
      <c r="W170" s="139">
        <f ca="1">Tavola40A!V45</f>
        <v>88.074957410562178</v>
      </c>
      <c r="X170" s="139">
        <f ca="1">Tavola40A!W45</f>
        <v>62.35679214402618</v>
      </c>
      <c r="Y170" s="139">
        <f ca="1">Tavola40A!X45</f>
        <v>78.271604938271608</v>
      </c>
    </row>
    <row r="171" spans="1:25">
      <c r="A171" s="127"/>
      <c r="H171" s="126"/>
      <c r="I171" s="125"/>
      <c r="O171" s="125"/>
      <c r="P171" s="125"/>
      <c r="Q171" s="125"/>
      <c r="R171" s="125"/>
      <c r="S171" s="125"/>
      <c r="T171" s="126"/>
      <c r="U171" s="125"/>
      <c r="V171" s="125"/>
      <c r="W171" s="125"/>
      <c r="X171" s="125"/>
      <c r="Y171" s="125"/>
    </row>
    <row r="172" spans="1:25" ht="11.65" customHeight="1">
      <c r="A172" s="269" t="s">
        <v>21</v>
      </c>
      <c r="B172" s="136" t="s">
        <v>374</v>
      </c>
      <c r="C172" s="137">
        <f ca="1">Tavola41A!B24</f>
        <v>0.76949999999999996</v>
      </c>
      <c r="D172" s="137">
        <f ca="1">Tavola41A!C24</f>
        <v>0.73750000000000004</v>
      </c>
      <c r="E172" s="137">
        <f ca="1">Tavola41A!D24</f>
        <v>0.78175000000000006</v>
      </c>
      <c r="F172" s="137">
        <f ca="1">Tavola41A!E24</f>
        <v>0.74849999999999994</v>
      </c>
      <c r="G172" s="137">
        <f ca="1">Tavola41A!F24</f>
        <v>0.7669999999999999</v>
      </c>
      <c r="H172" s="137">
        <f ca="1">Tavola41A!G24</f>
        <v>0.82224999999999993</v>
      </c>
      <c r="I172" s="137">
        <f ca="1">Tavola41A!H24</f>
        <v>0.77074999999999994</v>
      </c>
      <c r="J172" s="137">
        <f ca="1">Tavola41A!I24</f>
        <v>0.76450000000000007</v>
      </c>
      <c r="K172" s="137">
        <f ca="1">Tavola41A!J24</f>
        <v>0.77749999999999997</v>
      </c>
      <c r="L172" s="137">
        <f ca="1">Tavola41A!K24</f>
        <v>0.71600000000000008</v>
      </c>
      <c r="M172" s="137">
        <f ca="1">Tavola41A!L24</f>
        <v>0.78225000000000011</v>
      </c>
      <c r="O172" s="137">
        <f ca="1">Tavola41A!N24</f>
        <v>0.79325000000000001</v>
      </c>
      <c r="P172" s="137">
        <f ca="1">Tavola41A!O24</f>
        <v>0.72524999999999995</v>
      </c>
      <c r="Q172" s="137">
        <f ca="1">Tavola41A!P24</f>
        <v>0.79349999999999998</v>
      </c>
      <c r="R172" s="137">
        <f ca="1">Tavola41A!Q24</f>
        <v>0.83925000000000005</v>
      </c>
      <c r="S172" s="137">
        <f ca="1">Tavola41A!R24</f>
        <v>0.78849999999999998</v>
      </c>
      <c r="T172" s="137">
        <f ca="1">Tavola41A!S24</f>
        <v>0.82325000000000004</v>
      </c>
      <c r="U172" s="137">
        <f ca="1">Tavola41A!T24</f>
        <v>0.80574999999999997</v>
      </c>
      <c r="V172" s="137">
        <f ca="1">Tavola41A!U24</f>
        <v>0.81699999999999995</v>
      </c>
      <c r="W172" s="137">
        <f ca="1">Tavola41A!V24</f>
        <v>0.86124999999999996</v>
      </c>
      <c r="X172" s="137">
        <f ca="1">Tavola41A!W24</f>
        <v>0.73974999999999991</v>
      </c>
      <c r="Y172" s="137">
        <f ca="1">Tavola41A!X24</f>
        <v>0.75650000000000006</v>
      </c>
    </row>
    <row r="173" spans="1:25" ht="11.45" customHeight="1">
      <c r="A173" s="270"/>
      <c r="B173" s="138" t="s">
        <v>375</v>
      </c>
      <c r="C173" s="139">
        <f ca="1">Tavola41A!B25</f>
        <v>5.3000000000000007</v>
      </c>
      <c r="D173" s="139">
        <f ca="1">Tavola41A!C25</f>
        <v>5.1749999999999998</v>
      </c>
      <c r="E173" s="139">
        <f ca="1">Tavola41A!D25</f>
        <v>5.3250000000000002</v>
      </c>
      <c r="F173" s="139">
        <f ca="1">Tavola41A!E25</f>
        <v>5.35</v>
      </c>
      <c r="G173" s="139">
        <f ca="1">Tavola41A!F25</f>
        <v>5.3250000000000002</v>
      </c>
      <c r="H173" s="139">
        <f ca="1">Tavola41A!G25</f>
        <v>5.35</v>
      </c>
      <c r="I173" s="139">
        <f ca="1">Tavola41A!H25</f>
        <v>5.25</v>
      </c>
      <c r="J173" s="139">
        <f ca="1">Tavola41A!I25</f>
        <v>5.3000000000000007</v>
      </c>
      <c r="K173" s="139">
        <f ca="1">Tavola41A!J25</f>
        <v>5.3999999999999995</v>
      </c>
      <c r="L173" s="139">
        <f ca="1">Tavola41A!K25</f>
        <v>5.05</v>
      </c>
      <c r="M173" s="139">
        <f ca="1">Tavola41A!L25</f>
        <v>5.35</v>
      </c>
      <c r="O173" s="139">
        <f ca="1">Tavola41A!N25</f>
        <v>5.3999999999999995</v>
      </c>
      <c r="P173" s="139">
        <f ca="1">Tavola41A!O25</f>
        <v>5.0750000000000002</v>
      </c>
      <c r="Q173" s="139">
        <f ca="1">Tavola41A!P25</f>
        <v>5.35</v>
      </c>
      <c r="R173" s="139">
        <f ca="1">Tavola41A!Q25</f>
        <v>5.5250000000000004</v>
      </c>
      <c r="S173" s="139">
        <f ca="1">Tavola41A!R25</f>
        <v>5.4249999999999998</v>
      </c>
      <c r="T173" s="139">
        <f ca="1">Tavola41A!S25</f>
        <v>5.5249999999999995</v>
      </c>
      <c r="U173" s="139">
        <f ca="1">Tavola41A!T25</f>
        <v>5.4749999999999996</v>
      </c>
      <c r="V173" s="139">
        <f ca="1">Tavola41A!U25</f>
        <v>5.4750000000000005</v>
      </c>
      <c r="W173" s="139">
        <f ca="1">Tavola41A!V25</f>
        <v>5.5250000000000004</v>
      </c>
      <c r="X173" s="139">
        <f ca="1">Tavola41A!W25</f>
        <v>5.15</v>
      </c>
      <c r="Y173" s="139">
        <f ca="1">Tavola41A!X25</f>
        <v>5.375</v>
      </c>
    </row>
    <row r="174" spans="1:25">
      <c r="A174" s="127"/>
      <c r="H174" s="126"/>
      <c r="I174" s="125"/>
      <c r="O174" s="125"/>
      <c r="P174" s="125"/>
      <c r="Q174" s="125"/>
      <c r="R174" s="125"/>
      <c r="S174" s="125"/>
      <c r="T174" s="126"/>
      <c r="U174" s="125"/>
      <c r="V174" s="125"/>
      <c r="W174" s="125"/>
      <c r="X174" s="125"/>
      <c r="Y174" s="125"/>
    </row>
    <row r="175" spans="1:25" ht="11.65" customHeight="1">
      <c r="A175" s="268" t="s">
        <v>450</v>
      </c>
      <c r="B175" s="136" t="s">
        <v>374</v>
      </c>
      <c r="C175" s="137">
        <f ca="1">Tavola42A!B41</f>
        <v>0.73699999999999999</v>
      </c>
      <c r="D175" s="137">
        <f ca="1">Tavola42A!C41</f>
        <v>0.72899999999999998</v>
      </c>
      <c r="E175" s="137">
        <f ca="1">Tavola42A!D41</f>
        <v>0.72299999999999998</v>
      </c>
      <c r="F175" s="137">
        <f ca="1">Tavola42A!E41</f>
        <v>0.72</v>
      </c>
      <c r="G175" s="137">
        <f ca="1">Tavola42A!F41</f>
        <v>0.73299999999999998</v>
      </c>
      <c r="H175" s="137">
        <f ca="1">Tavola42A!G41</f>
        <v>0.77200000000000002</v>
      </c>
      <c r="I175" s="137">
        <f ca="1">Tavola42A!H41</f>
        <v>0.754</v>
      </c>
      <c r="J175" s="137">
        <f ca="1">Tavola42A!I41</f>
        <v>0.73099999999999998</v>
      </c>
      <c r="K175" s="137">
        <f ca="1">Tavola42A!J41</f>
        <v>0.77500000000000002</v>
      </c>
      <c r="L175" s="137">
        <f ca="1">Tavola42A!K41</f>
        <v>0.69399999999999995</v>
      </c>
      <c r="M175" s="137">
        <f ca="1">Tavola42A!L41</f>
        <v>0.73099999999999998</v>
      </c>
      <c r="O175" s="137">
        <f ca="1">Tavola42A!N41</f>
        <v>0.76400000000000001</v>
      </c>
      <c r="P175" s="137">
        <f ca="1">Tavola42A!O41</f>
        <v>0.69399999999999995</v>
      </c>
      <c r="Q175" s="137">
        <f ca="1">Tavola42A!P41</f>
        <v>0.78800000000000003</v>
      </c>
      <c r="R175" s="137">
        <f ca="1">Tavola42A!Q41</f>
        <v>0.78800000000000003</v>
      </c>
      <c r="S175" s="137">
        <f ca="1">Tavola42A!R41</f>
        <v>0.80100000000000005</v>
      </c>
      <c r="T175" s="137">
        <f ca="1">Tavola42A!S41</f>
        <v>0.80100000000000005</v>
      </c>
      <c r="U175" s="137">
        <f ca="1">Tavola42A!T41</f>
        <v>0.73699999999999999</v>
      </c>
      <c r="V175" s="137">
        <f ca="1">Tavola42A!U41</f>
        <v>0.746</v>
      </c>
      <c r="W175" s="137">
        <f ca="1">Tavola42A!V41</f>
        <v>0.83</v>
      </c>
      <c r="X175" s="137">
        <f ca="1">Tavola42A!W41</f>
        <v>0.73</v>
      </c>
      <c r="Y175" s="137">
        <f ca="1">Tavola42A!X41</f>
        <v>0.74399999999999999</v>
      </c>
    </row>
    <row r="176" spans="1:25">
      <c r="A176" s="268"/>
      <c r="B176" s="138" t="s">
        <v>375</v>
      </c>
      <c r="C176" s="139">
        <f ca="1">Tavola42A!B42</f>
        <v>5.3</v>
      </c>
      <c r="D176" s="139">
        <f ca="1">Tavola42A!C42</f>
        <v>5.2</v>
      </c>
      <c r="E176" s="139">
        <f ca="1">Tavola42A!D42</f>
        <v>5.2</v>
      </c>
      <c r="F176" s="139">
        <f ca="1">Tavola42A!E42</f>
        <v>5.3</v>
      </c>
      <c r="G176" s="139">
        <f ca="1">Tavola42A!F42</f>
        <v>5.2</v>
      </c>
      <c r="H176" s="139">
        <f ca="1">Tavola42A!G42</f>
        <v>5.2</v>
      </c>
      <c r="I176" s="139">
        <f ca="1">Tavola42A!H42</f>
        <v>5.2</v>
      </c>
      <c r="J176" s="139">
        <f ca="1">Tavola42A!I42</f>
        <v>5.3</v>
      </c>
      <c r="K176" s="139">
        <f ca="1">Tavola42A!J42</f>
        <v>5.4</v>
      </c>
      <c r="L176" s="139">
        <f ca="1">Tavola42A!K42</f>
        <v>5.0999999999999996</v>
      </c>
      <c r="M176" s="139">
        <f ca="1">Tavola42A!L42</f>
        <v>5.3</v>
      </c>
      <c r="O176" s="139">
        <f ca="1">Tavola42A!N42</f>
        <v>5.3</v>
      </c>
      <c r="P176" s="139">
        <f ca="1">Tavola42A!O42</f>
        <v>5.0999999999999996</v>
      </c>
      <c r="Q176" s="139">
        <f ca="1">Tavola42A!P42</f>
        <v>5.4</v>
      </c>
      <c r="R176" s="139">
        <f ca="1">Tavola42A!Q42</f>
        <v>5.4</v>
      </c>
      <c r="S176" s="139">
        <f ca="1">Tavola42A!R42</f>
        <v>5.5</v>
      </c>
      <c r="T176" s="139">
        <f ca="1">Tavola42A!S42</f>
        <v>5.4</v>
      </c>
      <c r="U176" s="139">
        <f ca="1">Tavola42A!T42</f>
        <v>5.2</v>
      </c>
      <c r="V176" s="139">
        <f ca="1">Tavola42A!U42</f>
        <v>5.3</v>
      </c>
      <c r="W176" s="139">
        <f ca="1">Tavola42A!V42</f>
        <v>5.5</v>
      </c>
      <c r="X176" s="139">
        <f ca="1">Tavola42A!W42</f>
        <v>5.3</v>
      </c>
      <c r="Y176" s="139">
        <f ca="1">Tavola42A!X42</f>
        <v>5.3</v>
      </c>
    </row>
    <row r="177" spans="1:25">
      <c r="A177" s="268"/>
      <c r="B177" s="138" t="s">
        <v>376</v>
      </c>
      <c r="C177" s="139">
        <f ca="1">Tavola42A!B43</f>
        <v>6</v>
      </c>
      <c r="D177" s="139">
        <f ca="1">Tavola42A!C43</f>
        <v>6</v>
      </c>
      <c r="E177" s="139">
        <f ca="1">Tavola42A!D43</f>
        <v>6</v>
      </c>
      <c r="F177" s="139">
        <f ca="1">Tavola42A!E43</f>
        <v>6</v>
      </c>
      <c r="G177" s="139">
        <f ca="1">Tavola42A!F43</f>
        <v>6</v>
      </c>
      <c r="H177" s="139">
        <f ca="1">Tavola42A!G43</f>
        <v>6</v>
      </c>
      <c r="I177" s="139">
        <f ca="1">Tavola42A!H43</f>
        <v>5</v>
      </c>
      <c r="J177" s="139">
        <f ca="1">Tavola42A!I43</f>
        <v>6</v>
      </c>
      <c r="K177" s="139">
        <f ca="1">Tavola42A!J43</f>
        <v>6</v>
      </c>
      <c r="L177" s="139">
        <f ca="1">Tavola42A!K43</f>
        <v>5</v>
      </c>
      <c r="M177" s="139">
        <f ca="1">Tavola42A!L43</f>
        <v>6</v>
      </c>
      <c r="O177" s="139">
        <f ca="1">Tavola42A!N43</f>
        <v>6</v>
      </c>
      <c r="P177" s="139">
        <f ca="1">Tavola42A!O43</f>
        <v>5</v>
      </c>
      <c r="Q177" s="139">
        <f ca="1">Tavola42A!P43</f>
        <v>6</v>
      </c>
      <c r="R177" s="139">
        <f ca="1">Tavola42A!Q43</f>
        <v>6</v>
      </c>
      <c r="S177" s="139">
        <f ca="1">Tavola42A!R43</f>
        <v>6</v>
      </c>
      <c r="T177" s="139">
        <f ca="1">Tavola42A!S43</f>
        <v>6</v>
      </c>
      <c r="U177" s="139">
        <f ca="1">Tavola42A!T43</f>
        <v>5</v>
      </c>
      <c r="V177" s="139">
        <f ca="1">Tavola42A!U43</f>
        <v>5</v>
      </c>
      <c r="W177" s="139">
        <f ca="1">Tavola42A!V43</f>
        <v>6</v>
      </c>
      <c r="X177" s="139">
        <f ca="1">Tavola42A!W43</f>
        <v>5</v>
      </c>
      <c r="Y177" s="139">
        <f ca="1">Tavola42A!X43</f>
        <v>5</v>
      </c>
    </row>
    <row r="178" spans="1:25">
      <c r="A178" s="268"/>
      <c r="B178" s="138" t="s">
        <v>377</v>
      </c>
      <c r="C178" s="140" t="str">
        <f ca="1">Tavola42A!B44</f>
        <v>Voto 6</v>
      </c>
      <c r="D178" s="140" t="str">
        <f ca="1">Tavola42A!C44</f>
        <v>Voto 6</v>
      </c>
      <c r="E178" s="140" t="str">
        <f ca="1">Tavola42A!D44</f>
        <v>Voto 6</v>
      </c>
      <c r="F178" s="140" t="str">
        <f ca="1">Tavola42A!E44</f>
        <v>Voto 6</v>
      </c>
      <c r="G178" s="140" t="str">
        <f ca="1">Tavola42A!F44</f>
        <v>Voto 6</v>
      </c>
      <c r="H178" s="140" t="str">
        <f ca="1">Tavola42A!G44</f>
        <v>Voto 6</v>
      </c>
      <c r="I178" s="140" t="str">
        <f ca="1">Tavola42A!H44</f>
        <v>Voto 6</v>
      </c>
      <c r="J178" s="140" t="str">
        <f ca="1">Tavola42A!I44</f>
        <v>Voto 6</v>
      </c>
      <c r="K178" s="140" t="str">
        <f ca="1">Tavola42A!J44</f>
        <v>Voto 6</v>
      </c>
      <c r="L178" s="140" t="str">
        <f ca="1">Tavola42A!K44</f>
        <v>Voto 6</v>
      </c>
      <c r="M178" s="140" t="str">
        <f ca="1">Tavola42A!L44</f>
        <v>Voto 6</v>
      </c>
      <c r="O178" s="140" t="str">
        <f ca="1">Tavola42A!N44</f>
        <v>Voto 6</v>
      </c>
      <c r="P178" s="140" t="str">
        <f ca="1">Tavola42A!O44</f>
        <v>Voto 6</v>
      </c>
      <c r="Q178" s="140" t="str">
        <f ca="1">Tavola42A!P44</f>
        <v>Voto 6</v>
      </c>
      <c r="R178" s="140" t="str">
        <f ca="1">Tavola42A!Q44</f>
        <v>Voto 6</v>
      </c>
      <c r="S178" s="140" t="str">
        <f ca="1">Tavola42A!R44</f>
        <v>Voto 6</v>
      </c>
      <c r="T178" s="140" t="str">
        <f ca="1">Tavola42A!S44</f>
        <v>Voto 6</v>
      </c>
      <c r="U178" s="140" t="str">
        <f ca="1">Tavola42A!T44</f>
        <v>Voto 6</v>
      </c>
      <c r="V178" s="140" t="str">
        <f ca="1">Tavola42A!U44</f>
        <v>Voto 6</v>
      </c>
      <c r="W178" s="140" t="str">
        <f ca="1">Tavola42A!V44</f>
        <v>Voto 6</v>
      </c>
      <c r="X178" s="140" t="str">
        <f ca="1">Tavola42A!W44</f>
        <v>Voto 6</v>
      </c>
      <c r="Y178" s="140" t="str">
        <f ca="1">Tavola42A!X44</f>
        <v>Voto 6</v>
      </c>
    </row>
    <row r="179" spans="1:25">
      <c r="A179" s="268"/>
      <c r="B179" s="138" t="s">
        <v>378</v>
      </c>
      <c r="C179" s="139">
        <f ca="1">Tavola42A!B45</f>
        <v>71.328671328671319</v>
      </c>
      <c r="D179" s="139">
        <f ca="1">Tavola42A!C45</f>
        <v>75.816203143893603</v>
      </c>
      <c r="E179" s="139">
        <f ca="1">Tavola42A!D45</f>
        <v>69.140164899882208</v>
      </c>
      <c r="F179" s="139">
        <f ca="1">Tavola42A!E45</f>
        <v>72.979493365500602</v>
      </c>
      <c r="G179" s="139">
        <f ca="1">Tavola42A!F45</f>
        <v>66.401816118047677</v>
      </c>
      <c r="H179" s="139">
        <f ca="1">Tavola42A!G45</f>
        <v>74.318181818181827</v>
      </c>
      <c r="I179" s="139">
        <f ca="1">Tavola42A!H45</f>
        <v>72.706422018348619</v>
      </c>
      <c r="J179" s="139">
        <f ca="1">Tavola42A!I45</f>
        <v>70.560747663551396</v>
      </c>
      <c r="K179" s="139">
        <f ca="1">Tavola42A!J45</f>
        <v>73.378076062639835</v>
      </c>
      <c r="L179" s="139">
        <f ca="1">Tavola42A!K45</f>
        <v>64.650059311981011</v>
      </c>
      <c r="M179" s="139">
        <f ca="1">Tavola42A!L45</f>
        <v>69.640787949015063</v>
      </c>
      <c r="O179" s="139">
        <f ca="1">Tavola42A!N45</f>
        <v>80.09478672985783</v>
      </c>
      <c r="P179" s="139">
        <f ca="1">Tavola42A!O45</f>
        <v>73.115577889447238</v>
      </c>
      <c r="Q179" s="139">
        <f ca="1">Tavola42A!P45</f>
        <v>82.81068524970965</v>
      </c>
      <c r="R179" s="139">
        <f ca="1">Tavola42A!Q45</f>
        <v>78.899082568807344</v>
      </c>
      <c r="S179" s="139">
        <f ca="1">Tavola42A!R45</f>
        <v>84.064665127020788</v>
      </c>
      <c r="T179" s="139">
        <f ca="1">Tavola42A!S45</f>
        <v>84.222737819025511</v>
      </c>
      <c r="U179" s="139">
        <f ca="1">Tavola42A!T45</f>
        <v>76.626506024096386</v>
      </c>
      <c r="V179" s="139">
        <f ca="1">Tavola42A!U45</f>
        <v>81.707317073170728</v>
      </c>
      <c r="W179" s="139">
        <f ca="1">Tavola42A!V45</f>
        <v>88.850967007963604</v>
      </c>
      <c r="X179" s="139">
        <f ca="1">Tavola42A!W45</f>
        <v>77.399756986634273</v>
      </c>
      <c r="Y179" s="139">
        <f ca="1">Tavola42A!X45</f>
        <v>76.009501187648453</v>
      </c>
    </row>
    <row r="180" spans="1:25">
      <c r="O180" s="125"/>
      <c r="P180" s="125"/>
      <c r="Q180" s="125"/>
      <c r="R180" s="125"/>
      <c r="S180" s="125"/>
      <c r="T180" s="125"/>
      <c r="U180" s="126"/>
      <c r="V180" s="125"/>
      <c r="W180" s="125"/>
      <c r="X180" s="125"/>
      <c r="Y180" s="125"/>
    </row>
    <row r="181" spans="1:25" ht="11.65" customHeight="1">
      <c r="A181" s="268" t="s">
        <v>451</v>
      </c>
      <c r="B181" s="136" t="s">
        <v>374</v>
      </c>
      <c r="C181" s="137">
        <f ca="1">Tavola43A!B41</f>
        <v>0.61499999999999999</v>
      </c>
      <c r="D181" s="137">
        <f ca="1">Tavola43A!C41</f>
        <v>0.56999999999999995</v>
      </c>
      <c r="E181" s="137">
        <f ca="1">Tavola43A!D41</f>
        <v>0.58899999999999997</v>
      </c>
      <c r="F181" s="137">
        <f ca="1">Tavola43A!E41</f>
        <v>0.55400000000000005</v>
      </c>
      <c r="G181" s="137">
        <f ca="1">Tavola43A!F41</f>
        <v>0.64600000000000002</v>
      </c>
      <c r="H181" s="137">
        <f ca="1">Tavola43A!G41</f>
        <v>0.629</v>
      </c>
      <c r="I181" s="137">
        <f ca="1">Tavola43A!H41</f>
        <v>0.60299999999999998</v>
      </c>
      <c r="J181" s="137">
        <f ca="1">Tavola43A!I41</f>
        <v>0.61099999999999999</v>
      </c>
      <c r="K181" s="137">
        <f ca="1">Tavola43A!J41</f>
        <v>0.69199999999999995</v>
      </c>
      <c r="L181" s="137">
        <f ca="1">Tavola43A!K41</f>
        <v>0.50600000000000001</v>
      </c>
      <c r="M181" s="137">
        <f ca="1">Tavola43A!L41</f>
        <v>0.68200000000000005</v>
      </c>
      <c r="O181" s="137">
        <f ca="1">Tavola43A!N41</f>
        <v>0.65600000000000003</v>
      </c>
      <c r="P181" s="137">
        <f ca="1">Tavola43A!O41</f>
        <v>0.57999999999999996</v>
      </c>
      <c r="Q181" s="137">
        <f ca="1">Tavola43A!P41</f>
        <v>0.73199999999999998</v>
      </c>
      <c r="R181" s="137">
        <f ca="1">Tavola43A!Q41</f>
        <v>0.70299999999999996</v>
      </c>
      <c r="S181" s="137">
        <f ca="1">Tavola43A!R41</f>
        <v>0.73099999999999998</v>
      </c>
      <c r="T181" s="137">
        <f ca="1">Tavola43A!S41</f>
        <v>0.61399999999999999</v>
      </c>
      <c r="U181" s="137">
        <f ca="1">Tavola43A!T41</f>
        <v>0.56299999999999994</v>
      </c>
      <c r="V181" s="137">
        <f ca="1">Tavola43A!U41</f>
        <v>0.71699999999999997</v>
      </c>
      <c r="W181" s="137">
        <f ca="1">Tavola43A!V41</f>
        <v>0.72899999999999998</v>
      </c>
      <c r="X181" s="137">
        <f ca="1">Tavola43A!W41</f>
        <v>0.55700000000000005</v>
      </c>
      <c r="Y181" s="137">
        <f ca="1">Tavola43A!X41</f>
        <v>0.61299999999999999</v>
      </c>
    </row>
    <row r="182" spans="1:25">
      <c r="A182" s="268"/>
      <c r="B182" s="138" t="s">
        <v>375</v>
      </c>
      <c r="C182" s="139">
        <f ca="1">Tavola43A!B42</f>
        <v>4.8</v>
      </c>
      <c r="D182" s="139">
        <f ca="1">Tavola43A!C42</f>
        <v>4.7</v>
      </c>
      <c r="E182" s="139">
        <f ca="1">Tavola43A!D42</f>
        <v>4.7</v>
      </c>
      <c r="F182" s="139">
        <f ca="1">Tavola43A!E42</f>
        <v>4.7</v>
      </c>
      <c r="G182" s="139">
        <f ca="1">Tavola43A!F42</f>
        <v>4.8</v>
      </c>
      <c r="H182" s="139">
        <f ca="1">Tavola43A!G42</f>
        <v>4.8</v>
      </c>
      <c r="I182" s="139">
        <f ca="1">Tavola43A!H42</f>
        <v>4.8</v>
      </c>
      <c r="J182" s="139">
        <f ca="1">Tavola43A!I42</f>
        <v>4.8</v>
      </c>
      <c r="K182" s="139">
        <f ca="1">Tavola43A!J42</f>
        <v>5</v>
      </c>
      <c r="L182" s="139">
        <f ca="1">Tavola43A!K42</f>
        <v>4.3</v>
      </c>
      <c r="M182" s="139">
        <f ca="1">Tavola43A!L42</f>
        <v>4.8</v>
      </c>
      <c r="O182" s="139">
        <f ca="1">Tavola43A!N42</f>
        <v>4.9000000000000004</v>
      </c>
      <c r="P182" s="139">
        <f ca="1">Tavola43A!O42</f>
        <v>4.7</v>
      </c>
      <c r="Q182" s="139">
        <f ca="1">Tavola43A!P42</f>
        <v>5</v>
      </c>
      <c r="R182" s="139">
        <f ca="1">Tavola43A!Q42</f>
        <v>5</v>
      </c>
      <c r="S182" s="139">
        <f ca="1">Tavola43A!R42</f>
        <v>5</v>
      </c>
      <c r="T182" s="139">
        <f ca="1">Tavola43A!S42</f>
        <v>4.8</v>
      </c>
      <c r="U182" s="139">
        <f ca="1">Tavola43A!T42</f>
        <v>4.5999999999999996</v>
      </c>
      <c r="V182" s="139">
        <f ca="1">Tavola43A!U42</f>
        <v>5.0999999999999996</v>
      </c>
      <c r="W182" s="139">
        <f ca="1">Tavola43A!V42</f>
        <v>5</v>
      </c>
      <c r="X182" s="139">
        <f ca="1">Tavola43A!W42</f>
        <v>4.5999999999999996</v>
      </c>
      <c r="Y182" s="139">
        <f ca="1">Tavola43A!X42</f>
        <v>4.8</v>
      </c>
    </row>
    <row r="183" spans="1:25">
      <c r="A183" s="268"/>
      <c r="B183" s="138" t="s">
        <v>376</v>
      </c>
      <c r="C183" s="139">
        <f ca="1">Tavola43A!B43</f>
        <v>5</v>
      </c>
      <c r="D183" s="139">
        <f ca="1">Tavola43A!C43</f>
        <v>5</v>
      </c>
      <c r="E183" s="139">
        <f ca="1">Tavola43A!D43</f>
        <v>5</v>
      </c>
      <c r="F183" s="139">
        <f ca="1">Tavola43A!E43</f>
        <v>5</v>
      </c>
      <c r="G183" s="139">
        <f ca="1">Tavola43A!F43</f>
        <v>5</v>
      </c>
      <c r="H183" s="139">
        <f ca="1">Tavola43A!G43</f>
        <v>5</v>
      </c>
      <c r="I183" s="139">
        <f ca="1">Tavola43A!H43</f>
        <v>5</v>
      </c>
      <c r="J183" s="139">
        <f ca="1">Tavola43A!I43</f>
        <v>5</v>
      </c>
      <c r="K183" s="139">
        <f ca="1">Tavola43A!J43</f>
        <v>5</v>
      </c>
      <c r="L183" s="139">
        <f ca="1">Tavola43A!K43</f>
        <v>5</v>
      </c>
      <c r="M183" s="139">
        <f ca="1">Tavola43A!L43</f>
        <v>5</v>
      </c>
      <c r="O183" s="139">
        <f ca="1">Tavola43A!N43</f>
        <v>5</v>
      </c>
      <c r="P183" s="139">
        <f ca="1">Tavola43A!O43</f>
        <v>5</v>
      </c>
      <c r="Q183" s="139">
        <f ca="1">Tavola43A!P43</f>
        <v>5</v>
      </c>
      <c r="R183" s="139">
        <f ca="1">Tavola43A!Q43</f>
        <v>5</v>
      </c>
      <c r="S183" s="139">
        <f ca="1">Tavola43A!R43</f>
        <v>5</v>
      </c>
      <c r="T183" s="139">
        <f ca="1">Tavola43A!S43</f>
        <v>5</v>
      </c>
      <c r="U183" s="139">
        <f ca="1">Tavola43A!T43</f>
        <v>5</v>
      </c>
      <c r="V183" s="139">
        <f ca="1">Tavola43A!U43</f>
        <v>5</v>
      </c>
      <c r="W183" s="139">
        <f ca="1">Tavola43A!V43</f>
        <v>5</v>
      </c>
      <c r="X183" s="139">
        <f ca="1">Tavola43A!W43</f>
        <v>5</v>
      </c>
      <c r="Y183" s="139">
        <f ca="1">Tavola43A!X43</f>
        <v>5</v>
      </c>
    </row>
    <row r="184" spans="1:25">
      <c r="A184" s="268"/>
      <c r="B184" s="138" t="s">
        <v>377</v>
      </c>
      <c r="C184" s="140" t="str">
        <f ca="1">Tavola43A!B44</f>
        <v>Voto 5</v>
      </c>
      <c r="D184" s="140" t="str">
        <f ca="1">Tavola43A!C44</f>
        <v>Voto 5</v>
      </c>
      <c r="E184" s="140" t="str">
        <f ca="1">Tavola43A!D44</f>
        <v>Voto 5</v>
      </c>
      <c r="F184" s="140" t="str">
        <f ca="1">Tavola43A!E44</f>
        <v>Voto 4</v>
      </c>
      <c r="G184" s="140" t="str">
        <f ca="1">Tavola43A!F44</f>
        <v>Voto 5</v>
      </c>
      <c r="H184" s="140" t="str">
        <f ca="1">Tavola43A!G44</f>
        <v>Voto 5</v>
      </c>
      <c r="I184" s="140" t="str">
        <f ca="1">Tavola43A!H44</f>
        <v>Voto 5</v>
      </c>
      <c r="J184" s="140" t="str">
        <f ca="1">Tavola43A!I44</f>
        <v>Voto 5</v>
      </c>
      <c r="K184" s="140" t="str">
        <f ca="1">Tavola43A!J44</f>
        <v>Voto 5</v>
      </c>
      <c r="L184" s="140" t="str">
        <f ca="1">Tavola43A!K44</f>
        <v>Voto 5</v>
      </c>
      <c r="M184" s="140" t="str">
        <f ca="1">Tavola43A!L44</f>
        <v>Voto 5</v>
      </c>
      <c r="O184" s="140" t="str">
        <f ca="1">Tavola43A!N44</f>
        <v>Voto 5</v>
      </c>
      <c r="P184" s="140" t="str">
        <f ca="1">Tavola43A!O44</f>
        <v>Voto 5</v>
      </c>
      <c r="Q184" s="140" t="str">
        <f ca="1">Tavola43A!P44</f>
        <v>Voto 5</v>
      </c>
      <c r="R184" s="140" t="str">
        <f ca="1">Tavola43A!Q44</f>
        <v>Voto 5</v>
      </c>
      <c r="S184" s="140" t="str">
        <f ca="1">Tavola43A!R44</f>
        <v>Voto 5</v>
      </c>
      <c r="T184" s="140" t="str">
        <f ca="1">Tavola43A!S44</f>
        <v>Voto 5</v>
      </c>
      <c r="U184" s="140" t="str">
        <f ca="1">Tavola43A!T44</f>
        <v>Voto 5</v>
      </c>
      <c r="V184" s="140" t="str">
        <f ca="1">Tavola43A!U44</f>
        <v>Voto 5</v>
      </c>
      <c r="W184" s="140" t="str">
        <f ca="1">Tavola43A!V44</f>
        <v>Voto 5</v>
      </c>
      <c r="X184" s="140" t="str">
        <f ca="1">Tavola43A!W44</f>
        <v>Voto 5</v>
      </c>
      <c r="Y184" s="140" t="str">
        <f ca="1">Tavola43A!X44</f>
        <v>Voto 5</v>
      </c>
    </row>
    <row r="185" spans="1:25">
      <c r="A185" s="268"/>
      <c r="B185" s="138" t="s">
        <v>378</v>
      </c>
      <c r="C185" s="139">
        <f ca="1">Tavola43A!B45</f>
        <v>54.59662288930582</v>
      </c>
      <c r="D185" s="139">
        <f ca="1">Tavola43A!C45</f>
        <v>58.620689655172413</v>
      </c>
      <c r="E185" s="139">
        <f ca="1">Tavola43A!D45</f>
        <v>49.416342412451357</v>
      </c>
      <c r="F185" s="139">
        <f ca="1">Tavola43A!E45</f>
        <v>50.344827586206904</v>
      </c>
      <c r="G185" s="139">
        <f ca="1">Tavola43A!F45</f>
        <v>56.626506024096386</v>
      </c>
      <c r="H185" s="139">
        <f ca="1">Tavola43A!G45</f>
        <v>58.561643835616437</v>
      </c>
      <c r="I185" s="139">
        <f ca="1">Tavola43A!H45</f>
        <v>59.169550173010393</v>
      </c>
      <c r="J185" s="139">
        <f ca="1">Tavola43A!I45</f>
        <v>54.901960784313729</v>
      </c>
      <c r="K185" s="139">
        <f ca="1">Tavola43A!J45</f>
        <v>65.124555160142364</v>
      </c>
      <c r="L185" s="139">
        <f ca="1">Tavola43A!K45</f>
        <v>21.323529411764692</v>
      </c>
      <c r="M185" s="139">
        <f ca="1">Tavola43A!L45</f>
        <v>57.142857142857146</v>
      </c>
      <c r="O185" s="139">
        <f ca="1">Tavola43A!N45</f>
        <v>64.729458917835672</v>
      </c>
      <c r="P185" s="139">
        <f ca="1">Tavola43A!O45</f>
        <v>60.352422907488993</v>
      </c>
      <c r="Q185" s="139">
        <f ca="1">Tavola43A!P45</f>
        <v>70.895522388059703</v>
      </c>
      <c r="R185" s="139">
        <f ca="1">Tavola43A!Q45</f>
        <v>69.203539823008853</v>
      </c>
      <c r="S185" s="139">
        <f ca="1">Tavola43A!R45</f>
        <v>78.538102643856945</v>
      </c>
      <c r="T185" s="139">
        <f ca="1">Tavola43A!S45</f>
        <v>63.256784968684762</v>
      </c>
      <c r="U185" s="139">
        <f ca="1">Tavola43A!T45</f>
        <v>46.993318485523389</v>
      </c>
      <c r="V185" s="139">
        <f ca="1">Tavola43A!U45</f>
        <v>76.829268292682926</v>
      </c>
      <c r="W185" s="139">
        <f ca="1">Tavola43A!V45</f>
        <v>77.519379844961236</v>
      </c>
      <c r="X185" s="139">
        <f ca="1">Tavola43A!W45</f>
        <v>41.698841698841697</v>
      </c>
      <c r="Y185" s="139">
        <f ca="1">Tavola43A!X45</f>
        <v>49.152542372881364</v>
      </c>
    </row>
    <row r="186" spans="1:25">
      <c r="O186" s="125"/>
      <c r="P186" s="125"/>
      <c r="Q186" s="125"/>
      <c r="R186" s="125"/>
      <c r="S186" s="125"/>
      <c r="T186" s="125"/>
      <c r="U186" s="126"/>
      <c r="V186" s="125"/>
      <c r="W186" s="125"/>
      <c r="X186" s="125"/>
      <c r="Y186" s="125"/>
    </row>
    <row r="187" spans="1:25" ht="11.65" customHeight="1">
      <c r="A187" s="268" t="s">
        <v>452</v>
      </c>
      <c r="B187" s="136" t="s">
        <v>374</v>
      </c>
      <c r="C187" s="137">
        <f ca="1">Tavola44A!B41</f>
        <v>0.64600000000000002</v>
      </c>
      <c r="D187" s="137">
        <f ca="1">Tavola44A!C41</f>
        <v>0.60599999999999998</v>
      </c>
      <c r="E187" s="137">
        <f ca="1">Tavola44A!D41</f>
        <v>0.60099999999999998</v>
      </c>
      <c r="F187" s="137">
        <f ca="1">Tavola44A!E41</f>
        <v>0.64600000000000002</v>
      </c>
      <c r="G187" s="137">
        <f ca="1">Tavola44A!F41</f>
        <v>0.66200000000000003</v>
      </c>
      <c r="H187" s="137">
        <f ca="1">Tavola44A!G41</f>
        <v>0.65300000000000002</v>
      </c>
      <c r="I187" s="137">
        <f ca="1">Tavola44A!H41</f>
        <v>0.64</v>
      </c>
      <c r="J187" s="137">
        <f ca="1">Tavola44A!I41</f>
        <v>0.66300000000000003</v>
      </c>
      <c r="K187" s="137">
        <f ca="1">Tavola44A!J41</f>
        <v>0.73399999999999999</v>
      </c>
      <c r="L187" s="137">
        <f ca="1">Tavola44A!K41</f>
        <v>0.53500000000000003</v>
      </c>
      <c r="M187" s="137">
        <f ca="1">Tavola44A!L41</f>
        <v>0.67800000000000005</v>
      </c>
      <c r="O187" s="137">
        <f ca="1">Tavola44A!N41</f>
        <v>0.68600000000000005</v>
      </c>
      <c r="P187" s="137">
        <f ca="1">Tavola44A!O41</f>
        <v>0.64100000000000001</v>
      </c>
      <c r="Q187" s="137">
        <f ca="1">Tavola44A!P41</f>
        <v>0.78</v>
      </c>
      <c r="R187" s="137">
        <f ca="1">Tavola44A!Q41</f>
        <v>0.68200000000000005</v>
      </c>
      <c r="S187" s="137">
        <f ca="1">Tavola44A!R41</f>
        <v>0.753</v>
      </c>
      <c r="T187" s="137">
        <f ca="1">Tavola44A!S41</f>
        <v>0.67700000000000005</v>
      </c>
      <c r="U187" s="137">
        <f ca="1">Tavola44A!T41</f>
        <v>0.6</v>
      </c>
      <c r="V187" s="137">
        <f ca="1">Tavola44A!U41</f>
        <v>0.71799999999999997</v>
      </c>
      <c r="W187" s="137">
        <f ca="1">Tavola44A!V41</f>
        <v>0.77200000000000002</v>
      </c>
      <c r="X187" s="137">
        <f ca="1">Tavola44A!W41</f>
        <v>0.58399999999999996</v>
      </c>
      <c r="Y187" s="137">
        <f ca="1">Tavola44A!X41</f>
        <v>0.64600000000000002</v>
      </c>
    </row>
    <row r="188" spans="1:25">
      <c r="A188" s="268"/>
      <c r="B188" s="138" t="s">
        <v>375</v>
      </c>
      <c r="C188" s="139">
        <f ca="1">Tavola44A!B42</f>
        <v>4.9000000000000004</v>
      </c>
      <c r="D188" s="139">
        <f ca="1">Tavola44A!C42</f>
        <v>4.8</v>
      </c>
      <c r="E188" s="139">
        <f ca="1">Tavola44A!D42</f>
        <v>4.8</v>
      </c>
      <c r="F188" s="139">
        <f ca="1">Tavola44A!E42</f>
        <v>5</v>
      </c>
      <c r="G188" s="139">
        <f ca="1">Tavola44A!F42</f>
        <v>5</v>
      </c>
      <c r="H188" s="139">
        <f ca="1">Tavola44A!G42</f>
        <v>4.9000000000000004</v>
      </c>
      <c r="I188" s="139">
        <f ca="1">Tavola44A!H42</f>
        <v>4.9000000000000004</v>
      </c>
      <c r="J188" s="139">
        <f ca="1">Tavola44A!I42</f>
        <v>5</v>
      </c>
      <c r="K188" s="139">
        <f ca="1">Tavola44A!J42</f>
        <v>5.2</v>
      </c>
      <c r="L188" s="139">
        <f ca="1">Tavola44A!K42</f>
        <v>4.5</v>
      </c>
      <c r="M188" s="139">
        <f ca="1">Tavola44A!L42</f>
        <v>5</v>
      </c>
      <c r="O188" s="139">
        <f ca="1">Tavola44A!N42</f>
        <v>5</v>
      </c>
      <c r="P188" s="139">
        <f ca="1">Tavola44A!O42</f>
        <v>4.9000000000000004</v>
      </c>
      <c r="Q188" s="139">
        <f ca="1">Tavola44A!P42</f>
        <v>5.2</v>
      </c>
      <c r="R188" s="139">
        <f ca="1">Tavola44A!Q42</f>
        <v>5</v>
      </c>
      <c r="S188" s="139">
        <f ca="1">Tavola44A!R42</f>
        <v>5.0999999999999996</v>
      </c>
      <c r="T188" s="139">
        <f ca="1">Tavola44A!S42</f>
        <v>5</v>
      </c>
      <c r="U188" s="139">
        <f ca="1">Tavola44A!T42</f>
        <v>4.8</v>
      </c>
      <c r="V188" s="139">
        <f ca="1">Tavola44A!U42</f>
        <v>5.2</v>
      </c>
      <c r="W188" s="139">
        <f ca="1">Tavola44A!V42</f>
        <v>5.2</v>
      </c>
      <c r="X188" s="139">
        <f ca="1">Tavola44A!W42</f>
        <v>4.5999999999999996</v>
      </c>
      <c r="Y188" s="139">
        <f ca="1">Tavola44A!X42</f>
        <v>4.9000000000000004</v>
      </c>
    </row>
    <row r="189" spans="1:25">
      <c r="A189" s="268"/>
      <c r="B189" s="138" t="s">
        <v>376</v>
      </c>
      <c r="C189" s="139">
        <f ca="1">Tavola44A!B43</f>
        <v>5</v>
      </c>
      <c r="D189" s="139">
        <f ca="1">Tavola44A!C43</f>
        <v>5</v>
      </c>
      <c r="E189" s="139">
        <f ca="1">Tavola44A!D43</f>
        <v>5</v>
      </c>
      <c r="F189" s="139">
        <f ca="1">Tavola44A!E43</f>
        <v>5</v>
      </c>
      <c r="G189" s="139">
        <f ca="1">Tavola44A!F43</f>
        <v>5</v>
      </c>
      <c r="H189" s="139">
        <f ca="1">Tavola44A!G43</f>
        <v>5</v>
      </c>
      <c r="I189" s="139">
        <f ca="1">Tavola44A!H43</f>
        <v>5</v>
      </c>
      <c r="J189" s="139">
        <f ca="1">Tavola44A!I43</f>
        <v>5</v>
      </c>
      <c r="K189" s="139">
        <f ca="1">Tavola44A!J43</f>
        <v>5</v>
      </c>
      <c r="L189" s="139">
        <f ca="1">Tavola44A!K43</f>
        <v>5</v>
      </c>
      <c r="M189" s="139">
        <f ca="1">Tavola44A!L43</f>
        <v>5</v>
      </c>
      <c r="O189" s="139">
        <f ca="1">Tavola44A!N43</f>
        <v>5</v>
      </c>
      <c r="P189" s="139">
        <f ca="1">Tavola44A!O43</f>
        <v>5</v>
      </c>
      <c r="Q189" s="139">
        <f ca="1">Tavola44A!P43</f>
        <v>5</v>
      </c>
      <c r="R189" s="139">
        <f ca="1">Tavola44A!Q43</f>
        <v>5</v>
      </c>
      <c r="S189" s="139">
        <f ca="1">Tavola44A!R43</f>
        <v>5</v>
      </c>
      <c r="T189" s="139">
        <f ca="1">Tavola44A!S43</f>
        <v>5</v>
      </c>
      <c r="U189" s="139">
        <f ca="1">Tavola44A!T43</f>
        <v>5</v>
      </c>
      <c r="V189" s="139">
        <f ca="1">Tavola44A!U43</f>
        <v>5</v>
      </c>
      <c r="W189" s="139">
        <f ca="1">Tavola44A!V43</f>
        <v>5</v>
      </c>
      <c r="X189" s="139">
        <f ca="1">Tavola44A!W43</f>
        <v>5</v>
      </c>
      <c r="Y189" s="139">
        <f ca="1">Tavola44A!X43</f>
        <v>5</v>
      </c>
    </row>
    <row r="190" spans="1:25">
      <c r="A190" s="268"/>
      <c r="B190" s="138" t="s">
        <v>377</v>
      </c>
      <c r="C190" s="140" t="str">
        <f ca="1">Tavola44A!B44</f>
        <v>Voto 5</v>
      </c>
      <c r="D190" s="140" t="str">
        <f ca="1">Tavola44A!C44</f>
        <v>Voto 5</v>
      </c>
      <c r="E190" s="140" t="str">
        <f ca="1">Tavola44A!D44</f>
        <v>Voto 6</v>
      </c>
      <c r="F190" s="140" t="str">
        <f ca="1">Tavola44A!E44</f>
        <v>Voto 6</v>
      </c>
      <c r="G190" s="140" t="str">
        <f ca="1">Tavola44A!F44</f>
        <v>Voto 6</v>
      </c>
      <c r="H190" s="140" t="str">
        <f ca="1">Tavola44A!G44</f>
        <v>Voto 5</v>
      </c>
      <c r="I190" s="140" t="str">
        <f ca="1">Tavola44A!H44</f>
        <v>Voto 5</v>
      </c>
      <c r="J190" s="140" t="str">
        <f ca="1">Tavola44A!I44</f>
        <v>Voto 5</v>
      </c>
      <c r="K190" s="140" t="str">
        <f ca="1">Tavola44A!J44</f>
        <v>Voto 6</v>
      </c>
      <c r="L190" s="140" t="str">
        <f ca="1">Tavola44A!K44</f>
        <v>Voto 6</v>
      </c>
      <c r="M190" s="140" t="str">
        <f ca="1">Tavola44A!L44</f>
        <v>Voto 6</v>
      </c>
      <c r="O190" s="140" t="str">
        <f ca="1">Tavola44A!N44</f>
        <v>Voto 5</v>
      </c>
      <c r="P190" s="140" t="str">
        <f ca="1">Tavola44A!O44</f>
        <v>Voto 5</v>
      </c>
      <c r="Q190" s="140" t="str">
        <f ca="1">Tavola44A!P44</f>
        <v>Voto 5</v>
      </c>
      <c r="R190" s="140" t="str">
        <f ca="1">Tavola44A!Q44</f>
        <v>Voto 5</v>
      </c>
      <c r="S190" s="140" t="str">
        <f ca="1">Tavola44A!R44</f>
        <v>Voto 5</v>
      </c>
      <c r="T190" s="140" t="str">
        <f ca="1">Tavola44A!S44</f>
        <v>Voto 5</v>
      </c>
      <c r="U190" s="140" t="str">
        <f ca="1">Tavola44A!T44</f>
        <v>Voto 5</v>
      </c>
      <c r="V190" s="140" t="str">
        <f ca="1">Tavola44A!U44</f>
        <v>Voto 5</v>
      </c>
      <c r="W190" s="140" t="str">
        <f ca="1">Tavola44A!V44</f>
        <v>Voto 6</v>
      </c>
      <c r="X190" s="140" t="str">
        <f ca="1">Tavola44A!W44</f>
        <v>Voto 6</v>
      </c>
      <c r="Y190" s="140" t="str">
        <f ca="1">Tavola44A!X44</f>
        <v>Voto 5</v>
      </c>
    </row>
    <row r="191" spans="1:25">
      <c r="A191" s="268"/>
      <c r="B191" s="138" t="s">
        <v>378</v>
      </c>
      <c r="C191" s="139">
        <f ca="1">Tavola44A!B45</f>
        <v>57.400722021660641</v>
      </c>
      <c r="D191" s="139">
        <f ca="1">Tavola44A!C45</f>
        <v>52.102376599634361</v>
      </c>
      <c r="E191" s="139">
        <f ca="1">Tavola44A!D45</f>
        <v>51.859099804305281</v>
      </c>
      <c r="F191" s="139">
        <f ca="1">Tavola44A!E45</f>
        <v>64.940239043824718</v>
      </c>
      <c r="G191" s="139">
        <f ca="1">Tavola44A!F45</f>
        <v>56.351791530944617</v>
      </c>
      <c r="H191" s="139">
        <f ca="1">Tavola44A!G45</f>
        <v>59.86733001658375</v>
      </c>
      <c r="I191" s="139">
        <f ca="1">Tavola44A!H45</f>
        <v>60.983606557377058</v>
      </c>
      <c r="J191" s="139">
        <f ca="1">Tavola44A!I45</f>
        <v>66.732673267326717</v>
      </c>
      <c r="K191" s="139">
        <f ca="1">Tavola44A!J45</f>
        <v>67.504187604690117</v>
      </c>
      <c r="L191" s="139">
        <f ca="1">Tavola44A!K45</f>
        <v>29.791271347248582</v>
      </c>
      <c r="M191" s="139">
        <f ca="1">Tavola44A!L45</f>
        <v>55.826086956521735</v>
      </c>
      <c r="O191" s="139">
        <f ca="1">Tavola44A!N45</f>
        <v>66.603415559772287</v>
      </c>
      <c r="P191" s="139">
        <f ca="1">Tavola44A!O45</f>
        <v>59.315589353612175</v>
      </c>
      <c r="Q191" s="139">
        <f ca="1">Tavola44A!P45</f>
        <v>73.975044563279852</v>
      </c>
      <c r="R191" s="139">
        <f ca="1">Tavola44A!Q45</f>
        <v>68.761220825852789</v>
      </c>
      <c r="S191" s="139">
        <f ca="1">Tavola44A!R45</f>
        <v>78.787878787878782</v>
      </c>
      <c r="T191" s="139">
        <f ca="1">Tavola44A!S45</f>
        <v>66.088631984585732</v>
      </c>
      <c r="U191" s="139">
        <f ca="1">Tavola44A!T45</f>
        <v>51.694915254237294</v>
      </c>
      <c r="V191" s="139">
        <f ca="1">Tavola44A!U45</f>
        <v>77.425742574257413</v>
      </c>
      <c r="W191" s="139">
        <f ca="1">Tavola44A!V45</f>
        <v>82.577132486388393</v>
      </c>
      <c r="X191" s="139">
        <f ca="1">Tavola44A!W45</f>
        <v>43.942133815551543</v>
      </c>
      <c r="Y191" s="139">
        <f ca="1">Tavola44A!X45</f>
        <v>57.043879907621246</v>
      </c>
    </row>
    <row r="192" spans="1:25">
      <c r="O192" s="125"/>
      <c r="P192" s="125"/>
      <c r="Q192" s="125"/>
      <c r="R192" s="125"/>
      <c r="S192" s="125"/>
      <c r="T192" s="125"/>
      <c r="U192" s="126"/>
      <c r="V192" s="125"/>
      <c r="W192" s="125"/>
      <c r="X192" s="125"/>
      <c r="Y192" s="125"/>
    </row>
    <row r="193" spans="1:25" ht="11.65" customHeight="1">
      <c r="A193" s="268" t="s">
        <v>453</v>
      </c>
      <c r="B193" s="136" t="s">
        <v>374</v>
      </c>
      <c r="C193" s="137">
        <f ca="1">Tavola45A!B41</f>
        <v>0.68600000000000005</v>
      </c>
      <c r="D193" s="137">
        <f ca="1">Tavola45A!C41</f>
        <v>0.63200000000000001</v>
      </c>
      <c r="E193" s="137">
        <f ca="1">Tavola45A!D41</f>
        <v>0.64300000000000002</v>
      </c>
      <c r="F193" s="137">
        <f ca="1">Tavola45A!E41</f>
        <v>0.68600000000000005</v>
      </c>
      <c r="G193" s="137">
        <f ca="1">Tavola45A!F41</f>
        <v>0.70699999999999996</v>
      </c>
      <c r="H193" s="137">
        <f ca="1">Tavola45A!G41</f>
        <v>0.71</v>
      </c>
      <c r="I193" s="137">
        <f ca="1">Tavola45A!H41</f>
        <v>0.64200000000000002</v>
      </c>
      <c r="J193" s="137">
        <f ca="1">Tavola45A!I41</f>
        <v>0.71899999999999997</v>
      </c>
      <c r="K193" s="137">
        <f ca="1">Tavola45A!J41</f>
        <v>0.75800000000000001</v>
      </c>
      <c r="L193" s="137">
        <f ca="1">Tavola45A!K41</f>
        <v>0.56899999999999995</v>
      </c>
      <c r="M193" s="137">
        <f ca="1">Tavola45A!L41</f>
        <v>0.72</v>
      </c>
      <c r="O193" s="137">
        <f ca="1">Tavola45A!N41</f>
        <v>0.71799999999999997</v>
      </c>
      <c r="P193" s="137">
        <f ca="1">Tavola45A!O41</f>
        <v>0.70099999999999996</v>
      </c>
      <c r="Q193" s="137">
        <f ca="1">Tavola45A!P41</f>
        <v>0.79400000000000004</v>
      </c>
      <c r="R193" s="137">
        <f ca="1">Tavola45A!Q41</f>
        <v>0.72399999999999998</v>
      </c>
      <c r="S193" s="137">
        <f ca="1">Tavola45A!R41</f>
        <v>0.745</v>
      </c>
      <c r="T193" s="137">
        <f ca="1">Tavola45A!S41</f>
        <v>0.67300000000000004</v>
      </c>
      <c r="U193" s="137">
        <f ca="1">Tavola45A!T41</f>
        <v>0.68799999999999994</v>
      </c>
      <c r="V193" s="137">
        <f ca="1">Tavola45A!U41</f>
        <v>0.77400000000000002</v>
      </c>
      <c r="W193" s="137">
        <f ca="1">Tavola45A!V41</f>
        <v>0.8</v>
      </c>
      <c r="X193" s="137">
        <f ca="1">Tavola45A!W41</f>
        <v>0.622</v>
      </c>
      <c r="Y193" s="137">
        <f ca="1">Tavola45A!X41</f>
        <v>0.67300000000000004</v>
      </c>
    </row>
    <row r="194" spans="1:25">
      <c r="A194" s="268"/>
      <c r="B194" s="138" t="s">
        <v>375</v>
      </c>
      <c r="C194" s="139">
        <f ca="1">Tavola45A!B42</f>
        <v>5</v>
      </c>
      <c r="D194" s="139">
        <f ca="1">Tavola45A!C42</f>
        <v>4.8</v>
      </c>
      <c r="E194" s="139">
        <f ca="1">Tavola45A!D42</f>
        <v>4.9000000000000004</v>
      </c>
      <c r="F194" s="139">
        <f ca="1">Tavola45A!E42</f>
        <v>5.2</v>
      </c>
      <c r="G194" s="139">
        <f ca="1">Tavola45A!F42</f>
        <v>5</v>
      </c>
      <c r="H194" s="139">
        <f ca="1">Tavola45A!G42</f>
        <v>5</v>
      </c>
      <c r="I194" s="139">
        <f ca="1">Tavola45A!H42</f>
        <v>4.9000000000000004</v>
      </c>
      <c r="J194" s="139">
        <f ca="1">Tavola45A!I42</f>
        <v>5.0999999999999996</v>
      </c>
      <c r="K194" s="139">
        <f ca="1">Tavola45A!J42</f>
        <v>5.2</v>
      </c>
      <c r="L194" s="139">
        <f ca="1">Tavola45A!K42</f>
        <v>4.5999999999999996</v>
      </c>
      <c r="M194" s="139">
        <f ca="1">Tavola45A!L42</f>
        <v>5.0999999999999996</v>
      </c>
      <c r="O194" s="139">
        <f ca="1">Tavola45A!N42</f>
        <v>5.0999999999999996</v>
      </c>
      <c r="P194" s="139">
        <f ca="1">Tavola45A!O42</f>
        <v>4.8</v>
      </c>
      <c r="Q194" s="139">
        <f ca="1">Tavola45A!P42</f>
        <v>5.2</v>
      </c>
      <c r="R194" s="139">
        <f ca="1">Tavola45A!Q42</f>
        <v>5.0999999999999996</v>
      </c>
      <c r="S194" s="139">
        <f ca="1">Tavola45A!R42</f>
        <v>5.0999999999999996</v>
      </c>
      <c r="T194" s="139">
        <f ca="1">Tavola45A!S42</f>
        <v>5</v>
      </c>
      <c r="U194" s="139">
        <f ca="1">Tavola45A!T42</f>
        <v>5</v>
      </c>
      <c r="V194" s="139">
        <f ca="1">Tavola45A!U42</f>
        <v>5.3</v>
      </c>
      <c r="W194" s="139">
        <f ca="1">Tavola45A!V42</f>
        <v>5.3</v>
      </c>
      <c r="X194" s="139">
        <f ca="1">Tavola45A!W42</f>
        <v>4.7</v>
      </c>
      <c r="Y194" s="139">
        <f ca="1">Tavola45A!X42</f>
        <v>5.0999999999999996</v>
      </c>
    </row>
    <row r="195" spans="1:25">
      <c r="A195" s="268"/>
      <c r="B195" s="138" t="s">
        <v>376</v>
      </c>
      <c r="C195" s="139">
        <f ca="1">Tavola45A!B43</f>
        <v>5</v>
      </c>
      <c r="D195" s="139">
        <f ca="1">Tavola45A!C43</f>
        <v>5</v>
      </c>
      <c r="E195" s="139">
        <f ca="1">Tavola45A!D43</f>
        <v>5</v>
      </c>
      <c r="F195" s="139">
        <f ca="1">Tavola45A!E43</f>
        <v>5</v>
      </c>
      <c r="G195" s="139">
        <f ca="1">Tavola45A!F43</f>
        <v>5</v>
      </c>
      <c r="H195" s="139">
        <f ca="1">Tavola45A!G43</f>
        <v>5</v>
      </c>
      <c r="I195" s="139">
        <f ca="1">Tavola45A!H43</f>
        <v>5</v>
      </c>
      <c r="J195" s="139">
        <f ca="1">Tavola45A!I43</f>
        <v>5</v>
      </c>
      <c r="K195" s="139">
        <f ca="1">Tavola45A!J43</f>
        <v>6</v>
      </c>
      <c r="L195" s="139">
        <f ca="1">Tavola45A!K43</f>
        <v>5</v>
      </c>
      <c r="M195" s="139">
        <f ca="1">Tavola45A!L43</f>
        <v>5</v>
      </c>
      <c r="O195" s="139">
        <f ca="1">Tavola45A!N43</f>
        <v>5</v>
      </c>
      <c r="P195" s="139">
        <f ca="1">Tavola45A!O43</f>
        <v>5</v>
      </c>
      <c r="Q195" s="139">
        <f ca="1">Tavola45A!P43</f>
        <v>5</v>
      </c>
      <c r="R195" s="139">
        <f ca="1">Tavola45A!Q43</f>
        <v>5</v>
      </c>
      <c r="S195" s="139">
        <f ca="1">Tavola45A!R43</f>
        <v>5</v>
      </c>
      <c r="T195" s="139">
        <f ca="1">Tavola45A!S43</f>
        <v>5</v>
      </c>
      <c r="U195" s="139">
        <f ca="1">Tavola45A!T43</f>
        <v>5</v>
      </c>
      <c r="V195" s="139">
        <f ca="1">Tavola45A!U43</f>
        <v>5</v>
      </c>
      <c r="W195" s="139">
        <f ca="1">Tavola45A!V43</f>
        <v>5</v>
      </c>
      <c r="X195" s="139">
        <f ca="1">Tavola45A!W43</f>
        <v>5</v>
      </c>
      <c r="Y195" s="139">
        <f ca="1">Tavola45A!X43</f>
        <v>5</v>
      </c>
    </row>
    <row r="196" spans="1:25">
      <c r="A196" s="268"/>
      <c r="B196" s="138" t="s">
        <v>377</v>
      </c>
      <c r="C196" s="140" t="str">
        <f ca="1">Tavola45A!B44</f>
        <v>Voto 6</v>
      </c>
      <c r="D196" s="140" t="str">
        <f ca="1">Tavola45A!C44</f>
        <v>Voto 5</v>
      </c>
      <c r="E196" s="140" t="str">
        <f ca="1">Tavola45A!D44</f>
        <v>Voto 6</v>
      </c>
      <c r="F196" s="140" t="str">
        <f ca="1">Tavola45A!E44</f>
        <v>Voto 6</v>
      </c>
      <c r="G196" s="140" t="str">
        <f ca="1">Tavola45A!F44</f>
        <v>Voto 5</v>
      </c>
      <c r="H196" s="140" t="str">
        <f ca="1">Tavola45A!G44</f>
        <v>Voto 6</v>
      </c>
      <c r="I196" s="140" t="str">
        <f ca="1">Tavola45A!H44</f>
        <v>Voto 6</v>
      </c>
      <c r="J196" s="140" t="str">
        <f ca="1">Tavola45A!I44</f>
        <v>Voto 6</v>
      </c>
      <c r="K196" s="140" t="str">
        <f ca="1">Tavola45A!J44</f>
        <v>Voto 6</v>
      </c>
      <c r="L196" s="140" t="str">
        <f ca="1">Tavola45A!K44</f>
        <v>Voto 6</v>
      </c>
      <c r="M196" s="140" t="str">
        <f ca="1">Tavola45A!L44</f>
        <v>Voto 5</v>
      </c>
      <c r="O196" s="140" t="str">
        <f ca="1">Tavola45A!N44</f>
        <v>Voto 5</v>
      </c>
      <c r="P196" s="140" t="str">
        <f ca="1">Tavola45A!O44</f>
        <v>Voto 5</v>
      </c>
      <c r="Q196" s="140" t="str">
        <f ca="1">Tavola45A!P44</f>
        <v>Voto 5</v>
      </c>
      <c r="R196" s="140" t="str">
        <f ca="1">Tavola45A!Q44</f>
        <v>Voto 5</v>
      </c>
      <c r="S196" s="140" t="str">
        <f ca="1">Tavola45A!R44</f>
        <v>Voto 6</v>
      </c>
      <c r="T196" s="140" t="str">
        <f ca="1">Tavola45A!S44</f>
        <v>Voto 5</v>
      </c>
      <c r="U196" s="140" t="str">
        <f ca="1">Tavola45A!T44</f>
        <v>Voto 5</v>
      </c>
      <c r="V196" s="140" t="str">
        <f ca="1">Tavola45A!U44</f>
        <v>Voto 6</v>
      </c>
      <c r="W196" s="140" t="str">
        <f ca="1">Tavola45A!V44</f>
        <v>Voto 6</v>
      </c>
      <c r="X196" s="140" t="str">
        <f ca="1">Tavola45A!W44</f>
        <v>Voto 6</v>
      </c>
      <c r="Y196" s="140" t="str">
        <f ca="1">Tavola45A!X44</f>
        <v>Voto 6</v>
      </c>
    </row>
    <row r="197" spans="1:25">
      <c r="A197" s="268"/>
      <c r="B197" s="138" t="s">
        <v>378</v>
      </c>
      <c r="C197" s="139">
        <f ca="1">Tavola45A!B45</f>
        <v>60.876897133220915</v>
      </c>
      <c r="D197" s="139">
        <f ca="1">Tavola45A!C45</f>
        <v>55.871886120996443</v>
      </c>
      <c r="E197" s="139">
        <f ca="1">Tavola45A!D45</f>
        <v>53.901996370235914</v>
      </c>
      <c r="F197" s="139">
        <f ca="1">Tavola45A!E45</f>
        <v>66.726943942133801</v>
      </c>
      <c r="G197" s="139">
        <f ca="1">Tavola45A!F45</f>
        <v>61.919504643962846</v>
      </c>
      <c r="H197" s="139">
        <f ca="1">Tavola45A!G45</f>
        <v>66.718506998444795</v>
      </c>
      <c r="I197" s="139">
        <f ca="1">Tavola45A!H45</f>
        <v>56.893819334389867</v>
      </c>
      <c r="J197" s="139">
        <f ca="1">Tavola45A!I45</f>
        <v>67.291311754684827</v>
      </c>
      <c r="K197" s="139">
        <f ca="1">Tavola45A!J45</f>
        <v>65.714285714285722</v>
      </c>
      <c r="L197" s="139">
        <f ca="1">Tavola45A!K45</f>
        <v>33.916083916083906</v>
      </c>
      <c r="M197" s="139">
        <f ca="1">Tavola45A!L45</f>
        <v>63.758389261744966</v>
      </c>
      <c r="O197" s="139">
        <f ca="1">Tavola45A!N45</f>
        <v>68.365553602811943</v>
      </c>
      <c r="P197" s="139">
        <f ca="1">Tavola45A!O45</f>
        <v>61.486486486486477</v>
      </c>
      <c r="Q197" s="139">
        <f ca="1">Tavola45A!P45</f>
        <v>76.247848537005169</v>
      </c>
      <c r="R197" s="139">
        <f ca="1">Tavola45A!Q45</f>
        <v>68.455284552845526</v>
      </c>
      <c r="S197" s="139">
        <f ca="1">Tavola45A!R45</f>
        <v>74.556213017751489</v>
      </c>
      <c r="T197" s="139">
        <f ca="1">Tavola45A!S45</f>
        <v>65.348399246704318</v>
      </c>
      <c r="U197" s="139">
        <f ca="1">Tavola45A!T45</f>
        <v>65.530303030303017</v>
      </c>
      <c r="V197" s="139">
        <f ca="1">Tavola45A!U45</f>
        <v>83.673469387755119</v>
      </c>
      <c r="W197" s="139">
        <f ca="1">Tavola45A!V45</f>
        <v>83.304940374787037</v>
      </c>
      <c r="X197" s="139">
        <f ca="1">Tavola45A!W45</f>
        <v>49.305555555555564</v>
      </c>
      <c r="Y197" s="139">
        <f ca="1">Tavola45A!X45</f>
        <v>58.49802371541503</v>
      </c>
    </row>
    <row r="198" spans="1:25">
      <c r="O198" s="125"/>
      <c r="P198" s="125"/>
      <c r="Q198" s="125"/>
      <c r="R198" s="125"/>
      <c r="S198" s="125"/>
      <c r="T198" s="125"/>
      <c r="U198" s="126"/>
      <c r="V198" s="125"/>
      <c r="W198" s="125"/>
      <c r="X198" s="125"/>
      <c r="Y198" s="125"/>
    </row>
    <row r="199" spans="1:25" ht="11.65" customHeight="1">
      <c r="A199" s="269" t="s">
        <v>22</v>
      </c>
      <c r="B199" s="136" t="s">
        <v>374</v>
      </c>
      <c r="C199" s="137">
        <f ca="1">Tavola46A!B24</f>
        <v>0.67099999999999993</v>
      </c>
      <c r="D199" s="137">
        <f ca="1">Tavola46A!C24</f>
        <v>0.63424999999999998</v>
      </c>
      <c r="E199" s="137">
        <f ca="1">Tavola46A!D24</f>
        <v>0.63900000000000001</v>
      </c>
      <c r="F199" s="137">
        <f ca="1">Tavola46A!E24</f>
        <v>0.65149999999999997</v>
      </c>
      <c r="G199" s="137">
        <f ca="1">Tavola46A!F24</f>
        <v>0.68699999999999994</v>
      </c>
      <c r="H199" s="137">
        <f ca="1">Tavola46A!G24</f>
        <v>0.69100000000000006</v>
      </c>
      <c r="I199" s="137">
        <f ca="1">Tavola46A!H24</f>
        <v>0.65974999999999995</v>
      </c>
      <c r="J199" s="137">
        <f ca="1">Tavola46A!I24</f>
        <v>0.68099999999999994</v>
      </c>
      <c r="K199" s="137">
        <f ca="1">Tavola46A!J24</f>
        <v>0.73975000000000002</v>
      </c>
      <c r="L199" s="137">
        <f ca="1">Tavola46A!K24</f>
        <v>0.57599999999999996</v>
      </c>
      <c r="M199" s="137">
        <f ca="1">Tavola46A!L24</f>
        <v>0.70274999999999999</v>
      </c>
      <c r="O199" s="137">
        <f ca="1">Tavola46A!N24</f>
        <v>0.70599999999999996</v>
      </c>
      <c r="P199" s="137">
        <f ca="1">Tavola46A!O24</f>
        <v>0.65400000000000003</v>
      </c>
      <c r="Q199" s="137">
        <f ca="1">Tavola46A!P24</f>
        <v>0.77349999999999997</v>
      </c>
      <c r="R199" s="137">
        <f ca="1">Tavola46A!Q24</f>
        <v>0.72425000000000006</v>
      </c>
      <c r="S199" s="137">
        <f ca="1">Tavola46A!R24</f>
        <v>0.75750000000000006</v>
      </c>
      <c r="T199" s="137">
        <f ca="1">Tavola46A!S24</f>
        <v>0.69125000000000003</v>
      </c>
      <c r="U199" s="137">
        <f ca="1">Tavola46A!T24</f>
        <v>0.64700000000000002</v>
      </c>
      <c r="V199" s="137">
        <f ca="1">Tavola46A!U24</f>
        <v>0.73875000000000002</v>
      </c>
      <c r="W199" s="137">
        <f ca="1">Tavola46A!V24</f>
        <v>0.78275000000000006</v>
      </c>
      <c r="X199" s="137">
        <f ca="1">Tavola46A!W24</f>
        <v>0.62324999999999997</v>
      </c>
      <c r="Y199" s="137">
        <f ca="1">Tavola46A!X24</f>
        <v>0.66900000000000004</v>
      </c>
    </row>
    <row r="200" spans="1:25" ht="11.45" customHeight="1">
      <c r="A200" s="270"/>
      <c r="B200" s="138" t="s">
        <v>375</v>
      </c>
      <c r="C200" s="139">
        <f ca="1">Tavola46A!B25</f>
        <v>5</v>
      </c>
      <c r="D200" s="139">
        <f ca="1">Tavola46A!C25</f>
        <v>4.875</v>
      </c>
      <c r="E200" s="139">
        <f ca="1">Tavola46A!D25</f>
        <v>4.9000000000000004</v>
      </c>
      <c r="F200" s="139">
        <f ca="1">Tavola46A!E25</f>
        <v>5.05</v>
      </c>
      <c r="G200" s="139">
        <f ca="1">Tavola46A!F25</f>
        <v>5</v>
      </c>
      <c r="H200" s="139">
        <f ca="1">Tavola46A!G25</f>
        <v>4.9749999999999996</v>
      </c>
      <c r="I200" s="139">
        <f ca="1">Tavola46A!H25</f>
        <v>4.95</v>
      </c>
      <c r="J200" s="139">
        <f ca="1">Tavola46A!I25</f>
        <v>5.05</v>
      </c>
      <c r="K200" s="139">
        <f ca="1">Tavola46A!J25</f>
        <v>5.2</v>
      </c>
      <c r="L200" s="139">
        <f ca="1">Tavola46A!K25</f>
        <v>4.625</v>
      </c>
      <c r="M200" s="139">
        <f ca="1">Tavola46A!L25</f>
        <v>5.05</v>
      </c>
      <c r="O200" s="139">
        <f ca="1">Tavola46A!N25</f>
        <v>5.0749999999999993</v>
      </c>
      <c r="P200" s="139">
        <f ca="1">Tavola46A!O25</f>
        <v>4.875</v>
      </c>
      <c r="Q200" s="139">
        <f ca="1">Tavola46A!P25</f>
        <v>5.2</v>
      </c>
      <c r="R200" s="139">
        <f ca="1">Tavola46A!Q25</f>
        <v>5.125</v>
      </c>
      <c r="S200" s="139">
        <f ca="1">Tavola46A!R25</f>
        <v>5.1749999999999998</v>
      </c>
      <c r="T200" s="139">
        <f ca="1">Tavola46A!S25</f>
        <v>5.05</v>
      </c>
      <c r="U200" s="139">
        <f ca="1">Tavola46A!T25</f>
        <v>4.9000000000000004</v>
      </c>
      <c r="V200" s="139">
        <f ca="1">Tavola46A!U25</f>
        <v>5.2249999999999996</v>
      </c>
      <c r="W200" s="139">
        <f ca="1">Tavola46A!V25</f>
        <v>5.25</v>
      </c>
      <c r="X200" s="139">
        <f ca="1">Tavola46A!W25</f>
        <v>4.8</v>
      </c>
      <c r="Y200" s="139">
        <f ca="1">Tavola46A!X25</f>
        <v>5.0250000000000004</v>
      </c>
    </row>
    <row r="201" spans="1:25">
      <c r="O201" s="125"/>
      <c r="P201" s="125"/>
      <c r="Q201" s="125"/>
      <c r="R201" s="125"/>
      <c r="S201" s="125"/>
      <c r="T201" s="125"/>
      <c r="U201" s="126"/>
      <c r="V201" s="125"/>
      <c r="W201" s="125"/>
      <c r="X201" s="125"/>
      <c r="Y201" s="125"/>
    </row>
    <row r="202" spans="1:25" ht="11.65" customHeight="1">
      <c r="A202" s="275" t="s">
        <v>454</v>
      </c>
      <c r="B202" s="136" t="s">
        <v>374</v>
      </c>
      <c r="C202" s="137">
        <f ca="1">Tavola47A!B41</f>
        <v>0.72899999999999998</v>
      </c>
      <c r="D202" s="137">
        <f ca="1">Tavola47A!C41</f>
        <v>0.65900000000000003</v>
      </c>
      <c r="E202" s="137">
        <f ca="1">Tavola47A!D41</f>
        <v>0.73899999999999999</v>
      </c>
      <c r="F202" s="137">
        <f ca="1">Tavola47A!E41</f>
        <v>0.7</v>
      </c>
      <c r="G202" s="137">
        <f ca="1">Tavola47A!F41</f>
        <v>0.74399999999999999</v>
      </c>
      <c r="H202" s="137">
        <f ca="1">Tavola47A!G41</f>
        <v>0.68799999999999994</v>
      </c>
      <c r="I202" s="137">
        <f ca="1">Tavola47A!H41</f>
        <v>0.81499999999999995</v>
      </c>
      <c r="J202" s="137">
        <f ca="1">Tavola47A!I41</f>
        <v>0.76100000000000001</v>
      </c>
      <c r="K202" s="137">
        <f ca="1">Tavola47A!J41</f>
        <v>0.79900000000000004</v>
      </c>
      <c r="L202" s="137">
        <f ca="1">Tavola47A!K41</f>
        <v>0.63800000000000001</v>
      </c>
      <c r="M202" s="137">
        <f ca="1">Tavola47A!L41</f>
        <v>0.78600000000000003</v>
      </c>
      <c r="O202" s="137">
        <f ca="1">Tavola47A!N41</f>
        <v>0.69699999999999995</v>
      </c>
      <c r="P202" s="137">
        <f ca="1">Tavola47A!O41</f>
        <v>0.67300000000000004</v>
      </c>
      <c r="Q202" s="137">
        <f ca="1">Tavola47A!P41</f>
        <v>0.65300000000000002</v>
      </c>
      <c r="R202" s="137">
        <f ca="1">Tavola47A!Q41</f>
        <v>0.71199999999999997</v>
      </c>
      <c r="S202" s="137">
        <f ca="1">Tavola47A!R41</f>
        <v>0.73699999999999999</v>
      </c>
      <c r="T202" s="137">
        <f ca="1">Tavola47A!S41</f>
        <v>0.751</v>
      </c>
      <c r="U202" s="137">
        <f ca="1">Tavola47A!T41</f>
        <v>0.73599999999999999</v>
      </c>
      <c r="V202" s="137">
        <f ca="1">Tavola47A!U41</f>
        <v>0.72899999999999998</v>
      </c>
      <c r="W202" s="137">
        <f ca="1">Tavola47A!V41</f>
        <v>0.72899999999999998</v>
      </c>
      <c r="X202" s="137">
        <f ca="1">Tavola47A!W41</f>
        <v>0.69699999999999995</v>
      </c>
      <c r="Y202" s="137">
        <f ca="1">Tavola47A!X41</f>
        <v>0.60699999999999998</v>
      </c>
    </row>
    <row r="203" spans="1:25">
      <c r="A203" s="275"/>
      <c r="B203" s="138" t="s">
        <v>375</v>
      </c>
      <c r="C203" s="139">
        <f ca="1">Tavola47A!B42</f>
        <v>5.0999999999999996</v>
      </c>
      <c r="D203" s="139">
        <f ca="1">Tavola47A!C42</f>
        <v>4.9000000000000004</v>
      </c>
      <c r="E203" s="139">
        <f ca="1">Tavola47A!D42</f>
        <v>5.2</v>
      </c>
      <c r="F203" s="139">
        <f ca="1">Tavola47A!E42</f>
        <v>5.2</v>
      </c>
      <c r="G203" s="139">
        <f ca="1">Tavola47A!F42</f>
        <v>5.2</v>
      </c>
      <c r="H203" s="139">
        <f ca="1">Tavola47A!G42</f>
        <v>5</v>
      </c>
      <c r="I203" s="139">
        <f ca="1">Tavola47A!H42</f>
        <v>5.3</v>
      </c>
      <c r="J203" s="139">
        <f ca="1">Tavola47A!I42</f>
        <v>5.3</v>
      </c>
      <c r="K203" s="139">
        <f ca="1">Tavola47A!J42</f>
        <v>5.3</v>
      </c>
      <c r="L203" s="139">
        <f ca="1">Tavola47A!K42</f>
        <v>4.8</v>
      </c>
      <c r="M203" s="139">
        <f ca="1">Tavola47A!L42</f>
        <v>5.3</v>
      </c>
      <c r="O203" s="139">
        <f ca="1">Tavola47A!N42</f>
        <v>5.0999999999999996</v>
      </c>
      <c r="P203" s="139">
        <f ca="1">Tavola47A!O42</f>
        <v>5</v>
      </c>
      <c r="Q203" s="139">
        <f ca="1">Tavola47A!P42</f>
        <v>5.0999999999999996</v>
      </c>
      <c r="R203" s="139">
        <f ca="1">Tavola47A!Q42</f>
        <v>5.2</v>
      </c>
      <c r="S203" s="139">
        <f ca="1">Tavola47A!R42</f>
        <v>5.4</v>
      </c>
      <c r="T203" s="139">
        <f ca="1">Tavola47A!S42</f>
        <v>5.2</v>
      </c>
      <c r="U203" s="139">
        <f ca="1">Tavola47A!T42</f>
        <v>5.2</v>
      </c>
      <c r="V203" s="139">
        <f ca="1">Tavola47A!U42</f>
        <v>5.3</v>
      </c>
      <c r="W203" s="139">
        <f ca="1">Tavola47A!V42</f>
        <v>5.2</v>
      </c>
      <c r="X203" s="139">
        <f ca="1">Tavola47A!W42</f>
        <v>5</v>
      </c>
      <c r="Y203" s="139">
        <f ca="1">Tavola47A!X42</f>
        <v>4.8</v>
      </c>
    </row>
    <row r="204" spans="1:25">
      <c r="A204" s="275"/>
      <c r="B204" s="138" t="s">
        <v>376</v>
      </c>
      <c r="C204" s="139">
        <f ca="1">Tavola47A!B43</f>
        <v>5</v>
      </c>
      <c r="D204" s="139">
        <f ca="1">Tavola47A!C43</f>
        <v>5</v>
      </c>
      <c r="E204" s="139">
        <f ca="1">Tavola47A!D43</f>
        <v>5</v>
      </c>
      <c r="F204" s="139">
        <f ca="1">Tavola47A!E43</f>
        <v>5</v>
      </c>
      <c r="G204" s="139">
        <f ca="1">Tavola47A!F43</f>
        <v>5</v>
      </c>
      <c r="H204" s="139">
        <f ca="1">Tavola47A!G43</f>
        <v>5</v>
      </c>
      <c r="I204" s="139">
        <f ca="1">Tavola47A!H43</f>
        <v>5</v>
      </c>
      <c r="J204" s="139">
        <f ca="1">Tavola47A!I43</f>
        <v>5</v>
      </c>
      <c r="K204" s="139">
        <f ca="1">Tavola47A!J43</f>
        <v>5</v>
      </c>
      <c r="L204" s="139">
        <f ca="1">Tavola47A!K43</f>
        <v>5</v>
      </c>
      <c r="M204" s="139">
        <f ca="1">Tavola47A!L43</f>
        <v>6</v>
      </c>
      <c r="O204" s="139">
        <f ca="1">Tavola47A!N43</f>
        <v>5</v>
      </c>
      <c r="P204" s="139">
        <f ca="1">Tavola47A!O43</f>
        <v>5</v>
      </c>
      <c r="Q204" s="139">
        <f ca="1">Tavola47A!P43</f>
        <v>5</v>
      </c>
      <c r="R204" s="139">
        <f ca="1">Tavola47A!Q43</f>
        <v>5.5</v>
      </c>
      <c r="S204" s="139">
        <f ca="1">Tavola47A!R43</f>
        <v>6</v>
      </c>
      <c r="T204" s="139">
        <f ca="1">Tavola47A!S43</f>
        <v>5</v>
      </c>
      <c r="U204" s="139">
        <f ca="1">Tavola47A!T43</f>
        <v>5</v>
      </c>
      <c r="V204" s="139">
        <f ca="1">Tavola47A!U43</f>
        <v>5</v>
      </c>
      <c r="W204" s="139">
        <f ca="1">Tavola47A!V43</f>
        <v>5.5</v>
      </c>
      <c r="X204" s="139">
        <f ca="1">Tavola47A!W43</f>
        <v>5</v>
      </c>
      <c r="Y204" s="139">
        <f ca="1">Tavola47A!X43</f>
        <v>5</v>
      </c>
    </row>
    <row r="205" spans="1:25">
      <c r="A205" s="275"/>
      <c r="B205" s="138" t="s">
        <v>377</v>
      </c>
      <c r="C205" s="140" t="str">
        <f ca="1">Tavola47A!B44</f>
        <v>Voto 6</v>
      </c>
      <c r="D205" s="140" t="str">
        <f ca="1">Tavola47A!C44</f>
        <v>Voto 6</v>
      </c>
      <c r="E205" s="140" t="str">
        <f ca="1">Tavola47A!D44</f>
        <v>Voto 6</v>
      </c>
      <c r="F205" s="140" t="str">
        <f ca="1">Tavola47A!E44</f>
        <v>Voto 6</v>
      </c>
      <c r="G205" s="140" t="str">
        <f ca="1">Tavola47A!F44</f>
        <v>Voto 6</v>
      </c>
      <c r="H205" s="140" t="str">
        <f ca="1">Tavola47A!G44</f>
        <v>Voto 6</v>
      </c>
      <c r="I205" s="140" t="str">
        <f ca="1">Tavola47A!H44</f>
        <v>Voto 6</v>
      </c>
      <c r="J205" s="140" t="str">
        <f ca="1">Tavola47A!I44</f>
        <v>Voto 6</v>
      </c>
      <c r="K205" s="140" t="str">
        <f ca="1">Tavola47A!J44</f>
        <v>Voto 6</v>
      </c>
      <c r="L205" s="140" t="str">
        <f ca="1">Tavola47A!K44</f>
        <v>Voto 5</v>
      </c>
      <c r="M205" s="140" t="str">
        <f ca="1">Tavola47A!L44</f>
        <v>Voto 6</v>
      </c>
      <c r="O205" s="140" t="str">
        <f ca="1">Tavola47A!N44</f>
        <v>Voto 6</v>
      </c>
      <c r="P205" s="140" t="str">
        <f ca="1">Tavola47A!O44</f>
        <v>Voto 5</v>
      </c>
      <c r="Q205" s="140" t="str">
        <f ca="1">Tavola47A!P44</f>
        <v>Voto 6</v>
      </c>
      <c r="R205" s="140" t="str">
        <f ca="1">Tavola47A!Q44</f>
        <v>Voto 6</v>
      </c>
      <c r="S205" s="140" t="str">
        <f ca="1">Tavola47A!R44</f>
        <v>Voto 6</v>
      </c>
      <c r="T205" s="140" t="str">
        <f ca="1">Tavola47A!S44</f>
        <v>Voto 6</v>
      </c>
      <c r="U205" s="140" t="str">
        <f ca="1">Tavola47A!T44</f>
        <v>Voto 6</v>
      </c>
      <c r="V205" s="140" t="str">
        <f ca="1">Tavola47A!U44</f>
        <v>Voto 6</v>
      </c>
      <c r="W205" s="140" t="str">
        <f ca="1">Tavola47A!V44</f>
        <v>Voto 6</v>
      </c>
      <c r="X205" s="140" t="str">
        <f ca="1">Tavola47A!W44</f>
        <v>Voto 6</v>
      </c>
      <c r="Y205" s="140" t="str">
        <f ca="1">Tavola47A!X44</f>
        <v>Voto 6</v>
      </c>
    </row>
    <row r="206" spans="1:25">
      <c r="A206" s="275"/>
      <c r="B206" s="138" t="s">
        <v>378</v>
      </c>
      <c r="C206" s="139">
        <f ca="1">Tavola47A!B45</f>
        <v>81.401617250673866</v>
      </c>
      <c r="D206" s="139">
        <f ca="1">Tavola47A!C45</f>
        <v>68.363136176066035</v>
      </c>
      <c r="E206" s="139">
        <f ca="1">Tavola47A!D45</f>
        <v>82.291666666666657</v>
      </c>
      <c r="F206" s="139">
        <f ca="1">Tavola47A!E45</f>
        <v>80.84507042253523</v>
      </c>
      <c r="G206" s="139">
        <f ca="1">Tavola47A!F45</f>
        <v>87.297297297297291</v>
      </c>
      <c r="H206" s="139">
        <f ca="1">Tavola47A!G45</f>
        <v>79.378531073446339</v>
      </c>
      <c r="I206" s="139">
        <f ca="1">Tavola47A!H45</f>
        <v>84.822521419828647</v>
      </c>
      <c r="J206" s="139">
        <f ca="1">Tavola47A!I45</f>
        <v>89.417989417989403</v>
      </c>
      <c r="K206" s="139">
        <f ca="1">Tavola47A!J45</f>
        <v>85.888077858880777</v>
      </c>
      <c r="L206" s="139">
        <f ca="1">Tavola47A!K45</f>
        <v>61.942257217847761</v>
      </c>
      <c r="M206" s="139">
        <f ca="1">Tavola47A!L45</f>
        <v>90.638297872340416</v>
      </c>
      <c r="O206" s="139">
        <f ca="1">Tavola47A!N45</f>
        <v>78.550724637681171</v>
      </c>
      <c r="P206" s="139">
        <f ca="1">Tavola47A!O45</f>
        <v>74.358974358974379</v>
      </c>
      <c r="Q206" s="139">
        <f ca="1">Tavola47A!P45</f>
        <v>86.371379897785332</v>
      </c>
      <c r="R206" s="139">
        <f ca="1">Tavola47A!Q45</f>
        <v>77.080491132332881</v>
      </c>
      <c r="S206" s="139">
        <f ca="1">Tavola47A!R45</f>
        <v>87.262872628726271</v>
      </c>
      <c r="T206" s="139">
        <f ca="1">Tavola47A!S45</f>
        <v>83.263598326359812</v>
      </c>
      <c r="U206" s="139">
        <f ca="1">Tavola47A!T45</f>
        <v>84.7988077496274</v>
      </c>
      <c r="V206" s="139">
        <f ca="1">Tavola47A!U45</f>
        <v>90.491283676703631</v>
      </c>
      <c r="W206" s="139">
        <f ca="1">Tavola47A!V45</f>
        <v>84.164222873900286</v>
      </c>
      <c r="X206" s="139">
        <f ca="1">Tavola47A!W45</f>
        <v>71.902937420178816</v>
      </c>
      <c r="Y206" s="139">
        <f ca="1">Tavola47A!X45</f>
        <v>62.654320987654323</v>
      </c>
    </row>
    <row r="207" spans="1:25">
      <c r="O207" s="125"/>
      <c r="P207" s="125"/>
      <c r="Q207" s="125"/>
      <c r="R207" s="125"/>
      <c r="S207" s="125"/>
      <c r="T207" s="125"/>
      <c r="U207" s="126"/>
      <c r="V207" s="125"/>
      <c r="W207" s="125"/>
      <c r="X207" s="125"/>
      <c r="Y207" s="125"/>
    </row>
    <row r="208" spans="1:25" ht="11.65" customHeight="1">
      <c r="A208" s="275" t="s">
        <v>455</v>
      </c>
      <c r="B208" s="136" t="s">
        <v>374</v>
      </c>
      <c r="C208" s="137">
        <f ca="1">Tavola48A!B41</f>
        <v>0.81699999999999995</v>
      </c>
      <c r="D208" s="137">
        <f ca="1">Tavola48A!C41</f>
        <v>0.752</v>
      </c>
      <c r="E208" s="137">
        <f ca="1">Tavola48A!D41</f>
        <v>0.82199999999999995</v>
      </c>
      <c r="F208" s="137">
        <f ca="1">Tavola48A!E41</f>
        <v>0.81699999999999995</v>
      </c>
      <c r="G208" s="137">
        <f ca="1">Tavola48A!F41</f>
        <v>0.82699999999999996</v>
      </c>
      <c r="H208" s="137">
        <f ca="1">Tavola48A!G41</f>
        <v>0.85399999999999998</v>
      </c>
      <c r="I208" s="137">
        <f ca="1">Tavola48A!H41</f>
        <v>0.83799999999999997</v>
      </c>
      <c r="J208" s="137">
        <f ca="1">Tavola48A!I41</f>
        <v>0.83399999999999996</v>
      </c>
      <c r="K208" s="137">
        <f ca="1">Tavola48A!J41</f>
        <v>0.82199999999999995</v>
      </c>
      <c r="L208" s="137">
        <f ca="1">Tavola48A!K41</f>
        <v>0.754</v>
      </c>
      <c r="M208" s="137">
        <f ca="1">Tavola48A!L41</f>
        <v>0.84299999999999997</v>
      </c>
      <c r="O208" s="137">
        <f ca="1">Tavola48A!N41</f>
        <v>0.82</v>
      </c>
      <c r="P208" s="137">
        <f ca="1">Tavola48A!O41</f>
        <v>0.77600000000000002</v>
      </c>
      <c r="Q208" s="137">
        <f ca="1">Tavola48A!P41</f>
        <v>0.81299999999999994</v>
      </c>
      <c r="R208" s="137">
        <f ca="1">Tavola48A!Q41</f>
        <v>0.85099999999999998</v>
      </c>
      <c r="S208" s="137">
        <f ca="1">Tavola48A!R41</f>
        <v>0.84499999999999997</v>
      </c>
      <c r="T208" s="137">
        <f ca="1">Tavola48A!S41</f>
        <v>0.82699999999999996</v>
      </c>
      <c r="U208" s="137">
        <f ca="1">Tavola48A!T41</f>
        <v>0.83</v>
      </c>
      <c r="V208" s="137">
        <f ca="1">Tavola48A!U41</f>
        <v>0.82</v>
      </c>
      <c r="W208" s="137">
        <f ca="1">Tavola48A!V41</f>
        <v>0.89200000000000002</v>
      </c>
      <c r="X208" s="137">
        <f ca="1">Tavola48A!W41</f>
        <v>0.77900000000000003</v>
      </c>
      <c r="Y208" s="137">
        <f ca="1">Tavola48A!X41</f>
        <v>0.79400000000000004</v>
      </c>
    </row>
    <row r="209" spans="1:25">
      <c r="A209" s="275"/>
      <c r="B209" s="138" t="s">
        <v>375</v>
      </c>
      <c r="C209" s="139">
        <f ca="1">Tavola48A!B42</f>
        <v>5.4</v>
      </c>
      <c r="D209" s="139">
        <f ca="1">Tavola48A!C42</f>
        <v>5.2</v>
      </c>
      <c r="E209" s="139">
        <f ca="1">Tavola48A!D42</f>
        <v>5.4</v>
      </c>
      <c r="F209" s="139">
        <f ca="1">Tavola48A!E42</f>
        <v>5.5</v>
      </c>
      <c r="G209" s="139">
        <f ca="1">Tavola48A!F42</f>
        <v>5.4</v>
      </c>
      <c r="H209" s="139">
        <f ca="1">Tavola48A!G42</f>
        <v>5.4</v>
      </c>
      <c r="I209" s="139">
        <f ca="1">Tavola48A!H42</f>
        <v>5.4</v>
      </c>
      <c r="J209" s="139">
        <f ca="1">Tavola48A!I42</f>
        <v>5.5</v>
      </c>
      <c r="K209" s="139">
        <f ca="1">Tavola48A!J42</f>
        <v>5.5</v>
      </c>
      <c r="L209" s="139">
        <f ca="1">Tavola48A!K42</f>
        <v>5.2</v>
      </c>
      <c r="M209" s="139">
        <f ca="1">Tavola48A!L42</f>
        <v>5.5</v>
      </c>
      <c r="O209" s="139">
        <f ca="1">Tavola48A!N42</f>
        <v>5.4</v>
      </c>
      <c r="P209" s="139">
        <f ca="1">Tavola48A!O42</f>
        <v>5.2</v>
      </c>
      <c r="Q209" s="139">
        <f ca="1">Tavola48A!P42</f>
        <v>5.4</v>
      </c>
      <c r="R209" s="139">
        <f ca="1">Tavola48A!Q42</f>
        <v>5.5</v>
      </c>
      <c r="S209" s="139">
        <f ca="1">Tavola48A!R42</f>
        <v>5.5</v>
      </c>
      <c r="T209" s="139">
        <f ca="1">Tavola48A!S42</f>
        <v>5.4</v>
      </c>
      <c r="U209" s="139">
        <f ca="1">Tavola48A!T42</f>
        <v>5.4</v>
      </c>
      <c r="V209" s="139">
        <f ca="1">Tavola48A!U42</f>
        <v>5.4</v>
      </c>
      <c r="W209" s="139">
        <f ca="1">Tavola48A!V42</f>
        <v>5.5</v>
      </c>
      <c r="X209" s="139">
        <f ca="1">Tavola48A!W42</f>
        <v>5.2</v>
      </c>
      <c r="Y209" s="139">
        <f ca="1">Tavola48A!X42</f>
        <v>5.3</v>
      </c>
    </row>
    <row r="210" spans="1:25">
      <c r="A210" s="275"/>
      <c r="B210" s="138" t="s">
        <v>376</v>
      </c>
      <c r="C210" s="139">
        <f ca="1">Tavola48A!B43</f>
        <v>6</v>
      </c>
      <c r="D210" s="139">
        <f ca="1">Tavola48A!C43</f>
        <v>6</v>
      </c>
      <c r="E210" s="139">
        <f ca="1">Tavola48A!D43</f>
        <v>6</v>
      </c>
      <c r="F210" s="139">
        <f ca="1">Tavola48A!E43</f>
        <v>6</v>
      </c>
      <c r="G210" s="139">
        <f ca="1">Tavola48A!F43</f>
        <v>6</v>
      </c>
      <c r="H210" s="139">
        <f ca="1">Tavola48A!G43</f>
        <v>5</v>
      </c>
      <c r="I210" s="139">
        <f ca="1">Tavola48A!H43</f>
        <v>6</v>
      </c>
      <c r="J210" s="139">
        <f ca="1">Tavola48A!I43</f>
        <v>6</v>
      </c>
      <c r="K210" s="139">
        <f ca="1">Tavola48A!J43</f>
        <v>6</v>
      </c>
      <c r="L210" s="139">
        <f ca="1">Tavola48A!K43</f>
        <v>5</v>
      </c>
      <c r="M210" s="139">
        <f ca="1">Tavola48A!L43</f>
        <v>6</v>
      </c>
      <c r="O210" s="139">
        <f ca="1">Tavola48A!N43</f>
        <v>6</v>
      </c>
      <c r="P210" s="139">
        <f ca="1">Tavola48A!O43</f>
        <v>5</v>
      </c>
      <c r="Q210" s="139">
        <f ca="1">Tavola48A!P43</f>
        <v>6</v>
      </c>
      <c r="R210" s="139">
        <f ca="1">Tavola48A!Q43</f>
        <v>6</v>
      </c>
      <c r="S210" s="139">
        <f ca="1">Tavola48A!R43</f>
        <v>6</v>
      </c>
      <c r="T210" s="139">
        <f ca="1">Tavola48A!S43</f>
        <v>6</v>
      </c>
      <c r="U210" s="139">
        <f ca="1">Tavola48A!T43</f>
        <v>6</v>
      </c>
      <c r="V210" s="139">
        <f ca="1">Tavola48A!U43</f>
        <v>6</v>
      </c>
      <c r="W210" s="139">
        <f ca="1">Tavola48A!V43</f>
        <v>6</v>
      </c>
      <c r="X210" s="139">
        <f ca="1">Tavola48A!W43</f>
        <v>5</v>
      </c>
      <c r="Y210" s="139">
        <f ca="1">Tavola48A!X43</f>
        <v>6</v>
      </c>
    </row>
    <row r="211" spans="1:25">
      <c r="A211" s="275"/>
      <c r="B211" s="138" t="s">
        <v>377</v>
      </c>
      <c r="C211" s="140" t="str">
        <f ca="1">Tavola48A!B44</f>
        <v>Voto 6</v>
      </c>
      <c r="D211" s="140" t="str">
        <f ca="1">Tavola48A!C44</f>
        <v>Voto 6</v>
      </c>
      <c r="E211" s="140" t="str">
        <f ca="1">Tavola48A!D44</f>
        <v>Voto 6</v>
      </c>
      <c r="F211" s="140" t="str">
        <f ca="1">Tavola48A!E44</f>
        <v>Voto 6</v>
      </c>
      <c r="G211" s="140" t="str">
        <f ca="1">Tavola48A!F44</f>
        <v>Voto 6</v>
      </c>
      <c r="H211" s="140" t="str">
        <f ca="1">Tavola48A!G44</f>
        <v>Voto 6</v>
      </c>
      <c r="I211" s="140" t="str">
        <f ca="1">Tavola48A!H44</f>
        <v>Voto 6</v>
      </c>
      <c r="J211" s="140" t="str">
        <f ca="1">Tavola48A!I44</f>
        <v>Voto 6</v>
      </c>
      <c r="K211" s="140" t="str">
        <f ca="1">Tavola48A!J44</f>
        <v>Voto 6</v>
      </c>
      <c r="L211" s="140" t="str">
        <f ca="1">Tavola48A!K44</f>
        <v>Voto 6</v>
      </c>
      <c r="M211" s="140" t="str">
        <f ca="1">Tavola48A!L44</f>
        <v>Voto 6</v>
      </c>
      <c r="O211" s="140" t="str">
        <f ca="1">Tavola48A!N44</f>
        <v>Voto 6</v>
      </c>
      <c r="P211" s="140" t="str">
        <f ca="1">Tavola48A!O44</f>
        <v>Voto 6</v>
      </c>
      <c r="Q211" s="140" t="str">
        <f ca="1">Tavola48A!P44</f>
        <v>Voto 6</v>
      </c>
      <c r="R211" s="140" t="str">
        <f ca="1">Tavola48A!Q44</f>
        <v>Voto 6</v>
      </c>
      <c r="S211" s="140" t="str">
        <f ca="1">Tavola48A!R44</f>
        <v>Voto 6</v>
      </c>
      <c r="T211" s="140" t="str">
        <f ca="1">Tavola48A!S44</f>
        <v>Voto 6</v>
      </c>
      <c r="U211" s="140" t="str">
        <f ca="1">Tavola48A!T44</f>
        <v>Voto 6</v>
      </c>
      <c r="V211" s="140" t="str">
        <f ca="1">Tavola48A!U44</f>
        <v>Voto 6</v>
      </c>
      <c r="W211" s="140" t="str">
        <f ca="1">Tavola48A!V44</f>
        <v>Voto 6</v>
      </c>
      <c r="X211" s="140" t="str">
        <f ca="1">Tavola48A!W44</f>
        <v>Voto 6</v>
      </c>
      <c r="Y211" s="140" t="str">
        <f ca="1">Tavola48A!X44</f>
        <v>Voto 6</v>
      </c>
    </row>
    <row r="212" spans="1:25">
      <c r="A212" s="275"/>
      <c r="B212" s="138" t="s">
        <v>378</v>
      </c>
      <c r="C212" s="139">
        <f ca="1">Tavola48A!B45</f>
        <v>84.406779661016969</v>
      </c>
      <c r="D212" s="139">
        <f ca="1">Tavola48A!C45</f>
        <v>74.245939675174014</v>
      </c>
      <c r="E212" s="139">
        <f ca="1">Tavola48A!D45</f>
        <v>85.13513513513513</v>
      </c>
      <c r="F212" s="139">
        <f ca="1">Tavola48A!E45</f>
        <v>85.454545454545453</v>
      </c>
      <c r="G212" s="139">
        <f ca="1">Tavola48A!F45</f>
        <v>83.964365256124722</v>
      </c>
      <c r="H212" s="139">
        <f ca="1">Tavola48A!G45</f>
        <v>86.462882096069862</v>
      </c>
      <c r="I212" s="139">
        <f ca="1">Tavola48A!H45</f>
        <v>85.382059800664464</v>
      </c>
      <c r="J212" s="139">
        <f ca="1">Tavola48A!I45</f>
        <v>89.115646258503403</v>
      </c>
      <c r="K212" s="139">
        <f ca="1">Tavola48A!J45</f>
        <v>87.685290763968084</v>
      </c>
      <c r="L212" s="139">
        <f ca="1">Tavola48A!K45</f>
        <v>68.491620111731834</v>
      </c>
      <c r="M212" s="139">
        <f ca="1">Tavola48A!L45</f>
        <v>90.734463276836138</v>
      </c>
      <c r="O212" s="139">
        <f ca="1">Tavola48A!N45</f>
        <v>86.77309007981755</v>
      </c>
      <c r="P212" s="139">
        <f ca="1">Tavola48A!O45</f>
        <v>81.074766355140198</v>
      </c>
      <c r="Q212" s="139">
        <f ca="1">Tavola48A!P45</f>
        <v>87.543252595155707</v>
      </c>
      <c r="R212" s="139">
        <f ca="1">Tavola48A!Q45</f>
        <v>87.43109151047409</v>
      </c>
      <c r="S212" s="139">
        <f ca="1">Tavola48A!R45</f>
        <v>88.418708240534514</v>
      </c>
      <c r="T212" s="139">
        <f ca="1">Tavola48A!S45</f>
        <v>90.772779700115322</v>
      </c>
      <c r="U212" s="139">
        <f ca="1">Tavola48A!T45</f>
        <v>90.804597701149419</v>
      </c>
      <c r="V212" s="139">
        <f ca="1">Tavola48A!U45</f>
        <v>94.768133174791899</v>
      </c>
      <c r="W212" s="139">
        <f ca="1">Tavola48A!V45</f>
        <v>93.28277356446371</v>
      </c>
      <c r="X212" s="139">
        <f ca="1">Tavola48A!W45</f>
        <v>76.045197740113011</v>
      </c>
      <c r="Y212" s="139">
        <f ca="1">Tavola48A!X45</f>
        <v>80.659840728100107</v>
      </c>
    </row>
    <row r="213" spans="1:25" ht="7.9" customHeight="1">
      <c r="A213" s="193"/>
      <c r="B213" s="194"/>
      <c r="C213" s="195"/>
      <c r="D213" s="195"/>
      <c r="E213" s="195"/>
      <c r="F213" s="195"/>
      <c r="G213" s="195"/>
      <c r="H213" s="195"/>
      <c r="I213" s="196"/>
      <c r="J213" s="195"/>
      <c r="K213" s="195"/>
      <c r="L213" s="195"/>
      <c r="M213" s="195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</row>
    <row r="214" spans="1:25">
      <c r="A214" s="39" t="s">
        <v>279</v>
      </c>
    </row>
    <row r="215" spans="1:25">
      <c r="A215" s="118" t="s">
        <v>379</v>
      </c>
    </row>
    <row r="216" spans="1:25">
      <c r="A216" s="118" t="s">
        <v>380</v>
      </c>
    </row>
    <row r="217" spans="1:25">
      <c r="A217" s="118" t="s">
        <v>381</v>
      </c>
    </row>
    <row r="218" spans="1:25">
      <c r="A218" s="118" t="s">
        <v>382</v>
      </c>
    </row>
    <row r="219" spans="1:25">
      <c r="A219" s="226" t="s">
        <v>9</v>
      </c>
    </row>
  </sheetData>
  <sheetProtection selectLockedCells="1" selectUnlockedCells="1"/>
  <mergeCells count="46">
    <mergeCell ref="A208:A212"/>
    <mergeCell ref="A175:A179"/>
    <mergeCell ref="A181:A185"/>
    <mergeCell ref="A187:A191"/>
    <mergeCell ref="A193:A197"/>
    <mergeCell ref="A202:A206"/>
    <mergeCell ref="A166:A170"/>
    <mergeCell ref="A106:A110"/>
    <mergeCell ref="A127:A131"/>
    <mergeCell ref="A133:A137"/>
    <mergeCell ref="A139:A143"/>
    <mergeCell ref="A115:A119"/>
    <mergeCell ref="A121:A125"/>
    <mergeCell ref="A112:A113"/>
    <mergeCell ref="A145:A146"/>
    <mergeCell ref="A100:A104"/>
    <mergeCell ref="A148:A152"/>
    <mergeCell ref="A67:A71"/>
    <mergeCell ref="A154:A158"/>
    <mergeCell ref="A160:A164"/>
    <mergeCell ref="A94:A98"/>
    <mergeCell ref="A61:A65"/>
    <mergeCell ref="A79:A83"/>
    <mergeCell ref="A88:A92"/>
    <mergeCell ref="A85:A86"/>
    <mergeCell ref="A28:A32"/>
    <mergeCell ref="A34:A38"/>
    <mergeCell ref="A43:A47"/>
    <mergeCell ref="A49:A53"/>
    <mergeCell ref="A172:A173"/>
    <mergeCell ref="A199:A200"/>
    <mergeCell ref="O3:Y3"/>
    <mergeCell ref="A4:A5"/>
    <mergeCell ref="B4:B5"/>
    <mergeCell ref="C4:C5"/>
    <mergeCell ref="D4:M4"/>
    <mergeCell ref="O4:O5"/>
    <mergeCell ref="P4:Y4"/>
    <mergeCell ref="C3:M3"/>
    <mergeCell ref="A7:A11"/>
    <mergeCell ref="A13:A17"/>
    <mergeCell ref="A22:A26"/>
    <mergeCell ref="A73:A77"/>
    <mergeCell ref="A19:A20"/>
    <mergeCell ref="A40:A41"/>
    <mergeCell ref="A55:A59"/>
  </mergeCells>
  <phoneticPr fontId="45" type="noConversion"/>
  <printOptions horizontalCentered="1"/>
  <pageMargins left="0" right="0" top="0" bottom="0" header="0.51180555555555551" footer="0.51180555555555551"/>
  <pageSetup paperSize="9" scale="71" firstPageNumber="0" fitToHeight="0" orientation="landscape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zoomScaleNormal="85" zoomScaleSheetLayoutView="70" workbookViewId="0">
      <selection activeCell="A2" sqref="A2"/>
    </sheetView>
  </sheetViews>
  <sheetFormatPr defaultColWidth="8.7109375" defaultRowHeight="12"/>
  <cols>
    <col min="1" max="1" width="39.7109375" style="20" customWidth="1"/>
    <col min="2" max="2" width="8.5703125" style="67" customWidth="1"/>
    <col min="3" max="7" width="8.5703125" style="9" customWidth="1"/>
    <col min="8" max="8" width="8.5703125" style="68" customWidth="1"/>
    <col min="9" max="11" width="8.5703125" style="9" customWidth="1"/>
    <col min="12" max="12" width="9.42578125" style="9" customWidth="1"/>
    <col min="13" max="13" width="10.42578125" style="9" customWidth="1"/>
    <col min="14" max="16384" width="8.7109375" style="9"/>
  </cols>
  <sheetData>
    <row r="1" spans="1:12" s="70" customFormat="1" ht="12.75">
      <c r="A1" s="83" t="s">
        <v>120</v>
      </c>
      <c r="B1" s="5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>
      <c r="A2" s="84"/>
      <c r="B2" s="85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4.65" customHeight="1">
      <c r="A3" s="255" t="s">
        <v>253</v>
      </c>
      <c r="B3" s="250" t="s">
        <v>254</v>
      </c>
      <c r="C3" s="251" t="s">
        <v>255</v>
      </c>
      <c r="D3" s="251"/>
      <c r="E3" s="251"/>
      <c r="F3" s="251"/>
      <c r="G3" s="251"/>
      <c r="H3" s="251"/>
      <c r="I3" s="251"/>
      <c r="J3" s="251"/>
      <c r="K3" s="251"/>
      <c r="L3" s="251"/>
    </row>
    <row r="4" spans="1:12" s="86" customFormat="1" ht="48">
      <c r="A4" s="255"/>
      <c r="B4" s="250"/>
      <c r="C4" s="17" t="s">
        <v>261</v>
      </c>
      <c r="D4" s="17" t="s">
        <v>262</v>
      </c>
      <c r="E4" s="17" t="s">
        <v>263</v>
      </c>
      <c r="F4" s="17" t="s">
        <v>264</v>
      </c>
      <c r="G4" s="17" t="s">
        <v>265</v>
      </c>
      <c r="H4" s="17" t="s">
        <v>266</v>
      </c>
      <c r="I4" s="17" t="s">
        <v>267</v>
      </c>
      <c r="J4" s="17" t="s">
        <v>268</v>
      </c>
      <c r="K4" s="17" t="s">
        <v>269</v>
      </c>
      <c r="L4" s="18" t="s">
        <v>270</v>
      </c>
    </row>
    <row r="5" spans="1:12" s="86" customFormat="1">
      <c r="A5" s="21"/>
      <c r="B5" s="7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86" customFormat="1" ht="34.9" customHeight="1">
      <c r="A6" s="21"/>
      <c r="B6" s="248" t="s">
        <v>456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 s="86" customFormat="1">
      <c r="A7" s="121" t="s">
        <v>457</v>
      </c>
      <c r="B7" s="73">
        <v>20034</v>
      </c>
      <c r="C7" s="23">
        <v>2907</v>
      </c>
      <c r="D7" s="23">
        <v>1789</v>
      </c>
      <c r="E7" s="23">
        <v>2000</v>
      </c>
      <c r="F7" s="23">
        <v>1269</v>
      </c>
      <c r="G7" s="23">
        <v>2249</v>
      </c>
      <c r="H7" s="23">
        <v>678</v>
      </c>
      <c r="I7" s="23">
        <v>2853</v>
      </c>
      <c r="J7" s="23">
        <v>1811</v>
      </c>
      <c r="K7" s="23">
        <v>1328</v>
      </c>
      <c r="L7" s="23">
        <v>3151</v>
      </c>
    </row>
    <row r="8" spans="1:12" s="86" customFormat="1">
      <c r="A8" s="121" t="s">
        <v>458</v>
      </c>
      <c r="B8" s="73">
        <v>18990</v>
      </c>
      <c r="C8" s="23">
        <v>2034</v>
      </c>
      <c r="D8" s="23">
        <v>1663</v>
      </c>
      <c r="E8" s="23">
        <v>1468</v>
      </c>
      <c r="F8" s="23">
        <v>1496</v>
      </c>
      <c r="G8" s="23">
        <v>2756</v>
      </c>
      <c r="H8" s="23">
        <v>596</v>
      </c>
      <c r="I8" s="23">
        <v>2771</v>
      </c>
      <c r="J8" s="23">
        <v>1978</v>
      </c>
      <c r="K8" s="23">
        <v>1191</v>
      </c>
      <c r="L8" s="23">
        <v>3038</v>
      </c>
    </row>
    <row r="9" spans="1:12" s="86" customFormat="1">
      <c r="A9" s="121" t="s">
        <v>459</v>
      </c>
      <c r="B9" s="73">
        <v>9242</v>
      </c>
      <c r="C9" s="23">
        <v>1945</v>
      </c>
      <c r="D9" s="23">
        <v>923</v>
      </c>
      <c r="E9" s="23">
        <v>688</v>
      </c>
      <c r="F9" s="23">
        <v>813</v>
      </c>
      <c r="G9" s="23">
        <v>1012</v>
      </c>
      <c r="H9" s="23">
        <v>236</v>
      </c>
      <c r="I9" s="23">
        <v>1130</v>
      </c>
      <c r="J9" s="23">
        <v>700</v>
      </c>
      <c r="K9" s="23">
        <v>604</v>
      </c>
      <c r="L9" s="23">
        <v>1192</v>
      </c>
    </row>
    <row r="10" spans="1:12" s="86" customFormat="1">
      <c r="A10" s="121" t="s">
        <v>460</v>
      </c>
      <c r="B10" s="73">
        <v>7432</v>
      </c>
      <c r="C10" s="23">
        <v>1129</v>
      </c>
      <c r="D10" s="23">
        <v>545</v>
      </c>
      <c r="E10" s="23">
        <v>579</v>
      </c>
      <c r="F10" s="23">
        <v>477</v>
      </c>
      <c r="G10" s="23">
        <v>856</v>
      </c>
      <c r="H10" s="23">
        <v>196</v>
      </c>
      <c r="I10" s="23">
        <v>1217</v>
      </c>
      <c r="J10" s="23">
        <v>595</v>
      </c>
      <c r="K10" s="23">
        <v>535</v>
      </c>
      <c r="L10" s="23">
        <v>1303</v>
      </c>
    </row>
    <row r="11" spans="1:12" s="86" customFormat="1">
      <c r="A11" s="121" t="s">
        <v>461</v>
      </c>
      <c r="B11" s="73">
        <v>4348</v>
      </c>
      <c r="C11" s="23">
        <v>447</v>
      </c>
      <c r="D11" s="23">
        <v>401</v>
      </c>
      <c r="E11" s="23">
        <v>445</v>
      </c>
      <c r="F11" s="23">
        <v>268</v>
      </c>
      <c r="G11" s="23">
        <v>661</v>
      </c>
      <c r="H11" s="23">
        <v>112</v>
      </c>
      <c r="I11" s="23">
        <v>726</v>
      </c>
      <c r="J11" s="23">
        <v>356</v>
      </c>
      <c r="K11" s="23">
        <v>281</v>
      </c>
      <c r="L11" s="23">
        <v>652</v>
      </c>
    </row>
    <row r="12" spans="1:12" s="86" customFormat="1">
      <c r="A12" s="121" t="s">
        <v>462</v>
      </c>
      <c r="B12" s="73">
        <v>6266</v>
      </c>
      <c r="C12" s="23">
        <v>777</v>
      </c>
      <c r="D12" s="23">
        <v>718</v>
      </c>
      <c r="E12" s="23">
        <v>513</v>
      </c>
      <c r="F12" s="23">
        <v>364</v>
      </c>
      <c r="G12" s="23">
        <v>820</v>
      </c>
      <c r="H12" s="23">
        <v>113</v>
      </c>
      <c r="I12" s="23">
        <v>829</v>
      </c>
      <c r="J12" s="23">
        <v>566</v>
      </c>
      <c r="K12" s="23">
        <v>536</v>
      </c>
      <c r="L12" s="23">
        <v>1028</v>
      </c>
    </row>
    <row r="13" spans="1:12" s="86" customFormat="1">
      <c r="A13" s="121" t="s">
        <v>463</v>
      </c>
      <c r="B13" s="73">
        <v>5147</v>
      </c>
      <c r="C13" s="23">
        <v>1234</v>
      </c>
      <c r="D13" s="23">
        <v>329</v>
      </c>
      <c r="E13" s="23">
        <v>218</v>
      </c>
      <c r="F13" s="23">
        <v>480</v>
      </c>
      <c r="G13" s="23">
        <v>865</v>
      </c>
      <c r="H13" s="23">
        <v>138</v>
      </c>
      <c r="I13" s="23">
        <v>597</v>
      </c>
      <c r="J13" s="23">
        <v>388</v>
      </c>
      <c r="K13" s="23">
        <v>252</v>
      </c>
      <c r="L13" s="23">
        <v>647</v>
      </c>
    </row>
    <row r="14" spans="1:12" s="86" customFormat="1">
      <c r="A14" s="121" t="s">
        <v>464</v>
      </c>
      <c r="B14" s="73">
        <v>2820</v>
      </c>
      <c r="C14" s="23">
        <v>544</v>
      </c>
      <c r="D14" s="23">
        <v>366</v>
      </c>
      <c r="E14" s="23">
        <v>218</v>
      </c>
      <c r="F14" s="23">
        <v>167</v>
      </c>
      <c r="G14" s="23">
        <v>229</v>
      </c>
      <c r="H14" s="23">
        <v>138</v>
      </c>
      <c r="I14" s="23">
        <v>404</v>
      </c>
      <c r="J14" s="23">
        <v>232</v>
      </c>
      <c r="K14" s="23">
        <v>100</v>
      </c>
      <c r="L14" s="23">
        <v>422</v>
      </c>
    </row>
    <row r="15" spans="1:12" s="90" customFormat="1">
      <c r="A15" s="91" t="s">
        <v>254</v>
      </c>
      <c r="B15" s="73">
        <v>74280</v>
      </c>
      <c r="C15" s="24">
        <v>11018</v>
      </c>
      <c r="D15" s="24">
        <v>6734</v>
      </c>
      <c r="E15" s="24">
        <v>6127</v>
      </c>
      <c r="F15" s="24">
        <v>5333</v>
      </c>
      <c r="G15" s="24">
        <v>9448</v>
      </c>
      <c r="H15" s="24">
        <v>2207</v>
      </c>
      <c r="I15" s="24">
        <v>10527</v>
      </c>
      <c r="J15" s="24">
        <v>6626</v>
      </c>
      <c r="K15" s="24">
        <v>4826</v>
      </c>
      <c r="L15" s="24">
        <v>11434</v>
      </c>
    </row>
    <row r="16" spans="1:12" s="86" customFormat="1">
      <c r="A16" s="21"/>
      <c r="B16" s="7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4" s="86" customFormat="1" ht="13.5" customHeight="1">
      <c r="A17" s="21"/>
      <c r="B17" s="248" t="s">
        <v>274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1:14" s="86" customFormat="1">
      <c r="A18" s="121" t="s">
        <v>457</v>
      </c>
      <c r="B18" s="92">
        <v>0.27</v>
      </c>
      <c r="C18" s="93">
        <v>0.26400000000000001</v>
      </c>
      <c r="D18" s="93">
        <v>0.26600000000000001</v>
      </c>
      <c r="E18" s="93">
        <v>0.32600000000000001</v>
      </c>
      <c r="F18" s="93">
        <v>0.23799999999999999</v>
      </c>
      <c r="G18" s="93">
        <v>0.23799999999999999</v>
      </c>
      <c r="H18" s="93">
        <v>0.307</v>
      </c>
      <c r="I18" s="93">
        <v>0.27100000000000002</v>
      </c>
      <c r="J18" s="93">
        <v>0.27300000000000002</v>
      </c>
      <c r="K18" s="93">
        <v>0.27500000000000002</v>
      </c>
      <c r="L18" s="93">
        <v>0.27600000000000002</v>
      </c>
    </row>
    <row r="19" spans="1:14" s="86" customFormat="1">
      <c r="A19" s="121" t="s">
        <v>458</v>
      </c>
      <c r="B19" s="92">
        <v>0.25600000000000001</v>
      </c>
      <c r="C19" s="93">
        <v>0.185</v>
      </c>
      <c r="D19" s="93">
        <v>0.247</v>
      </c>
      <c r="E19" s="93">
        <v>0.24</v>
      </c>
      <c r="F19" s="93">
        <v>0.28000000000000003</v>
      </c>
      <c r="G19" s="93">
        <v>0.29199999999999998</v>
      </c>
      <c r="H19" s="93">
        <v>0.27</v>
      </c>
      <c r="I19" s="93">
        <v>0.26300000000000001</v>
      </c>
      <c r="J19" s="93">
        <v>0.29799999999999999</v>
      </c>
      <c r="K19" s="93">
        <v>0.247</v>
      </c>
      <c r="L19" s="93">
        <v>0.26600000000000001</v>
      </c>
    </row>
    <row r="20" spans="1:14" s="86" customFormat="1">
      <c r="A20" s="121" t="s">
        <v>459</v>
      </c>
      <c r="B20" s="92">
        <v>0.124</v>
      </c>
      <c r="C20" s="93">
        <v>0.17599999999999999</v>
      </c>
      <c r="D20" s="93">
        <v>0.13700000000000001</v>
      </c>
      <c r="E20" s="93">
        <v>0.112</v>
      </c>
      <c r="F20" s="93">
        <v>0.152</v>
      </c>
      <c r="G20" s="93">
        <v>0.107</v>
      </c>
      <c r="H20" s="93">
        <v>0.107</v>
      </c>
      <c r="I20" s="93">
        <v>0.107</v>
      </c>
      <c r="J20" s="93">
        <v>0.106</v>
      </c>
      <c r="K20" s="93">
        <v>0.125</v>
      </c>
      <c r="L20" s="93">
        <v>0.104</v>
      </c>
    </row>
    <row r="21" spans="1:14" s="86" customFormat="1">
      <c r="A21" s="121" t="s">
        <v>460</v>
      </c>
      <c r="B21" s="92">
        <v>0.1</v>
      </c>
      <c r="C21" s="93">
        <v>0.10199999999999999</v>
      </c>
      <c r="D21" s="93">
        <v>8.1000000000000003E-2</v>
      </c>
      <c r="E21" s="93">
        <v>9.5000000000000001E-2</v>
      </c>
      <c r="F21" s="93">
        <v>8.8999999999999996E-2</v>
      </c>
      <c r="G21" s="93">
        <v>9.0999999999999998E-2</v>
      </c>
      <c r="H21" s="93">
        <v>8.8999999999999996E-2</v>
      </c>
      <c r="I21" s="93">
        <v>0.11600000000000001</v>
      </c>
      <c r="J21" s="93">
        <v>0.09</v>
      </c>
      <c r="K21" s="93">
        <v>0.111</v>
      </c>
      <c r="L21" s="93">
        <v>0.114</v>
      </c>
    </row>
    <row r="22" spans="1:14" s="86" customFormat="1">
      <c r="A22" s="121" t="s">
        <v>461</v>
      </c>
      <c r="B22" s="92">
        <v>5.8999999999999997E-2</v>
      </c>
      <c r="C22" s="93">
        <v>4.1000000000000002E-2</v>
      </c>
      <c r="D22" s="93">
        <v>0.06</v>
      </c>
      <c r="E22" s="93">
        <v>7.2999999999999995E-2</v>
      </c>
      <c r="F22" s="93">
        <v>0.05</v>
      </c>
      <c r="G22" s="93">
        <v>7.0000000000000007E-2</v>
      </c>
      <c r="H22" s="93">
        <v>5.0999999999999997E-2</v>
      </c>
      <c r="I22" s="93">
        <v>6.9000000000000006E-2</v>
      </c>
      <c r="J22" s="93">
        <v>5.3999999999999999E-2</v>
      </c>
      <c r="K22" s="93">
        <v>5.8000000000000003E-2</v>
      </c>
      <c r="L22" s="93">
        <v>5.7000000000000002E-2</v>
      </c>
    </row>
    <row r="23" spans="1:14" s="86" customFormat="1">
      <c r="A23" s="121" t="s">
        <v>462</v>
      </c>
      <c r="B23" s="92">
        <v>8.4000000000000005E-2</v>
      </c>
      <c r="C23" s="93">
        <v>7.0999999999999994E-2</v>
      </c>
      <c r="D23" s="93">
        <v>0.107</v>
      </c>
      <c r="E23" s="93">
        <v>8.4000000000000005E-2</v>
      </c>
      <c r="F23" s="93">
        <v>6.8000000000000005E-2</v>
      </c>
      <c r="G23" s="93">
        <v>8.6999999999999994E-2</v>
      </c>
      <c r="H23" s="93">
        <v>5.0999999999999997E-2</v>
      </c>
      <c r="I23" s="93">
        <v>7.9000000000000001E-2</v>
      </c>
      <c r="J23" s="93">
        <v>8.5000000000000006E-2</v>
      </c>
      <c r="K23" s="93">
        <v>0.111</v>
      </c>
      <c r="L23" s="93">
        <v>0.09</v>
      </c>
    </row>
    <row r="24" spans="1:14" s="86" customFormat="1">
      <c r="A24" s="121" t="s">
        <v>463</v>
      </c>
      <c r="B24" s="92">
        <v>6.9000000000000006E-2</v>
      </c>
      <c r="C24" s="93">
        <v>0.112</v>
      </c>
      <c r="D24" s="93">
        <v>4.9000000000000002E-2</v>
      </c>
      <c r="E24" s="93">
        <v>3.5999999999999997E-2</v>
      </c>
      <c r="F24" s="93">
        <v>0.09</v>
      </c>
      <c r="G24" s="93">
        <v>9.1999999999999998E-2</v>
      </c>
      <c r="H24" s="93">
        <v>6.2E-2</v>
      </c>
      <c r="I24" s="93">
        <v>5.7000000000000002E-2</v>
      </c>
      <c r="J24" s="93">
        <v>5.8999999999999997E-2</v>
      </c>
      <c r="K24" s="93">
        <v>5.1999999999999998E-2</v>
      </c>
      <c r="L24" s="93">
        <v>5.7000000000000002E-2</v>
      </c>
    </row>
    <row r="25" spans="1:14" s="86" customFormat="1">
      <c r="A25" s="121" t="s">
        <v>464</v>
      </c>
      <c r="B25" s="92">
        <v>3.7999999999999999E-2</v>
      </c>
      <c r="C25" s="93">
        <v>4.9000000000000002E-2</v>
      </c>
      <c r="D25" s="93">
        <v>5.3999999999999999E-2</v>
      </c>
      <c r="E25" s="93">
        <v>3.5999999999999997E-2</v>
      </c>
      <c r="F25" s="93">
        <v>3.1E-2</v>
      </c>
      <c r="G25" s="93">
        <v>2.4E-2</v>
      </c>
      <c r="H25" s="93">
        <v>6.3E-2</v>
      </c>
      <c r="I25" s="93">
        <v>3.7999999999999999E-2</v>
      </c>
      <c r="J25" s="93">
        <v>3.5000000000000003E-2</v>
      </c>
      <c r="K25" s="93">
        <v>2.1000000000000001E-2</v>
      </c>
      <c r="L25" s="93">
        <v>3.6999999999999998E-2</v>
      </c>
    </row>
    <row r="26" spans="1:14" s="90" customFormat="1">
      <c r="A26" s="91" t="s">
        <v>254</v>
      </c>
      <c r="B26" s="92">
        <v>1</v>
      </c>
      <c r="C26" s="92">
        <v>1</v>
      </c>
      <c r="D26" s="92">
        <v>1</v>
      </c>
      <c r="E26" s="92">
        <v>1</v>
      </c>
      <c r="F26" s="92">
        <v>1</v>
      </c>
      <c r="G26" s="92">
        <v>1</v>
      </c>
      <c r="H26" s="92">
        <v>1</v>
      </c>
      <c r="I26" s="92">
        <v>1</v>
      </c>
      <c r="J26" s="92">
        <v>1</v>
      </c>
      <c r="K26" s="92">
        <v>1</v>
      </c>
      <c r="L26" s="92">
        <v>1</v>
      </c>
    </row>
    <row r="27" spans="1:14" s="86" customFormat="1">
      <c r="A27" s="21"/>
      <c r="B27" s="7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4" s="86" customFormat="1" ht="43.15" customHeight="1">
      <c r="A28" s="21"/>
      <c r="B28" s="248" t="s">
        <v>391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</row>
    <row r="29" spans="1:14" s="86" customFormat="1">
      <c r="A29" s="121" t="s">
        <v>457</v>
      </c>
      <c r="B29" s="73">
        <v>51463</v>
      </c>
      <c r="C29" s="23">
        <v>6892</v>
      </c>
      <c r="D29" s="23">
        <v>4582</v>
      </c>
      <c r="E29" s="23">
        <v>4457</v>
      </c>
      <c r="F29" s="23">
        <v>3664</v>
      </c>
      <c r="G29" s="23">
        <v>6943</v>
      </c>
      <c r="H29" s="23">
        <v>1609</v>
      </c>
      <c r="I29" s="23">
        <v>7650</v>
      </c>
      <c r="J29" s="23">
        <v>4601</v>
      </c>
      <c r="K29" s="23">
        <v>3130</v>
      </c>
      <c r="L29" s="23">
        <v>7936</v>
      </c>
      <c r="M29" s="210"/>
      <c r="N29" s="210"/>
    </row>
    <row r="30" spans="1:14" s="86" customFormat="1">
      <c r="A30" s="121" t="s">
        <v>458</v>
      </c>
      <c r="B30" s="73">
        <v>46436</v>
      </c>
      <c r="C30" s="23">
        <v>6381</v>
      </c>
      <c r="D30" s="23">
        <v>3905</v>
      </c>
      <c r="E30" s="23">
        <v>3540</v>
      </c>
      <c r="F30" s="23">
        <v>3525</v>
      </c>
      <c r="G30" s="23">
        <v>6001</v>
      </c>
      <c r="H30" s="23">
        <v>1458</v>
      </c>
      <c r="I30" s="23">
        <v>6813</v>
      </c>
      <c r="J30" s="23">
        <v>4452</v>
      </c>
      <c r="K30" s="23">
        <v>2826</v>
      </c>
      <c r="L30" s="23">
        <v>7534</v>
      </c>
      <c r="M30" s="210"/>
    </row>
    <row r="31" spans="1:14" s="86" customFormat="1">
      <c r="A31" s="121" t="s">
        <v>459</v>
      </c>
      <c r="B31" s="73">
        <v>39123</v>
      </c>
      <c r="C31" s="23">
        <v>6143</v>
      </c>
      <c r="D31" s="23">
        <v>3826</v>
      </c>
      <c r="E31" s="23">
        <v>3197</v>
      </c>
      <c r="F31" s="23">
        <v>2536</v>
      </c>
      <c r="G31" s="23">
        <v>4891</v>
      </c>
      <c r="H31" s="23">
        <v>1265</v>
      </c>
      <c r="I31" s="23">
        <v>5223</v>
      </c>
      <c r="J31" s="23">
        <v>3556</v>
      </c>
      <c r="K31" s="23">
        <v>2868</v>
      </c>
      <c r="L31" s="23">
        <v>5618</v>
      </c>
      <c r="M31" s="210"/>
    </row>
    <row r="32" spans="1:14" s="86" customFormat="1">
      <c r="A32" s="121" t="s">
        <v>460</v>
      </c>
      <c r="B32" s="73">
        <v>23395</v>
      </c>
      <c r="C32" s="23">
        <v>4054</v>
      </c>
      <c r="D32" s="23">
        <v>1857</v>
      </c>
      <c r="E32" s="23">
        <v>1897</v>
      </c>
      <c r="F32" s="23">
        <v>1639</v>
      </c>
      <c r="G32" s="23">
        <v>3071</v>
      </c>
      <c r="H32" s="23">
        <v>621</v>
      </c>
      <c r="I32" s="23">
        <v>3198</v>
      </c>
      <c r="J32" s="23">
        <v>2054</v>
      </c>
      <c r="K32" s="23">
        <v>1539</v>
      </c>
      <c r="L32" s="23">
        <v>3466</v>
      </c>
      <c r="M32" s="210"/>
    </row>
    <row r="33" spans="1:15" s="86" customFormat="1">
      <c r="A33" s="121" t="s">
        <v>461</v>
      </c>
      <c r="B33" s="73">
        <v>14857</v>
      </c>
      <c r="C33" s="23">
        <v>2228</v>
      </c>
      <c r="D33" s="23">
        <v>1405</v>
      </c>
      <c r="E33" s="23">
        <v>1409</v>
      </c>
      <c r="F33" s="23">
        <v>969</v>
      </c>
      <c r="G33" s="23">
        <v>1627</v>
      </c>
      <c r="H33" s="23">
        <v>369</v>
      </c>
      <c r="I33" s="23">
        <v>2410</v>
      </c>
      <c r="J33" s="23">
        <v>1437</v>
      </c>
      <c r="K33" s="23">
        <v>974</v>
      </c>
      <c r="L33" s="23">
        <v>2030</v>
      </c>
      <c r="M33" s="210"/>
    </row>
    <row r="34" spans="1:15" s="86" customFormat="1">
      <c r="A34" s="121" t="s">
        <v>462</v>
      </c>
      <c r="B34" s="73">
        <v>22274</v>
      </c>
      <c r="C34" s="23">
        <v>2955</v>
      </c>
      <c r="D34" s="23">
        <v>2267</v>
      </c>
      <c r="E34" s="23">
        <v>1975</v>
      </c>
      <c r="F34" s="23">
        <v>1478</v>
      </c>
      <c r="G34" s="23">
        <v>2321</v>
      </c>
      <c r="H34" s="23">
        <v>594</v>
      </c>
      <c r="I34" s="23">
        <v>3290</v>
      </c>
      <c r="J34" s="23">
        <v>1847</v>
      </c>
      <c r="K34" s="23">
        <v>1334</v>
      </c>
      <c r="L34" s="23">
        <v>4214</v>
      </c>
      <c r="M34" s="210"/>
    </row>
    <row r="35" spans="1:15" s="86" customFormat="1">
      <c r="A35" s="121" t="s">
        <v>463</v>
      </c>
      <c r="B35" s="73">
        <v>17179</v>
      </c>
      <c r="C35" s="23">
        <v>3225</v>
      </c>
      <c r="D35" s="23">
        <v>1457</v>
      </c>
      <c r="E35" s="23">
        <v>1234</v>
      </c>
      <c r="F35" s="23">
        <v>1450</v>
      </c>
      <c r="G35" s="23">
        <v>2626</v>
      </c>
      <c r="H35" s="23">
        <v>399</v>
      </c>
      <c r="I35" s="23">
        <v>1966</v>
      </c>
      <c r="J35" s="23">
        <v>1208</v>
      </c>
      <c r="K35" s="23">
        <v>1237</v>
      </c>
      <c r="L35" s="23">
        <v>2376</v>
      </c>
      <c r="M35" s="210"/>
    </row>
    <row r="36" spans="1:15" s="86" customFormat="1">
      <c r="A36" s="121" t="s">
        <v>464</v>
      </c>
      <c r="B36" s="73">
        <v>8113</v>
      </c>
      <c r="C36" s="23">
        <v>1176</v>
      </c>
      <c r="D36" s="23">
        <v>903</v>
      </c>
      <c r="E36" s="23">
        <v>672</v>
      </c>
      <c r="F36" s="23">
        <v>739</v>
      </c>
      <c r="G36" s="23">
        <v>865</v>
      </c>
      <c r="H36" s="23">
        <v>307</v>
      </c>
      <c r="I36" s="23">
        <v>1030</v>
      </c>
      <c r="J36" s="23">
        <v>722</v>
      </c>
      <c r="K36" s="23">
        <v>571</v>
      </c>
      <c r="L36" s="23">
        <v>1128</v>
      </c>
      <c r="M36" s="210"/>
    </row>
    <row r="37" spans="1:15" s="86" customFormat="1">
      <c r="A37" s="91" t="s">
        <v>351</v>
      </c>
      <c r="B37" s="73">
        <f t="shared" ref="B37:L37" si="0">SUM(B29:B36)</f>
        <v>222840</v>
      </c>
      <c r="C37" s="113">
        <f t="shared" si="0"/>
        <v>33054</v>
      </c>
      <c r="D37" s="113">
        <f t="shared" si="0"/>
        <v>20202</v>
      </c>
      <c r="E37" s="113">
        <f t="shared" si="0"/>
        <v>18381</v>
      </c>
      <c r="F37" s="113">
        <f t="shared" si="0"/>
        <v>16000</v>
      </c>
      <c r="G37" s="113">
        <f t="shared" si="0"/>
        <v>28345</v>
      </c>
      <c r="H37" s="113">
        <f t="shared" si="0"/>
        <v>6622</v>
      </c>
      <c r="I37" s="113">
        <f t="shared" si="0"/>
        <v>31580</v>
      </c>
      <c r="J37" s="113">
        <f t="shared" si="0"/>
        <v>19877</v>
      </c>
      <c r="K37" s="113">
        <f t="shared" si="0"/>
        <v>14479</v>
      </c>
      <c r="L37" s="113">
        <f t="shared" si="0"/>
        <v>34302</v>
      </c>
      <c r="M37" s="210"/>
      <c r="O37" s="210"/>
    </row>
    <row r="38" spans="1:15" s="86" customFormat="1">
      <c r="A38" s="21"/>
      <c r="B38" s="7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5" s="86" customFormat="1" ht="13.5" customHeight="1">
      <c r="A39" s="21"/>
      <c r="B39" s="248" t="s">
        <v>274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</row>
    <row r="40" spans="1:15" s="150" customFormat="1">
      <c r="A40" s="121" t="s">
        <v>457</v>
      </c>
      <c r="B40" s="92">
        <f>B29/B$37</f>
        <v>0.23094148267815473</v>
      </c>
      <c r="C40" s="93">
        <f t="shared" ref="C40:L40" si="1">C29/C$37</f>
        <v>0.20850729109941307</v>
      </c>
      <c r="D40" s="93">
        <f t="shared" si="1"/>
        <v>0.2268092268092268</v>
      </c>
      <c r="E40" s="93">
        <f t="shared" si="1"/>
        <v>0.24247864642837713</v>
      </c>
      <c r="F40" s="93">
        <f t="shared" si="1"/>
        <v>0.22900000000000001</v>
      </c>
      <c r="G40" s="93">
        <f t="shared" si="1"/>
        <v>0.24494619862409597</v>
      </c>
      <c r="H40" s="93">
        <f t="shared" si="1"/>
        <v>0.24297795228027785</v>
      </c>
      <c r="I40" s="93">
        <f t="shared" si="1"/>
        <v>0.24224192526915769</v>
      </c>
      <c r="J40" s="93">
        <f t="shared" si="1"/>
        <v>0.2314735624088142</v>
      </c>
      <c r="K40" s="93">
        <f t="shared" si="1"/>
        <v>0.21617515021755646</v>
      </c>
      <c r="L40" s="93">
        <f t="shared" si="1"/>
        <v>0.23135677219987172</v>
      </c>
    </row>
    <row r="41" spans="1:15" s="150" customFormat="1">
      <c r="A41" s="121" t="s">
        <v>458</v>
      </c>
      <c r="B41" s="92">
        <f t="shared" ref="B41:L47" si="2">B30/B$37</f>
        <v>0.20838269610482857</v>
      </c>
      <c r="C41" s="93">
        <f t="shared" si="2"/>
        <v>0.19304774006171718</v>
      </c>
      <c r="D41" s="93">
        <f t="shared" si="2"/>
        <v>0.19329769329769331</v>
      </c>
      <c r="E41" s="93">
        <f t="shared" si="2"/>
        <v>0.19259017463685327</v>
      </c>
      <c r="F41" s="93">
        <f t="shared" si="2"/>
        <v>0.22031249999999999</v>
      </c>
      <c r="G41" s="93">
        <f t="shared" si="2"/>
        <v>0.21171282413124007</v>
      </c>
      <c r="H41" s="93">
        <f t="shared" si="2"/>
        <v>0.22017517366354575</v>
      </c>
      <c r="I41" s="93">
        <f t="shared" si="2"/>
        <v>0.21573780873970869</v>
      </c>
      <c r="J41" s="93">
        <f t="shared" si="2"/>
        <v>0.22397746138753333</v>
      </c>
      <c r="K41" s="93">
        <f t="shared" si="2"/>
        <v>0.19517922508460528</v>
      </c>
      <c r="L41" s="93">
        <f t="shared" si="2"/>
        <v>0.21963733893067461</v>
      </c>
    </row>
    <row r="42" spans="1:15" s="150" customFormat="1">
      <c r="A42" s="121" t="s">
        <v>459</v>
      </c>
      <c r="B42" s="92">
        <f t="shared" si="2"/>
        <v>0.17556542810985459</v>
      </c>
      <c r="C42" s="93">
        <f t="shared" si="2"/>
        <v>0.18584740122224239</v>
      </c>
      <c r="D42" s="93">
        <f t="shared" si="2"/>
        <v>0.18938718938718938</v>
      </c>
      <c r="E42" s="93">
        <f t="shared" si="2"/>
        <v>0.1739296012186497</v>
      </c>
      <c r="F42" s="93">
        <f t="shared" si="2"/>
        <v>0.1585</v>
      </c>
      <c r="G42" s="93">
        <f t="shared" si="2"/>
        <v>0.17255247839125065</v>
      </c>
      <c r="H42" s="93">
        <f t="shared" si="2"/>
        <v>0.19102990033222592</v>
      </c>
      <c r="I42" s="93">
        <f t="shared" si="2"/>
        <v>0.16538948701709943</v>
      </c>
      <c r="J42" s="93">
        <f t="shared" si="2"/>
        <v>0.17890023645419328</v>
      </c>
      <c r="K42" s="93">
        <f t="shared" si="2"/>
        <v>0.19807997789902618</v>
      </c>
      <c r="L42" s="93">
        <f t="shared" si="2"/>
        <v>0.1637805375779838</v>
      </c>
    </row>
    <row r="43" spans="1:15" s="150" customFormat="1">
      <c r="A43" s="121" t="s">
        <v>460</v>
      </c>
      <c r="B43" s="92">
        <f t="shared" si="2"/>
        <v>0.10498563992101957</v>
      </c>
      <c r="C43" s="93">
        <f t="shared" si="2"/>
        <v>0.12264778846735645</v>
      </c>
      <c r="D43" s="93">
        <f t="shared" si="2"/>
        <v>9.1921591921591925E-2</v>
      </c>
      <c r="E43" s="93">
        <f t="shared" si="2"/>
        <v>0.10320439584353408</v>
      </c>
      <c r="F43" s="93">
        <f t="shared" si="2"/>
        <v>0.1024375</v>
      </c>
      <c r="G43" s="93">
        <f t="shared" si="2"/>
        <v>0.10834362321397072</v>
      </c>
      <c r="H43" s="93">
        <f t="shared" si="2"/>
        <v>9.3778314708547264E-2</v>
      </c>
      <c r="I43" s="93">
        <f t="shared" si="2"/>
        <v>0.1012666244458518</v>
      </c>
      <c r="J43" s="93">
        <f t="shared" si="2"/>
        <v>0.10333551340745585</v>
      </c>
      <c r="K43" s="93">
        <f t="shared" si="2"/>
        <v>0.10629187098556531</v>
      </c>
      <c r="L43" s="93">
        <f t="shared" si="2"/>
        <v>0.10104367092297825</v>
      </c>
    </row>
    <row r="44" spans="1:15" s="150" customFormat="1">
      <c r="A44" s="121" t="s">
        <v>461</v>
      </c>
      <c r="B44" s="92">
        <f t="shared" si="2"/>
        <v>6.6671154191348059E-2</v>
      </c>
      <c r="C44" s="93">
        <f t="shared" si="2"/>
        <v>6.740485266533551E-2</v>
      </c>
      <c r="D44" s="93">
        <f t="shared" si="2"/>
        <v>6.9547569547569549E-2</v>
      </c>
      <c r="E44" s="93">
        <f t="shared" si="2"/>
        <v>7.6655241825798373E-2</v>
      </c>
      <c r="F44" s="93">
        <f t="shared" si="2"/>
        <v>6.0562499999999998E-2</v>
      </c>
      <c r="G44" s="93">
        <f t="shared" si="2"/>
        <v>5.7399894161227732E-2</v>
      </c>
      <c r="H44" s="93">
        <f t="shared" si="2"/>
        <v>5.5723346421020836E-2</v>
      </c>
      <c r="I44" s="93">
        <f t="shared" si="2"/>
        <v>7.6314122862571249E-2</v>
      </c>
      <c r="J44" s="93">
        <f t="shared" si="2"/>
        <v>7.2294611862957187E-2</v>
      </c>
      <c r="K44" s="93">
        <f t="shared" si="2"/>
        <v>6.7269839077284344E-2</v>
      </c>
      <c r="L44" s="93">
        <f t="shared" si="2"/>
        <v>5.918022272753775E-2</v>
      </c>
    </row>
    <row r="45" spans="1:15" s="150" customFormat="1">
      <c r="A45" s="121" t="s">
        <v>462</v>
      </c>
      <c r="B45" s="92">
        <f t="shared" si="2"/>
        <v>9.9955124753186145E-2</v>
      </c>
      <c r="C45" s="93">
        <f t="shared" si="2"/>
        <v>8.9399165002722811E-2</v>
      </c>
      <c r="D45" s="93">
        <f t="shared" si="2"/>
        <v>0.11221661221661222</v>
      </c>
      <c r="E45" s="93">
        <f t="shared" si="2"/>
        <v>0.10744790816604102</v>
      </c>
      <c r="F45" s="93">
        <f t="shared" si="2"/>
        <v>9.2374999999999999E-2</v>
      </c>
      <c r="G45" s="93">
        <f t="shared" si="2"/>
        <v>8.1883930146410308E-2</v>
      </c>
      <c r="H45" s="93">
        <f t="shared" si="2"/>
        <v>8.9700996677740868E-2</v>
      </c>
      <c r="I45" s="93">
        <f t="shared" si="2"/>
        <v>0.10417986067131095</v>
      </c>
      <c r="J45" s="93">
        <f t="shared" si="2"/>
        <v>9.2921467022186441E-2</v>
      </c>
      <c r="K45" s="93">
        <f t="shared" si="2"/>
        <v>9.2133434629463357E-2</v>
      </c>
      <c r="L45" s="93">
        <f t="shared" si="2"/>
        <v>0.12284997959302664</v>
      </c>
    </row>
    <row r="46" spans="1:15" s="150" customFormat="1">
      <c r="A46" s="121" t="s">
        <v>463</v>
      </c>
      <c r="B46" s="92">
        <f t="shared" si="2"/>
        <v>7.7091186501525757E-2</v>
      </c>
      <c r="C46" s="93">
        <f t="shared" si="2"/>
        <v>9.7567616627337081E-2</v>
      </c>
      <c r="D46" s="93">
        <f t="shared" si="2"/>
        <v>7.2121572121572122E-2</v>
      </c>
      <c r="E46" s="93">
        <f t="shared" si="2"/>
        <v>6.7134541102225123E-2</v>
      </c>
      <c r="F46" s="93">
        <f t="shared" si="2"/>
        <v>9.0624999999999997E-2</v>
      </c>
      <c r="G46" s="93">
        <f t="shared" si="2"/>
        <v>9.2644205327218204E-2</v>
      </c>
      <c r="H46" s="93">
        <f t="shared" si="2"/>
        <v>6.0253699788583512E-2</v>
      </c>
      <c r="I46" s="93">
        <f t="shared" si="2"/>
        <v>6.225459151361621E-2</v>
      </c>
      <c r="J46" s="93">
        <f t="shared" si="2"/>
        <v>6.0773758615485236E-2</v>
      </c>
      <c r="K46" s="93">
        <f t="shared" si="2"/>
        <v>8.5434076939015127E-2</v>
      </c>
      <c r="L46" s="93">
        <f t="shared" si="2"/>
        <v>6.9267098128389021E-2</v>
      </c>
    </row>
    <row r="47" spans="1:15" s="150" customFormat="1">
      <c r="A47" s="121" t="s">
        <v>464</v>
      </c>
      <c r="B47" s="92">
        <f t="shared" si="2"/>
        <v>3.6407287740082568E-2</v>
      </c>
      <c r="C47" s="93">
        <f t="shared" si="2"/>
        <v>3.5578144853875476E-2</v>
      </c>
      <c r="D47" s="93">
        <f t="shared" si="2"/>
        <v>4.4698544698544701E-2</v>
      </c>
      <c r="E47" s="93">
        <f t="shared" si="2"/>
        <v>3.6559490778521296E-2</v>
      </c>
      <c r="F47" s="93">
        <f t="shared" si="2"/>
        <v>4.6187499999999999E-2</v>
      </c>
      <c r="G47" s="93">
        <f t="shared" si="2"/>
        <v>3.0516846004586345E-2</v>
      </c>
      <c r="H47" s="93">
        <f t="shared" si="2"/>
        <v>4.6360616128057988E-2</v>
      </c>
      <c r="I47" s="93">
        <f t="shared" si="2"/>
        <v>3.2615579480683977E-2</v>
      </c>
      <c r="J47" s="93">
        <f t="shared" si="2"/>
        <v>3.6323388841374454E-2</v>
      </c>
      <c r="K47" s="93">
        <f t="shared" si="2"/>
        <v>3.9436425167483941E-2</v>
      </c>
      <c r="L47" s="93">
        <f t="shared" si="2"/>
        <v>3.2884379919538222E-2</v>
      </c>
    </row>
    <row r="48" spans="1:15" s="72" customFormat="1">
      <c r="A48" s="91" t="s">
        <v>351</v>
      </c>
      <c r="B48" s="99">
        <f>SUM(B40:B47)</f>
        <v>1</v>
      </c>
      <c r="C48" s="99">
        <f t="shared" ref="C48:L48" si="3">SUM(C40:C47)</f>
        <v>0.99999999999999989</v>
      </c>
      <c r="D48" s="99">
        <f t="shared" si="3"/>
        <v>1</v>
      </c>
      <c r="E48" s="99">
        <f t="shared" si="3"/>
        <v>0.99999999999999989</v>
      </c>
      <c r="F48" s="99">
        <f t="shared" si="3"/>
        <v>0.99999999999999989</v>
      </c>
      <c r="G48" s="99">
        <f t="shared" si="3"/>
        <v>0.99999999999999989</v>
      </c>
      <c r="H48" s="99">
        <f t="shared" si="3"/>
        <v>1</v>
      </c>
      <c r="I48" s="99">
        <f t="shared" si="3"/>
        <v>0.99999999999999989</v>
      </c>
      <c r="J48" s="99">
        <f t="shared" si="3"/>
        <v>0.99999999999999989</v>
      </c>
      <c r="K48" s="99">
        <f t="shared" si="3"/>
        <v>1</v>
      </c>
      <c r="L48" s="99">
        <f t="shared" si="3"/>
        <v>1.0000000000000002</v>
      </c>
      <c r="M48" s="150"/>
      <c r="N48" s="150"/>
      <c r="O48" s="150"/>
    </row>
    <row r="49" spans="1:34" s="67" customFormat="1" ht="6" customHeight="1">
      <c r="A49" s="182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86"/>
      <c r="N49" s="86"/>
      <c r="O49" s="86"/>
    </row>
    <row r="50" spans="1:34" ht="13.5" customHeight="1">
      <c r="A50" s="39" t="s">
        <v>279</v>
      </c>
      <c r="B50" s="40"/>
      <c r="C50" s="40"/>
      <c r="D50" s="40"/>
      <c r="E50" s="40"/>
      <c r="F50" s="40"/>
      <c r="G50" s="40"/>
      <c r="H50" s="40"/>
      <c r="I50" s="40"/>
      <c r="J50" s="6"/>
      <c r="K50" s="6"/>
      <c r="L50" s="6"/>
      <c r="M50" s="86"/>
      <c r="N50" s="86"/>
      <c r="O50" s="86"/>
      <c r="P50" s="6"/>
      <c r="Q50" s="6"/>
      <c r="R50" s="6"/>
      <c r="S50" s="6"/>
      <c r="T50" s="6"/>
      <c r="U50" s="6"/>
      <c r="V50" s="6"/>
      <c r="W50" s="6"/>
      <c r="X50" s="6"/>
      <c r="Y50" s="7"/>
      <c r="Z50" s="7"/>
      <c r="AA50" s="7"/>
      <c r="AB50" s="7"/>
      <c r="AC50" s="7"/>
      <c r="AD50" s="7"/>
      <c r="AE50" s="7"/>
      <c r="AF50" s="7"/>
      <c r="AG50" s="7"/>
      <c r="AH50" s="7"/>
    </row>
    <row r="51" spans="1:34">
      <c r="A51" s="101" t="s">
        <v>392</v>
      </c>
      <c r="B51" s="9"/>
      <c r="H51" s="9"/>
      <c r="M51" s="86"/>
      <c r="N51" s="86"/>
      <c r="O51" s="86"/>
    </row>
    <row r="52" spans="1:34">
      <c r="H52" s="9"/>
      <c r="M52" s="86"/>
    </row>
    <row r="53" spans="1:34">
      <c r="H53" s="9"/>
      <c r="M53" s="86"/>
    </row>
    <row r="54" spans="1:34">
      <c r="H54" s="9"/>
    </row>
    <row r="55" spans="1:34">
      <c r="A55" s="121"/>
      <c r="B55" s="73"/>
      <c r="C55" s="73"/>
      <c r="E55" s="211"/>
      <c r="H55" s="9"/>
    </row>
    <row r="56" spans="1:34">
      <c r="A56" s="121"/>
      <c r="B56" s="73"/>
      <c r="C56" s="73"/>
      <c r="E56" s="211"/>
      <c r="H56" s="9"/>
    </row>
    <row r="57" spans="1:34">
      <c r="A57" s="121"/>
      <c r="B57" s="73"/>
      <c r="C57" s="73"/>
      <c r="E57" s="211"/>
      <c r="H57" s="9"/>
    </row>
    <row r="58" spans="1:34">
      <c r="A58" s="121"/>
      <c r="B58" s="73"/>
      <c r="C58" s="73"/>
      <c r="E58" s="211"/>
      <c r="H58" s="9"/>
    </row>
    <row r="59" spans="1:34">
      <c r="A59" s="121"/>
      <c r="B59" s="73"/>
      <c r="C59" s="73"/>
      <c r="E59" s="211"/>
      <c r="H59" s="9"/>
    </row>
    <row r="60" spans="1:34">
      <c r="A60" s="121"/>
      <c r="B60" s="73"/>
      <c r="C60" s="73"/>
      <c r="E60" s="211"/>
    </row>
    <row r="61" spans="1:34">
      <c r="A61" s="121"/>
      <c r="B61" s="73"/>
      <c r="C61" s="73"/>
      <c r="E61" s="211"/>
    </row>
    <row r="62" spans="1:34">
      <c r="A62" s="121"/>
      <c r="B62" s="73"/>
      <c r="C62" s="73"/>
      <c r="E62" s="211"/>
    </row>
    <row r="63" spans="1:34">
      <c r="A63" s="91"/>
      <c r="B63" s="73"/>
      <c r="C63" s="73"/>
      <c r="E63" s="211"/>
    </row>
  </sheetData>
  <sheetProtection selectLockedCells="1" selectUnlockedCells="1"/>
  <mergeCells count="7">
    <mergeCell ref="B39:L39"/>
    <mergeCell ref="A3:A4"/>
    <mergeCell ref="B3:B4"/>
    <mergeCell ref="C3:L3"/>
    <mergeCell ref="B6:L6"/>
    <mergeCell ref="B17:L17"/>
    <mergeCell ref="B28:L28"/>
  </mergeCells>
  <phoneticPr fontId="45" type="noConversion"/>
  <printOptions horizontalCentered="1"/>
  <pageMargins left="0" right="0" top="0.59027777777777779" bottom="0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104</vt:i4>
      </vt:variant>
      <vt:variant>
        <vt:lpstr>Intervalli denominati</vt:lpstr>
      </vt:variant>
      <vt:variant>
        <vt:i4>208</vt:i4>
      </vt:variant>
    </vt:vector>
  </HeadingPairs>
  <TitlesOfParts>
    <vt:vector size="312" baseType="lpstr">
      <vt:lpstr>INDICE</vt:lpstr>
      <vt:lpstr>Tavola1</vt:lpstr>
      <vt:lpstr>Tavola2</vt:lpstr>
      <vt:lpstr>Tavola2A</vt:lpstr>
      <vt:lpstr>Tavola3</vt:lpstr>
      <vt:lpstr>Tavola3A</vt:lpstr>
      <vt:lpstr>Tavola4</vt:lpstr>
      <vt:lpstr>Tavola4A</vt:lpstr>
      <vt:lpstr>Tavola5</vt:lpstr>
      <vt:lpstr>Tavola5A</vt:lpstr>
      <vt:lpstr>Tavola6</vt:lpstr>
      <vt:lpstr>Tavola6A</vt:lpstr>
      <vt:lpstr>Tavola7</vt:lpstr>
      <vt:lpstr>Tavola7A</vt:lpstr>
      <vt:lpstr>Tavola8</vt:lpstr>
      <vt:lpstr>Tavola8A</vt:lpstr>
      <vt:lpstr>Tavola9</vt:lpstr>
      <vt:lpstr>Tavola9A</vt:lpstr>
      <vt:lpstr>Tavola10</vt:lpstr>
      <vt:lpstr>Tavola10A</vt:lpstr>
      <vt:lpstr>Tavola11</vt:lpstr>
      <vt:lpstr>Tavola11A</vt:lpstr>
      <vt:lpstr>Tavola12</vt:lpstr>
      <vt:lpstr>Tavola12A</vt:lpstr>
      <vt:lpstr>Tavola13</vt:lpstr>
      <vt:lpstr>Tavola13A</vt:lpstr>
      <vt:lpstr>Tavola14</vt:lpstr>
      <vt:lpstr>Tavola14A</vt:lpstr>
      <vt:lpstr>Tavola15</vt:lpstr>
      <vt:lpstr>Tavola15A</vt:lpstr>
      <vt:lpstr>Tavola16</vt:lpstr>
      <vt:lpstr>Tavola16A</vt:lpstr>
      <vt:lpstr>Tavola17</vt:lpstr>
      <vt:lpstr>Tavola17A</vt:lpstr>
      <vt:lpstr>Tavola18</vt:lpstr>
      <vt:lpstr>Tavola18A</vt:lpstr>
      <vt:lpstr>Tavola19</vt:lpstr>
      <vt:lpstr>Tavola19A</vt:lpstr>
      <vt:lpstr>Tavola20</vt:lpstr>
      <vt:lpstr>Tavola20A</vt:lpstr>
      <vt:lpstr>Tavola21</vt:lpstr>
      <vt:lpstr>Tavola21A</vt:lpstr>
      <vt:lpstr>Tavola22</vt:lpstr>
      <vt:lpstr>Tavola22A</vt:lpstr>
      <vt:lpstr>Tavola23</vt:lpstr>
      <vt:lpstr>Tavola23A</vt:lpstr>
      <vt:lpstr>Tavola24</vt:lpstr>
      <vt:lpstr>Tavola24A</vt:lpstr>
      <vt:lpstr>Tavola25</vt:lpstr>
      <vt:lpstr>Tavola25A</vt:lpstr>
      <vt:lpstr>Tavola26</vt:lpstr>
      <vt:lpstr>Tavola26A</vt:lpstr>
      <vt:lpstr>Tavola27</vt:lpstr>
      <vt:lpstr>Tavola27A</vt:lpstr>
      <vt:lpstr>Tavola28</vt:lpstr>
      <vt:lpstr>Tavola28A</vt:lpstr>
      <vt:lpstr>Tavola29</vt:lpstr>
      <vt:lpstr>Tavola29A</vt:lpstr>
      <vt:lpstr>Tavola30</vt:lpstr>
      <vt:lpstr>Tavola30A</vt:lpstr>
      <vt:lpstr>Tavola31</vt:lpstr>
      <vt:lpstr>Tavola31A</vt:lpstr>
      <vt:lpstr>Tavola32</vt:lpstr>
      <vt:lpstr>Tavola32A</vt:lpstr>
      <vt:lpstr>Tavola33</vt:lpstr>
      <vt:lpstr>Tavola33A</vt:lpstr>
      <vt:lpstr>Tavola34</vt:lpstr>
      <vt:lpstr>Tavola34A</vt:lpstr>
      <vt:lpstr>Tavola35</vt:lpstr>
      <vt:lpstr>Tavola35A</vt:lpstr>
      <vt:lpstr>Tavola36</vt:lpstr>
      <vt:lpstr>Tavola36A</vt:lpstr>
      <vt:lpstr>Tavola37</vt:lpstr>
      <vt:lpstr>Tavola37A</vt:lpstr>
      <vt:lpstr>Tavola38</vt:lpstr>
      <vt:lpstr>Tavola38A</vt:lpstr>
      <vt:lpstr>Tavola39</vt:lpstr>
      <vt:lpstr>Tavola39A</vt:lpstr>
      <vt:lpstr>Tavola40</vt:lpstr>
      <vt:lpstr>Tavola40A</vt:lpstr>
      <vt:lpstr>Tavola41</vt:lpstr>
      <vt:lpstr>Tavola41A</vt:lpstr>
      <vt:lpstr>Tavola42</vt:lpstr>
      <vt:lpstr>Tavola42A</vt:lpstr>
      <vt:lpstr>Tavola43</vt:lpstr>
      <vt:lpstr>Tavola43A</vt:lpstr>
      <vt:lpstr>Tavola44</vt:lpstr>
      <vt:lpstr>Tavola44A</vt:lpstr>
      <vt:lpstr>Tavola45</vt:lpstr>
      <vt:lpstr>Tavola45A</vt:lpstr>
      <vt:lpstr>Tavola46</vt:lpstr>
      <vt:lpstr>Tavola46A</vt:lpstr>
      <vt:lpstr>Tavola47</vt:lpstr>
      <vt:lpstr>Tavola47A</vt:lpstr>
      <vt:lpstr>Tavola48</vt:lpstr>
      <vt:lpstr>Tavola48A</vt:lpstr>
      <vt:lpstr>Tavola49</vt:lpstr>
      <vt:lpstr>Tavola49A</vt:lpstr>
      <vt:lpstr>Tavola50</vt:lpstr>
      <vt:lpstr>Tavola50A</vt:lpstr>
      <vt:lpstr>Tavola51</vt:lpstr>
      <vt:lpstr>Tavola51A</vt:lpstr>
      <vt:lpstr>Tavola52</vt:lpstr>
      <vt:lpstr>Tavola52A</vt:lpstr>
      <vt:lpstr>INDICE!Area_stampa</vt:lpstr>
      <vt:lpstr>Tavola1!Area_stampa</vt:lpstr>
      <vt:lpstr>Tavola10!Area_stampa</vt:lpstr>
      <vt:lpstr>Tavola10A!Area_stampa</vt:lpstr>
      <vt:lpstr>Tavola11!Area_stampa</vt:lpstr>
      <vt:lpstr>Tavola11A!Area_stampa</vt:lpstr>
      <vt:lpstr>Tavola12!Area_stampa</vt:lpstr>
      <vt:lpstr>Tavola12A!Area_stampa</vt:lpstr>
      <vt:lpstr>Tavola13!Area_stampa</vt:lpstr>
      <vt:lpstr>Tavola13A!Area_stampa</vt:lpstr>
      <vt:lpstr>Tavola14!Area_stampa</vt:lpstr>
      <vt:lpstr>Tavola14A!Area_stampa</vt:lpstr>
      <vt:lpstr>Tavola15!Area_stampa</vt:lpstr>
      <vt:lpstr>Tavola15A!Area_stampa</vt:lpstr>
      <vt:lpstr>Tavola16!Area_stampa</vt:lpstr>
      <vt:lpstr>Tavola16A!Area_stampa</vt:lpstr>
      <vt:lpstr>Tavola17!Area_stampa</vt:lpstr>
      <vt:lpstr>Tavola17A!Area_stampa</vt:lpstr>
      <vt:lpstr>Tavola18!Area_stampa</vt:lpstr>
      <vt:lpstr>Tavola18A!Area_stampa</vt:lpstr>
      <vt:lpstr>Tavola19!Area_stampa</vt:lpstr>
      <vt:lpstr>Tavola19A!Area_stampa</vt:lpstr>
      <vt:lpstr>Tavola2!Area_stampa</vt:lpstr>
      <vt:lpstr>Tavola20!Area_stampa</vt:lpstr>
      <vt:lpstr>Tavola20A!Area_stampa</vt:lpstr>
      <vt:lpstr>Tavola21!Area_stampa</vt:lpstr>
      <vt:lpstr>Tavola21A!Area_stampa</vt:lpstr>
      <vt:lpstr>Tavola22!Area_stampa</vt:lpstr>
      <vt:lpstr>Tavola22A!Area_stampa</vt:lpstr>
      <vt:lpstr>Tavola23!Area_stampa</vt:lpstr>
      <vt:lpstr>Tavola23A!Area_stampa</vt:lpstr>
      <vt:lpstr>Tavola24!Area_stampa</vt:lpstr>
      <vt:lpstr>Tavola24A!Area_stampa</vt:lpstr>
      <vt:lpstr>Tavola25!Area_stampa</vt:lpstr>
      <vt:lpstr>Tavola25A!Area_stampa</vt:lpstr>
      <vt:lpstr>Tavola26!Area_stampa</vt:lpstr>
      <vt:lpstr>Tavola26A!Area_stampa</vt:lpstr>
      <vt:lpstr>Tavola27!Area_stampa</vt:lpstr>
      <vt:lpstr>Tavola27A!Area_stampa</vt:lpstr>
      <vt:lpstr>Tavola28!Area_stampa</vt:lpstr>
      <vt:lpstr>Tavola28A!Area_stampa</vt:lpstr>
      <vt:lpstr>Tavola29!Area_stampa</vt:lpstr>
      <vt:lpstr>Tavola29A!Area_stampa</vt:lpstr>
      <vt:lpstr>Tavola2A!Area_stampa</vt:lpstr>
      <vt:lpstr>Tavola3!Area_stampa</vt:lpstr>
      <vt:lpstr>Tavola30!Area_stampa</vt:lpstr>
      <vt:lpstr>Tavola30A!Area_stampa</vt:lpstr>
      <vt:lpstr>Tavola31!Area_stampa</vt:lpstr>
      <vt:lpstr>Tavola31A!Area_stampa</vt:lpstr>
      <vt:lpstr>Tavola32!Area_stampa</vt:lpstr>
      <vt:lpstr>Tavola32A!Area_stampa</vt:lpstr>
      <vt:lpstr>Tavola33!Area_stampa</vt:lpstr>
      <vt:lpstr>Tavola33A!Area_stampa</vt:lpstr>
      <vt:lpstr>Tavola34!Area_stampa</vt:lpstr>
      <vt:lpstr>Tavola34A!Area_stampa</vt:lpstr>
      <vt:lpstr>Tavola35!Area_stampa</vt:lpstr>
      <vt:lpstr>Tavola35A!Area_stampa</vt:lpstr>
      <vt:lpstr>Tavola36!Area_stampa</vt:lpstr>
      <vt:lpstr>Tavola36A!Area_stampa</vt:lpstr>
      <vt:lpstr>Tavola37!Area_stampa</vt:lpstr>
      <vt:lpstr>Tavola37A!Area_stampa</vt:lpstr>
      <vt:lpstr>Tavola38!Area_stampa</vt:lpstr>
      <vt:lpstr>Tavola38A!Area_stampa</vt:lpstr>
      <vt:lpstr>Tavola39!Area_stampa</vt:lpstr>
      <vt:lpstr>Tavola39A!Area_stampa</vt:lpstr>
      <vt:lpstr>Tavola3A!Area_stampa</vt:lpstr>
      <vt:lpstr>Tavola40!Area_stampa</vt:lpstr>
      <vt:lpstr>Tavola40A!Area_stampa</vt:lpstr>
      <vt:lpstr>Tavola41!Area_stampa</vt:lpstr>
      <vt:lpstr>Tavola41A!Area_stampa</vt:lpstr>
      <vt:lpstr>Tavola42!Area_stampa</vt:lpstr>
      <vt:lpstr>Tavola42A!Area_stampa</vt:lpstr>
      <vt:lpstr>Tavola43!Area_stampa</vt:lpstr>
      <vt:lpstr>Tavola43A!Area_stampa</vt:lpstr>
      <vt:lpstr>Tavola44!Area_stampa</vt:lpstr>
      <vt:lpstr>Tavola44A!Area_stampa</vt:lpstr>
      <vt:lpstr>Tavola45!Area_stampa</vt:lpstr>
      <vt:lpstr>Tavola45A!Area_stampa</vt:lpstr>
      <vt:lpstr>Tavola46!Area_stampa</vt:lpstr>
      <vt:lpstr>Tavola46A!Area_stampa</vt:lpstr>
      <vt:lpstr>Tavola47!Area_stampa</vt:lpstr>
      <vt:lpstr>Tavola47A!Area_stampa</vt:lpstr>
      <vt:lpstr>Tavola48!Area_stampa</vt:lpstr>
      <vt:lpstr>Tavola48A!Area_stampa</vt:lpstr>
      <vt:lpstr>Tavola49!Area_stampa</vt:lpstr>
      <vt:lpstr>Tavola49A!Area_stampa</vt:lpstr>
      <vt:lpstr>Tavola5!Area_stampa</vt:lpstr>
      <vt:lpstr>Tavola50!Area_stampa</vt:lpstr>
      <vt:lpstr>Tavola50A!Area_stampa</vt:lpstr>
      <vt:lpstr>Tavola51!Area_stampa</vt:lpstr>
      <vt:lpstr>Tavola51A!Area_stampa</vt:lpstr>
      <vt:lpstr>Tavola52!Area_stampa</vt:lpstr>
      <vt:lpstr>Tavola52A!Area_stampa</vt:lpstr>
      <vt:lpstr>Tavola5A!Area_stampa</vt:lpstr>
      <vt:lpstr>Tavola6!Area_stampa</vt:lpstr>
      <vt:lpstr>Tavola6A!Area_stampa</vt:lpstr>
      <vt:lpstr>Tavola7!Area_stampa</vt:lpstr>
      <vt:lpstr>Tavola7A!Area_stampa</vt:lpstr>
      <vt:lpstr>Tavola8!Area_stampa</vt:lpstr>
      <vt:lpstr>Tavola8A!Area_stampa</vt:lpstr>
      <vt:lpstr>Tavola9!Area_stampa</vt:lpstr>
      <vt:lpstr>Tavola9A!Area_stampa</vt:lpstr>
      <vt:lpstr>INDICE!Excel_BuiltIn_Print_Area</vt:lpstr>
      <vt:lpstr>Tavola1!Excel_BuiltIn_Print_Area</vt:lpstr>
      <vt:lpstr>Tavola10!Excel_BuiltIn_Print_Area</vt:lpstr>
      <vt:lpstr>Tavola10A!Excel_BuiltIn_Print_Area</vt:lpstr>
      <vt:lpstr>Tavola11!Excel_BuiltIn_Print_Area</vt:lpstr>
      <vt:lpstr>Tavola11A!Excel_BuiltIn_Print_Area</vt:lpstr>
      <vt:lpstr>Tavola12!Excel_BuiltIn_Print_Area</vt:lpstr>
      <vt:lpstr>Tavola12A!Excel_BuiltIn_Print_Area</vt:lpstr>
      <vt:lpstr>Tavola13!Excel_BuiltIn_Print_Area</vt:lpstr>
      <vt:lpstr>Tavola13A!Excel_BuiltIn_Print_Area</vt:lpstr>
      <vt:lpstr>Tavola14!Excel_BuiltIn_Print_Area</vt:lpstr>
      <vt:lpstr>Tavola14A!Excel_BuiltIn_Print_Area</vt:lpstr>
      <vt:lpstr>Tavola15!Excel_BuiltIn_Print_Area</vt:lpstr>
      <vt:lpstr>Tavola15A!Excel_BuiltIn_Print_Area</vt:lpstr>
      <vt:lpstr>Tavola16!Excel_BuiltIn_Print_Area</vt:lpstr>
      <vt:lpstr>Tavola16A!Excel_BuiltIn_Print_Area</vt:lpstr>
      <vt:lpstr>Tavola17!Excel_BuiltIn_Print_Area</vt:lpstr>
      <vt:lpstr>Tavola17A!Excel_BuiltIn_Print_Area</vt:lpstr>
      <vt:lpstr>Tavola18!Excel_BuiltIn_Print_Area</vt:lpstr>
      <vt:lpstr>Tavola18A!Excel_BuiltIn_Print_Area</vt:lpstr>
      <vt:lpstr>Tavola19!Excel_BuiltIn_Print_Area</vt:lpstr>
      <vt:lpstr>Tavola19A!Excel_BuiltIn_Print_Area</vt:lpstr>
      <vt:lpstr>Tavola2!Excel_BuiltIn_Print_Area</vt:lpstr>
      <vt:lpstr>Tavola20!Excel_BuiltIn_Print_Area</vt:lpstr>
      <vt:lpstr>Tavola20A!Excel_BuiltIn_Print_Area</vt:lpstr>
      <vt:lpstr>Tavola21!Excel_BuiltIn_Print_Area</vt:lpstr>
      <vt:lpstr>Tavola21A!Excel_BuiltIn_Print_Area</vt:lpstr>
      <vt:lpstr>Tavola22!Excel_BuiltIn_Print_Area</vt:lpstr>
      <vt:lpstr>Tavola22A!Excel_BuiltIn_Print_Area</vt:lpstr>
      <vt:lpstr>Tavola23!Excel_BuiltIn_Print_Area</vt:lpstr>
      <vt:lpstr>Tavola23A!Excel_BuiltIn_Print_Area</vt:lpstr>
      <vt:lpstr>Tavola24!Excel_BuiltIn_Print_Area</vt:lpstr>
      <vt:lpstr>Tavola24A!Excel_BuiltIn_Print_Area</vt:lpstr>
      <vt:lpstr>Tavola25!Excel_BuiltIn_Print_Area</vt:lpstr>
      <vt:lpstr>Tavola25A!Excel_BuiltIn_Print_Area</vt:lpstr>
      <vt:lpstr>Tavola26!Excel_BuiltIn_Print_Area</vt:lpstr>
      <vt:lpstr>Tavola26A!Excel_BuiltIn_Print_Area</vt:lpstr>
      <vt:lpstr>Tavola27!Excel_BuiltIn_Print_Area</vt:lpstr>
      <vt:lpstr>Tavola27A!Excel_BuiltIn_Print_Area</vt:lpstr>
      <vt:lpstr>Tavola28!Excel_BuiltIn_Print_Area</vt:lpstr>
      <vt:lpstr>Tavola28A!Excel_BuiltIn_Print_Area</vt:lpstr>
      <vt:lpstr>Tavola29!Excel_BuiltIn_Print_Area</vt:lpstr>
      <vt:lpstr>Tavola29A!Excel_BuiltIn_Print_Area</vt:lpstr>
      <vt:lpstr>Tavola2A!Excel_BuiltIn_Print_Area</vt:lpstr>
      <vt:lpstr>Tavola3!Excel_BuiltIn_Print_Area</vt:lpstr>
      <vt:lpstr>Tavola30!Excel_BuiltIn_Print_Area</vt:lpstr>
      <vt:lpstr>Tavola30A!Excel_BuiltIn_Print_Area</vt:lpstr>
      <vt:lpstr>Tavola31!Excel_BuiltIn_Print_Area</vt:lpstr>
      <vt:lpstr>Tavola31A!Excel_BuiltIn_Print_Area</vt:lpstr>
      <vt:lpstr>Tavola32!Excel_BuiltIn_Print_Area</vt:lpstr>
      <vt:lpstr>Tavola32A!Excel_BuiltIn_Print_Area</vt:lpstr>
      <vt:lpstr>Tavola33!Excel_BuiltIn_Print_Area</vt:lpstr>
      <vt:lpstr>Tavola33A!Excel_BuiltIn_Print_Area</vt:lpstr>
      <vt:lpstr>Tavola34!Excel_BuiltIn_Print_Area</vt:lpstr>
      <vt:lpstr>Tavola34A!Excel_BuiltIn_Print_Area</vt:lpstr>
      <vt:lpstr>Tavola35!Excel_BuiltIn_Print_Area</vt:lpstr>
      <vt:lpstr>Tavola35A!Excel_BuiltIn_Print_Area</vt:lpstr>
      <vt:lpstr>Tavola36!Excel_BuiltIn_Print_Area</vt:lpstr>
      <vt:lpstr>Tavola36A!Excel_BuiltIn_Print_Area</vt:lpstr>
      <vt:lpstr>Tavola37!Excel_BuiltIn_Print_Area</vt:lpstr>
      <vt:lpstr>Tavola37A!Excel_BuiltIn_Print_Area</vt:lpstr>
      <vt:lpstr>Tavola38!Excel_BuiltIn_Print_Area</vt:lpstr>
      <vt:lpstr>Tavola38A!Excel_BuiltIn_Print_Area</vt:lpstr>
      <vt:lpstr>Tavola39!Excel_BuiltIn_Print_Area</vt:lpstr>
      <vt:lpstr>Tavola39A!Excel_BuiltIn_Print_Area</vt:lpstr>
      <vt:lpstr>Tavola3A!Excel_BuiltIn_Print_Area</vt:lpstr>
      <vt:lpstr>Tavola40!Excel_BuiltIn_Print_Area</vt:lpstr>
      <vt:lpstr>Tavola40A!Excel_BuiltIn_Print_Area</vt:lpstr>
      <vt:lpstr>Tavola41!Excel_BuiltIn_Print_Area</vt:lpstr>
      <vt:lpstr>Tavola41A!Excel_BuiltIn_Print_Area</vt:lpstr>
      <vt:lpstr>Tavola42!Excel_BuiltIn_Print_Area</vt:lpstr>
      <vt:lpstr>Tavola42A!Excel_BuiltIn_Print_Area</vt:lpstr>
      <vt:lpstr>Tavola43!Excel_BuiltIn_Print_Area</vt:lpstr>
      <vt:lpstr>Tavola43A!Excel_BuiltIn_Print_Area</vt:lpstr>
      <vt:lpstr>Tavola44!Excel_BuiltIn_Print_Area</vt:lpstr>
      <vt:lpstr>Tavola44A!Excel_BuiltIn_Print_Area</vt:lpstr>
      <vt:lpstr>Tavola45!Excel_BuiltIn_Print_Area</vt:lpstr>
      <vt:lpstr>Tavola45A!Excel_BuiltIn_Print_Area</vt:lpstr>
      <vt:lpstr>Tavola46!Excel_BuiltIn_Print_Area</vt:lpstr>
      <vt:lpstr>Tavola46A!Excel_BuiltIn_Print_Area</vt:lpstr>
      <vt:lpstr>Tavola47!Excel_BuiltIn_Print_Area</vt:lpstr>
      <vt:lpstr>Tavola47A!Excel_BuiltIn_Print_Area</vt:lpstr>
      <vt:lpstr>Tavola48!Excel_BuiltIn_Print_Area</vt:lpstr>
      <vt:lpstr>Tavola48A!Excel_BuiltIn_Print_Area</vt:lpstr>
      <vt:lpstr>Tavola49!Excel_BuiltIn_Print_Area</vt:lpstr>
      <vt:lpstr>Tavola49A!Excel_BuiltIn_Print_Area</vt:lpstr>
      <vt:lpstr>Tavola5!Excel_BuiltIn_Print_Area</vt:lpstr>
      <vt:lpstr>Tavola50!Excel_BuiltIn_Print_Area</vt:lpstr>
      <vt:lpstr>Tavola50A!Excel_BuiltIn_Print_Area</vt:lpstr>
      <vt:lpstr>Tavola51!Excel_BuiltIn_Print_Area</vt:lpstr>
      <vt:lpstr>Tavola51A!Excel_BuiltIn_Print_Area</vt:lpstr>
      <vt:lpstr>Tavola52!Excel_BuiltIn_Print_Area</vt:lpstr>
      <vt:lpstr>Tavola52A!Excel_BuiltIn_Print_Area</vt:lpstr>
      <vt:lpstr>Tavola5A!Excel_BuiltIn_Print_Area</vt:lpstr>
      <vt:lpstr>Tavola6!Excel_BuiltIn_Print_Area</vt:lpstr>
      <vt:lpstr>Tavola6A!Excel_BuiltIn_Print_Area</vt:lpstr>
      <vt:lpstr>Tavola7!Excel_BuiltIn_Print_Area</vt:lpstr>
      <vt:lpstr>Tavola7A!Excel_BuiltIn_Print_Area</vt:lpstr>
      <vt:lpstr>Tavola8!Excel_BuiltIn_Print_Area</vt:lpstr>
      <vt:lpstr>Tavola8A!Excel_BuiltIn_Print_Area</vt:lpstr>
      <vt:lpstr>Tavola9!Excel_BuiltIn_Print_Area</vt:lpstr>
      <vt:lpstr>Tavola9A!Excel_BuiltIn_Print_Area</vt:lpstr>
      <vt:lpstr>Tavola2!Excel_BuiltIn_Print_Titles</vt:lpstr>
      <vt:lpstr>Tavola2A!Excel_BuiltIn_Print_Titles</vt:lpstr>
      <vt:lpstr>Tavola2!Titoli_stampa</vt:lpstr>
      <vt:lpstr>Tavola2A!Titoli_stampa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Zucca, Anna Gabriella</dc:creator>
  <cp:lastModifiedBy>CD14978</cp:lastModifiedBy>
  <cp:lastPrinted>2022-10-18T10:44:30Z</cp:lastPrinted>
  <dcterms:created xsi:type="dcterms:W3CDTF">2022-07-21T12:43:20Z</dcterms:created>
  <dcterms:modified xsi:type="dcterms:W3CDTF">2022-11-07T14:00:22Z</dcterms:modified>
</cp:coreProperties>
</file>