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3" activeTab="14"/>
  </bookViews>
  <sheets>
    <sheet name="INDICE" sheetId="1" r:id="rId1"/>
    <sheet name="Tavola 1" sheetId="2" r:id="rId2"/>
    <sheet name="Tavola 2 " sheetId="3" r:id="rId3"/>
    <sheet name="Tavola 3a" sheetId="4" r:id="rId4"/>
    <sheet name="Tavola 3b" sheetId="5" r:id="rId5"/>
    <sheet name="Tavola 4" sheetId="6" r:id="rId6"/>
    <sheet name="Tavola 5" sheetId="7" r:id="rId7"/>
    <sheet name="Tavola 6" sheetId="8" r:id="rId8"/>
    <sheet name="Tavola 7" sheetId="9" r:id="rId9"/>
    <sheet name="Tavola 8" sheetId="10" r:id="rId10"/>
    <sheet name="Tabella 9" sheetId="11" r:id="rId11"/>
    <sheet name="Tavola 10" sheetId="12" r:id="rId12"/>
    <sheet name="Tavola 11" sheetId="13" r:id="rId13"/>
    <sheet name="Tavola 12" sheetId="14" r:id="rId14"/>
    <sheet name="Tavola 13" sheetId="15" r:id="rId15"/>
    <sheet name="Tavola 14" sheetId="16" r:id="rId16"/>
  </sheets>
  <definedNames>
    <definedName name="_xlnm.Print_Area" localSheetId="0">'INDICE'!$A$1:$B$29</definedName>
    <definedName name="_xlnm.Print_Area" localSheetId="10">'Tabella 9'!$A$1:$J$24</definedName>
    <definedName name="_xlnm.Print_Area" localSheetId="1">'Tavola 1'!$A$1:$T$46</definedName>
    <definedName name="_xlnm.Print_Area" localSheetId="11">'Tavola 10'!$B$1:$P$26</definedName>
    <definedName name="_xlnm.Print_Area" localSheetId="12">'Tavola 11'!$A$1:$T$18</definedName>
    <definedName name="_xlnm.Print_Area" localSheetId="13">'Tavola 12'!$A$1:$J$10</definedName>
    <definedName name="_xlnm.Print_Area" localSheetId="14">'Tavola 13'!$B$1:$P$29</definedName>
    <definedName name="_xlnm.Print_Area" localSheetId="15">'Tavola 14'!$A$1:$D$37</definedName>
    <definedName name="_xlnm.Print_Area" localSheetId="2">'Tavola 2 '!$A$1:$J$31</definedName>
    <definedName name="_xlnm.Print_Area" localSheetId="3">'Tavola 3a'!$A$1:$T$47</definedName>
    <definedName name="_xlnm.Print_Area" localSheetId="4">'Tavola 3b'!$A$1:$O$50</definedName>
    <definedName name="_xlnm.Print_Area" localSheetId="6">'Tavola 5'!$A$1:$T$33</definedName>
    <definedName name="_xlnm.Print_Area" localSheetId="7">'Tavola 6'!$A$1:$J$34</definedName>
    <definedName name="_xlnm.Print_Area" localSheetId="8">'Tavola 7'!$A$1:$J$73</definedName>
    <definedName name="_xlnm.Print_Area" localSheetId="9">'Tavola 8'!$A$1:$J$17</definedName>
    <definedName name="Excel_BuiltIn_Print_Area" localSheetId="0">'INDICE'!$A$1:$B$29</definedName>
    <definedName name="Excel_BuiltIn_Print_Area" localSheetId="10">'Tabella 9'!$A$1:$E$14</definedName>
    <definedName name="Excel_BuiltIn_Print_Area" localSheetId="1">'Tavola 1'!$A$1:$H$36</definedName>
    <definedName name="Excel_BuiltIn_Print_Area" localSheetId="11">'Tavola 10'!$B$1:$I$20</definedName>
    <definedName name="Excel_BuiltIn_Print_Area" localSheetId="12">'Tavola 11'!$A$1:$J$13</definedName>
    <definedName name="Excel_BuiltIn_Print_Area" localSheetId="13">'Tavola 12'!$A$1:$I$12</definedName>
    <definedName name="Excel_BuiltIn_Print_Area" localSheetId="14">'Tavola 13'!$B$1:$I$38</definedName>
    <definedName name="Excel_BuiltIn_Print_Area" localSheetId="15">'Tavola 14'!$A$1:$D$7</definedName>
    <definedName name="Excel_BuiltIn_Print_Area" localSheetId="2">'Tavola 2 '!$A$1:$D$12</definedName>
    <definedName name="Excel_BuiltIn_Print_Area" localSheetId="3">'Tavola 3a'!$A$1:$I$37</definedName>
    <definedName name="Excel_BuiltIn_Print_Area" localSheetId="4">'Tavola 3b'!$A$1:$I$24</definedName>
    <definedName name="Excel_BuiltIn_Print_Area" localSheetId="5">'Tavola 4'!#REF!</definedName>
    <definedName name="Excel_BuiltIn_Print_Area" localSheetId="6">'Tavola 5'!$A$1:$G$18</definedName>
    <definedName name="Excel_BuiltIn_Print_Area" localSheetId="7">'Tavola 6'!#REF!</definedName>
    <definedName name="Excel_BuiltIn_Print_Area" localSheetId="8">'Tavola 7'!$A$1:$J$12</definedName>
    <definedName name="Excel_BuiltIn_Print_Area" localSheetId="9">'Tavola 8'!$A$1:$J$4</definedName>
    <definedName name="Excel_BuiltIn_Print_Titles" localSheetId="3">'Tavola 3a'!$1:$5</definedName>
    <definedName name="Excel_BuiltIn_Print_Titles" localSheetId="4">'Tavola 3b'!$1:$5</definedName>
    <definedName name="Excel_BuiltIn_Print_Titles" localSheetId="7">'Tavola 6'!$1:$3</definedName>
    <definedName name="Excel_BuiltIn_Print_Titles" localSheetId="8">'Tavola 7'!$1:$3</definedName>
    <definedName name="_xlnm.Print_Titles" localSheetId="3">'Tavola 3a'!$1:$5</definedName>
    <definedName name="_xlnm.Print_Titles" localSheetId="4">'Tavola 3b'!$1:$5</definedName>
    <definedName name="_xlnm.Print_Titles" localSheetId="7">'Tavola 6'!$1:$3</definedName>
    <definedName name="_xlnm.Print_Titles" localSheetId="8">'Tavola 7'!$1:$3</definedName>
  </definedNames>
  <calcPr fullCalcOnLoad="1"/>
</workbook>
</file>

<file path=xl/sharedStrings.xml><?xml version="1.0" encoding="utf-8"?>
<sst xmlns="http://schemas.openxmlformats.org/spreadsheetml/2006/main" count="763" uniqueCount="304">
  <si>
    <t>INDICE DELLE TAVOLE</t>
  </si>
  <si>
    <t>A. Tavole di dettaglio sui risultati</t>
  </si>
  <si>
    <r>
      <rPr>
        <b/>
        <sz val="12"/>
        <color indexed="9"/>
        <rFont val="Arial"/>
        <family val="2"/>
      </rPr>
      <t xml:space="preserve"> Tabelle </t>
    </r>
    <r>
      <rPr>
        <b/>
        <i/>
        <sz val="12"/>
        <color indexed="9"/>
        <rFont val="Arial"/>
        <family val="2"/>
      </rPr>
      <t>"Percorso abituale casa-lavoro e lavoro-casa"</t>
    </r>
  </si>
  <si>
    <t>Tavola 1</t>
  </si>
  <si>
    <r>
      <rPr>
        <b/>
        <sz val="10"/>
        <color indexed="62"/>
        <rFont val="Arial"/>
        <family val="2"/>
      </rPr>
      <t xml:space="preserve">Percorso abituale casa-lavoro e lavoro-casa: distanza e tempo impiegato. Anno 2021 </t>
    </r>
    <r>
      <rPr>
        <i/>
        <sz val="10"/>
        <color indexed="62"/>
        <rFont val="Arial"/>
        <family val="2"/>
      </rPr>
      <t>(valori assoluti e percentuali)</t>
    </r>
  </si>
  <si>
    <t xml:space="preserve">Tavola 2 </t>
  </si>
  <si>
    <r>
      <rPr>
        <b/>
        <sz val="10"/>
        <color indexed="62"/>
        <rFont val="Arial"/>
        <family val="2"/>
      </rPr>
      <t xml:space="preserve">Fascia oraria di ingresso e di uscita dalla sede di lavoro. Anno 2021 </t>
    </r>
    <r>
      <rPr>
        <i/>
        <sz val="10"/>
        <color indexed="62"/>
        <rFont val="Arial"/>
        <family val="2"/>
      </rPr>
      <t>(valori assoluti e percentuali)</t>
    </r>
  </si>
  <si>
    <t>Tavola 3a</t>
  </si>
  <si>
    <r>
      <rPr>
        <b/>
        <sz val="10"/>
        <color indexed="62"/>
        <rFont val="Arial"/>
        <family val="2"/>
      </rPr>
      <t>Mezzi di trasporto utilizzati e km percorsi con ciascun mezzo, nel percorso abituale casa-lavoro e lavoro-casa. Anno 2021</t>
    </r>
    <r>
      <rPr>
        <i/>
        <sz val="10"/>
        <color indexed="62"/>
        <rFont val="Arial"/>
        <family val="2"/>
      </rPr>
      <t xml:space="preserve"> (valori assoluti e percentuali)</t>
    </r>
  </si>
  <si>
    <t>Tavola 3b</t>
  </si>
  <si>
    <r>
      <rPr>
        <b/>
        <sz val="10"/>
        <color indexed="62"/>
        <rFont val="Arial"/>
        <family val="2"/>
      </rPr>
      <t>Numero medio di Km percorso in andata e in ritorno per mezzo. Anno 2021</t>
    </r>
    <r>
      <rPr>
        <i/>
        <sz val="10"/>
        <color indexed="62"/>
        <rFont val="Arial"/>
        <family val="2"/>
      </rPr>
      <t xml:space="preserve"> (valori assoluti e valore medio)</t>
    </r>
  </si>
  <si>
    <t>Tavola 4</t>
  </si>
  <si>
    <r>
      <rPr>
        <b/>
        <sz val="10"/>
        <color indexed="62"/>
        <rFont val="Arial"/>
        <family val="2"/>
      </rPr>
      <t>Tipo di carburante usato per l'auto utilizzata negli spostamenti casa-lavoro. Anno 2021</t>
    </r>
    <r>
      <rPr>
        <i/>
        <sz val="10"/>
        <color indexed="62"/>
        <rFont val="Arial"/>
        <family val="2"/>
      </rPr>
      <t xml:space="preserve"> (valori assoluti e percentuali)</t>
    </r>
  </si>
  <si>
    <t>Tavola 5</t>
  </si>
  <si>
    <r>
      <rPr>
        <b/>
        <sz val="10"/>
        <color indexed="62"/>
        <rFont val="Arial"/>
        <family val="2"/>
      </rPr>
      <t xml:space="preserve">Tipo di spostamento, motivo e frequenza dello spostamento indiretto nel percorso abituale casa-lavoro e lavoro-casa. Anno 2021 </t>
    </r>
    <r>
      <rPr>
        <i/>
        <sz val="10"/>
        <color indexed="62"/>
        <rFont val="Arial"/>
        <family val="2"/>
      </rPr>
      <t>(valori assoluti e percentuali)</t>
    </r>
  </si>
  <si>
    <r>
      <rPr>
        <b/>
        <sz val="12"/>
        <color indexed="9"/>
        <rFont val="Arial"/>
        <family val="2"/>
      </rPr>
      <t xml:space="preserve"> Tabelle </t>
    </r>
    <r>
      <rPr>
        <b/>
        <i/>
        <sz val="12"/>
        <color indexed="9"/>
        <rFont val="Arial"/>
        <family val="2"/>
      </rPr>
      <t xml:space="preserve">"Uso di abbonamento al Trasporto Pubblico Locale" </t>
    </r>
  </si>
  <si>
    <t>Tavola 6</t>
  </si>
  <si>
    <r>
      <rPr>
        <b/>
        <sz val="10"/>
        <color indexed="62"/>
        <rFont val="Arial"/>
        <family val="2"/>
      </rPr>
      <t xml:space="preserve">Utilizzo del TPL e possesso di abbonamento. Anno 2021 </t>
    </r>
    <r>
      <rPr>
        <i/>
        <sz val="10"/>
        <color indexed="62"/>
        <rFont val="Arial"/>
        <family val="2"/>
      </rPr>
      <t>(valori assoluti e percentuali)</t>
    </r>
  </si>
  <si>
    <t>Tavola 7</t>
  </si>
  <si>
    <r>
      <rPr>
        <b/>
        <sz val="10"/>
        <color indexed="62"/>
        <rFont val="Arial"/>
        <family val="2"/>
      </rPr>
      <t xml:space="preserve">Possesso e tipologia di abbonamento. Anno 2021 </t>
    </r>
    <r>
      <rPr>
        <i/>
        <sz val="10"/>
        <color indexed="62"/>
        <rFont val="Arial"/>
        <family val="2"/>
      </rPr>
      <t>(valori assoluti e percentuali)</t>
    </r>
  </si>
  <si>
    <r>
      <rPr>
        <b/>
        <sz val="12"/>
        <color indexed="62"/>
        <rFont val="Arial"/>
        <family val="2"/>
      </rPr>
      <t xml:space="preserve">Tabelle </t>
    </r>
    <r>
      <rPr>
        <b/>
        <i/>
        <sz val="12"/>
        <color indexed="62"/>
        <rFont val="Arial"/>
        <family val="2"/>
      </rPr>
      <t xml:space="preserve">"Domicilio e Sede di lavoro attuale e nel febbraio 2020" </t>
    </r>
  </si>
  <si>
    <t>Tavola 8</t>
  </si>
  <si>
    <r>
      <rPr>
        <b/>
        <sz val="10"/>
        <color indexed="62"/>
        <rFont val="Arial"/>
        <family val="2"/>
      </rPr>
      <t>Domicilio e sede di lavoro attuali e nel febbraio 2020. Anno 2021</t>
    </r>
    <r>
      <rPr>
        <i/>
        <sz val="10"/>
        <color indexed="62"/>
        <rFont val="Arial"/>
        <family val="2"/>
      </rPr>
      <t xml:space="preserve"> (valori assoluti e percentuali)</t>
    </r>
  </si>
  <si>
    <r>
      <rPr>
        <b/>
        <sz val="12"/>
        <color indexed="62"/>
        <rFont val="Arial"/>
        <family val="2"/>
      </rPr>
      <t xml:space="preserve">Tabelle </t>
    </r>
    <r>
      <rPr>
        <b/>
        <i/>
        <sz val="12"/>
        <color indexed="62"/>
        <rFont val="Arial"/>
        <family val="2"/>
      </rPr>
      <t>"Propensione all’uso del trasporto pubblico"</t>
    </r>
  </si>
  <si>
    <t>Tavola 9</t>
  </si>
  <si>
    <r>
      <rPr>
        <b/>
        <sz val="10"/>
        <color indexed="62"/>
        <rFont val="Arial"/>
        <family val="2"/>
      </rPr>
      <t>Distanza tra il domicilio e la fermata più vicina dell'autobus e tra il domicilio e la stazione ferroviaria più vicina. Anno 2021</t>
    </r>
    <r>
      <rPr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 xml:space="preserve">(valori assoluti e percentuali) </t>
    </r>
  </si>
  <si>
    <t>Tavola 10</t>
  </si>
  <si>
    <r>
      <rPr>
        <b/>
        <sz val="10"/>
        <color indexed="62"/>
        <rFont val="Arial"/>
        <family val="2"/>
      </rPr>
      <t xml:space="preserve">Motivi per incrementare l'uso del mezzo pubblico nel tragitto casa-lavoro-casa. Anno 2021 </t>
    </r>
    <r>
      <rPr>
        <i/>
        <sz val="10"/>
        <color indexed="62"/>
        <rFont val="Arial"/>
        <family val="2"/>
      </rPr>
      <t>(valori assoluti e percentuali)</t>
    </r>
  </si>
  <si>
    <t>Tavola 11</t>
  </si>
  <si>
    <r>
      <rPr>
        <b/>
        <sz val="10"/>
        <color indexed="62"/>
        <rFont val="Arial"/>
        <family val="2"/>
      </rPr>
      <t>Scelta del mezzo privato al posto di quello pubblico per timore del contagio da COVID-19 nel 2020 2 e nel 2021. Anno 2021</t>
    </r>
    <r>
      <rPr>
        <i/>
        <sz val="10"/>
        <color indexed="62"/>
        <rFont val="Arial"/>
        <family val="2"/>
      </rPr>
      <t xml:space="preserve"> (valori assoluti e percentuali)</t>
    </r>
  </si>
  <si>
    <r>
      <rPr>
        <b/>
        <sz val="12"/>
        <color indexed="62"/>
        <rFont val="Arial"/>
        <family val="2"/>
      </rPr>
      <t xml:space="preserve">Tabelle </t>
    </r>
    <r>
      <rPr>
        <b/>
        <i/>
        <sz val="12"/>
        <color indexed="62"/>
        <rFont val="Arial"/>
        <family val="2"/>
      </rPr>
      <t xml:space="preserve">"Possibili interventi" </t>
    </r>
  </si>
  <si>
    <t>Tavola 12</t>
  </si>
  <si>
    <r>
      <rPr>
        <b/>
        <sz val="10"/>
        <color indexed="62"/>
        <rFont val="Arial"/>
        <family val="2"/>
      </rPr>
      <t>Conoscenza della figura del Mobility Manager 2020. Anno 2021</t>
    </r>
    <r>
      <rPr>
        <i/>
        <sz val="10"/>
        <color indexed="62"/>
        <rFont val="Arial"/>
        <family val="2"/>
      </rPr>
      <t xml:space="preserve"> (valori assoluti e percentuali)</t>
    </r>
  </si>
  <si>
    <t>Tavola 13</t>
  </si>
  <si>
    <r>
      <rPr>
        <b/>
        <sz val="10"/>
        <color indexed="62"/>
        <rFont val="Arial"/>
        <family val="2"/>
      </rPr>
      <t xml:space="preserve">Soluzioni per ridurre l'uso dell'auto privata, al fine di favorire la riduzione dell'inquinamento e della congestione del traffico negli spostamenti casa-lavoro-casa. Anno 2021 </t>
    </r>
    <r>
      <rPr>
        <i/>
        <sz val="10"/>
        <color indexed="62"/>
        <rFont val="Arial"/>
        <family val="2"/>
      </rPr>
      <t>(valori assoluti e percentuali)</t>
    </r>
  </si>
  <si>
    <r>
      <rPr>
        <b/>
        <sz val="12"/>
        <color indexed="9"/>
        <rFont val="Arial"/>
        <family val="2"/>
      </rPr>
      <t xml:space="preserve"> Tabella </t>
    </r>
    <r>
      <rPr>
        <b/>
        <i/>
        <sz val="12"/>
        <color indexed="9"/>
        <rFont val="Arial"/>
        <family val="2"/>
      </rPr>
      <t>"Rispondenti e Tasso di risposta"</t>
    </r>
  </si>
  <si>
    <t>Tavola 14</t>
  </si>
  <si>
    <t>Numero di rispondenti e tasso di risposta per Ente e Direzione</t>
  </si>
  <si>
    <r>
      <rPr>
        <b/>
        <sz val="9"/>
        <rFont val="Arial"/>
        <family val="2"/>
      </rPr>
      <t>Tavola 1 – Percorso abituale casa-lavoro e lavoro-casa: distanza e tempo impiegato. Anno 2021</t>
    </r>
    <r>
      <rPr>
        <i/>
        <sz val="9"/>
        <rFont val="Arial"/>
        <family val="2"/>
      </rPr>
      <t xml:space="preserve"> (valori assoluti e percentuali)</t>
    </r>
  </si>
  <si>
    <t>Solo %</t>
  </si>
  <si>
    <t>MODALITA'</t>
  </si>
  <si>
    <t>Totale</t>
  </si>
  <si>
    <t>Giunta Regionale</t>
  </si>
  <si>
    <t>Consiglio Regionale</t>
  </si>
  <si>
    <t>ARTEA</t>
  </si>
  <si>
    <t>Percorso abituale casa-lavoro</t>
  </si>
  <si>
    <t>Percorso abituale lavoro-casa</t>
  </si>
  <si>
    <t>ANDATA</t>
  </si>
  <si>
    <t>RITORNO</t>
  </si>
  <si>
    <t xml:space="preserve">Distanza in km </t>
  </si>
  <si>
    <t>(valori assoluti)</t>
  </si>
  <si>
    <t>(valori percentuali)</t>
  </si>
  <si>
    <t xml:space="preserve">Meno di 2 Km. </t>
  </si>
  <si>
    <t xml:space="preserve">Da 2 a 5 Km.  </t>
  </si>
  <si>
    <t xml:space="preserve">Da 6 a 10 Km. </t>
  </si>
  <si>
    <t xml:space="preserve">Da 11 a 20 Km. </t>
  </si>
  <si>
    <t>Da 21 a 30 Km.</t>
  </si>
  <si>
    <t>Da 31 a 40 Km.</t>
  </si>
  <si>
    <t>Da 41 a 50 Km.</t>
  </si>
  <si>
    <t>Da 51 a 100 Km.</t>
  </si>
  <si>
    <t>Oltre 100 km</t>
  </si>
  <si>
    <t>Distanza media</t>
  </si>
  <si>
    <t>Distanza minima</t>
  </si>
  <si>
    <t>Quantile1</t>
  </si>
  <si>
    <t>Mediana</t>
  </si>
  <si>
    <t>Quantile3</t>
  </si>
  <si>
    <t>Distanza massima</t>
  </si>
  <si>
    <t>Tempo in minuti</t>
  </si>
  <si>
    <t>00’ – 15’</t>
  </si>
  <si>
    <t>16’ – 30’</t>
  </si>
  <si>
    <t>31’ – 45’</t>
  </si>
  <si>
    <t>46’ – 60’</t>
  </si>
  <si>
    <t>61’ – 90’</t>
  </si>
  <si>
    <t>91’ – 120’</t>
  </si>
  <si>
    <t>Oltre 120’</t>
  </si>
  <si>
    <t>Non risponde</t>
  </si>
  <si>
    <t>Tempo medio di percorrenza</t>
  </si>
  <si>
    <t>Tempo minimo</t>
  </si>
  <si>
    <t>Tempo massimo</t>
  </si>
  <si>
    <t>Fonte: Regione Toscana, "Piano Spostamenti Casa-Lavoro", anno 2021</t>
  </si>
  <si>
    <t>Quantile1 : valore della variabile che lascia alla propria sinistra il 25% dei rispondenti</t>
  </si>
  <si>
    <t>Mediana =  valore della variabile che bipartisce la distribuzione dei dei rispondenti</t>
  </si>
  <si>
    <t>Quantile3 = valore della variabile che lascia alla propria destra il 25% dei rispondenti</t>
  </si>
  <si>
    <r>
      <rPr>
        <b/>
        <sz val="9"/>
        <rFont val="Arial"/>
        <family val="2"/>
      </rPr>
      <t>Tavola 2 – Fascia oraria di ingresso e di uscita dalla sede di lavoro. Anno 2021</t>
    </r>
    <r>
      <rPr>
        <i/>
        <sz val="9"/>
        <rFont val="Arial"/>
        <family val="2"/>
      </rPr>
      <t xml:space="preserve"> (valori assoluti e percentuali)</t>
    </r>
  </si>
  <si>
    <t>Ingresso nella sede di lavoro</t>
  </si>
  <si>
    <t>Fascia oraria dell’entrata</t>
  </si>
  <si>
    <t>06:00-07:00</t>
  </si>
  <si>
    <t>07:00-08:00</t>
  </si>
  <si>
    <t>08:00-09:00</t>
  </si>
  <si>
    <t>09:00-10:00</t>
  </si>
  <si>
    <t>10:00-11:00</t>
  </si>
  <si>
    <t>Uscita dalla sede di lavoro</t>
  </si>
  <si>
    <t>Fascia oraria dell’uscita</t>
  </si>
  <si>
    <t>09:00-13:00</t>
  </si>
  <si>
    <t>13:00-14:00</t>
  </si>
  <si>
    <t>14:00-15:00</t>
  </si>
  <si>
    <t>15:00-16:00</t>
  </si>
  <si>
    <t>16:00-17:00</t>
  </si>
  <si>
    <t>17:00-18:00</t>
  </si>
  <si>
    <t>18:00-19:00</t>
  </si>
  <si>
    <t>19:00-21:00</t>
  </si>
  <si>
    <t>21:00-00:00</t>
  </si>
  <si>
    <r>
      <rPr>
        <b/>
        <sz val="9"/>
        <rFont val="Arial"/>
        <family val="2"/>
      </rPr>
      <t>Tavola 3a - Mezzi di trasporto utilizzati e km percorsi con ciascun mezzo, nel percorso abituale casa-lavoro e lavoro-casa. Anno 2021</t>
    </r>
    <r>
      <rPr>
        <i/>
        <sz val="9"/>
        <rFont val="Arial"/>
        <family val="2"/>
      </rPr>
      <t xml:space="preserve"> (valori assoluti e percentuali)</t>
    </r>
  </si>
  <si>
    <t>Persone e Mezzi utilizzati (*)</t>
  </si>
  <si>
    <t>(valori percentuali sul totale dei dip. rispondenti)</t>
  </si>
  <si>
    <t>Dipendenti rispondenti al quesito (**)</t>
  </si>
  <si>
    <t>SOLO a PIEDI</t>
  </si>
  <si>
    <t>ANCHE a PIEDI</t>
  </si>
  <si>
    <t>Totale a Piedi</t>
  </si>
  <si>
    <t xml:space="preserve">Monopattino o bicicletta (anche elettrica) </t>
  </si>
  <si>
    <t>Bike sharing</t>
  </si>
  <si>
    <t>Moto/Motorino</t>
  </si>
  <si>
    <t>Auto, con lei come unico conducente</t>
  </si>
  <si>
    <t>Auto, con altre persone (p. es. familiari)</t>
  </si>
  <si>
    <r>
      <rPr>
        <sz val="9"/>
        <rFont val="Arial"/>
        <family val="2"/>
      </rPr>
      <t>Altre forme di condivisione dell’auto (car pooling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>, car sharing)</t>
    </r>
  </si>
  <si>
    <t>Treno</t>
  </si>
  <si>
    <t>Bus extraurbano</t>
  </si>
  <si>
    <t>Bus urbano in ambito fiorentino</t>
  </si>
  <si>
    <t>Bus urbano in ambito diverso da quello fiorentino</t>
  </si>
  <si>
    <t>Tramvia</t>
  </si>
  <si>
    <t>Altro mezzo</t>
  </si>
  <si>
    <t>totale km  percorsi con ciascun mezzo</t>
  </si>
  <si>
    <t>(valori percentuali sul totale dei km)</t>
  </si>
  <si>
    <t>(1) car pooling: formazione di un unico equipaggio per effettuare quotidianamente lo spostamento casa-lavoro con l’auto privata di uno dei componenti del gruppo (in genere colleghi) dividendo i costi del viaggio.</t>
  </si>
  <si>
    <t>(*) Il quesito prevede una risposta multipla, dato che i rispondenti possono utilizzare più mezzi nei loro spostamenti.</t>
  </si>
  <si>
    <t xml:space="preserve">(**): questa tabella è calcolata sulla base di coloro che hanno indicato i km percorsi con ciascun mezzo in modo coerente con i km percorsi in totale (1.880 rispondenti). Da questi sono stati poi eliminati 10 casi anomali (relativi a percorsi a piedi o in bici superiori a 10 km) </t>
  </si>
  <si>
    <r>
      <rPr>
        <b/>
        <sz val="9"/>
        <rFont val="Arial"/>
        <family val="2"/>
      </rPr>
      <t>Tavola 3b – Numero medio di Km percorso in andata e in ritorno per mezzo. Anno 2021</t>
    </r>
    <r>
      <rPr>
        <i/>
        <sz val="9"/>
        <rFont val="Arial"/>
        <family val="2"/>
      </rPr>
      <t xml:space="preserve"> (valori assoluti e valore medio)</t>
    </r>
  </si>
  <si>
    <t>Mezzi indicati</t>
  </si>
  <si>
    <t>Km percorsi</t>
  </si>
  <si>
    <t>Media Km percorsi</t>
  </si>
  <si>
    <t>(valore medio)</t>
  </si>
  <si>
    <t>-</t>
  </si>
  <si>
    <t>Totale mezzi segnalati</t>
  </si>
  <si>
    <r>
      <rPr>
        <b/>
        <sz val="9"/>
        <rFont val="Arial"/>
        <family val="2"/>
      </rPr>
      <t>Tavola 4 – Tipo di carburante usato per l'auto utilizzata negli spostamenti casa-lavoro. Anno 2021</t>
    </r>
    <r>
      <rPr>
        <i/>
        <sz val="9"/>
        <rFont val="Arial"/>
        <family val="2"/>
      </rPr>
      <t xml:space="preserve"> (valori assoluti e percentuali)</t>
    </r>
  </si>
  <si>
    <t>L’auto solitamente usata per gli spostamenti casa-lavoro-casa è…?</t>
  </si>
  <si>
    <t>Auto a benzina</t>
  </si>
  <si>
    <t>Auto a gasolio</t>
  </si>
  <si>
    <t>Auto a GPL</t>
  </si>
  <si>
    <t>Auto a metano</t>
  </si>
  <si>
    <t xml:space="preserve">Auto elettrica  </t>
  </si>
  <si>
    <t>Auto ibrida</t>
  </si>
  <si>
    <t>Non so</t>
  </si>
  <si>
    <t>Classe Euro* auto:</t>
  </si>
  <si>
    <t>Classe Euro 0</t>
  </si>
  <si>
    <t>Classe Euro 1</t>
  </si>
  <si>
    <t>Classe Euro 2</t>
  </si>
  <si>
    <t>Classe Euro 3</t>
  </si>
  <si>
    <t>Classe Euro 4</t>
  </si>
  <si>
    <t>Classe Euro 5</t>
  </si>
  <si>
    <t>Classe Euro 6</t>
  </si>
  <si>
    <r>
      <rPr>
        <sz val="8"/>
        <rFont val="Arial"/>
        <family val="2"/>
      </rPr>
      <t xml:space="preserve">(*) Classe Euro: 0 per </t>
    </r>
    <r>
      <rPr>
        <i/>
        <sz val="8"/>
        <rFont val="Arial"/>
        <family val="2"/>
      </rPr>
      <t>immatricolazione prima del 31.12.1992; 1 per immatricolazione dal 01.01.1993 al 31.12.1996; 2 per immatricolazione dal 01.01.1997 al 31.12.2000; 3 per immatricolazione dal 01.01.2001 al 31.12.2005; 4 per immatricolazione dal 01.01.2006 al 31.12.2010; 5 per immatricolazione dal 01.01.2011 al 31.12.2014; 6 per immatricolazione dopo il 01.01.2015.</t>
    </r>
  </si>
  <si>
    <r>
      <rPr>
        <b/>
        <sz val="9"/>
        <rFont val="Arial"/>
        <family val="2"/>
      </rPr>
      <t>Tavola 5 – Tipo di spostamento, motivo e frequenza dello spostamento indiretto nel percorso abituale casa-lavoro e lavoro-casa. Anno 2021</t>
    </r>
    <r>
      <rPr>
        <i/>
        <sz val="9"/>
        <rFont val="Arial"/>
        <family val="2"/>
      </rPr>
      <t xml:space="preserve"> (valori assoluti e percentuali)</t>
    </r>
  </si>
  <si>
    <t xml:space="preserve">Lo spostamento abituale per recarsi al lavoro è diretto o indiretto? </t>
  </si>
  <si>
    <t>… e quello per tornare a casa?</t>
  </si>
  <si>
    <t>Tipo di spostamento*</t>
  </si>
  <si>
    <t>Tipo di spostamento</t>
  </si>
  <si>
    <t>Diretto</t>
  </si>
  <si>
    <t>Indiretto</t>
  </si>
  <si>
    <r>
      <rPr>
        <b/>
        <sz val="10"/>
        <color indexed="12"/>
        <rFont val="Arial"/>
        <family val="2"/>
      </rPr>
      <t>Motivo dello spostamento indiretto</t>
    </r>
    <r>
      <rPr>
        <b/>
        <vertAlign val="superscript"/>
        <sz val="10"/>
        <color indexed="12"/>
        <rFont val="Arial"/>
        <family val="2"/>
      </rPr>
      <t xml:space="preserve">1 </t>
    </r>
  </si>
  <si>
    <r>
      <rPr>
        <b/>
        <sz val="10"/>
        <color indexed="12"/>
        <rFont val="Arial"/>
        <family val="2"/>
      </rPr>
      <t>Motivo dello spostamento indiretto</t>
    </r>
    <r>
      <rPr>
        <b/>
        <vertAlign val="superscript"/>
        <sz val="10"/>
        <color indexed="12"/>
        <rFont val="Arial"/>
        <family val="2"/>
      </rPr>
      <t>1</t>
    </r>
  </si>
  <si>
    <t>(valori assoluti - risposte affermative)</t>
  </si>
  <si>
    <t>(valori percentuali - risposte affermative)</t>
  </si>
  <si>
    <t>Accompagnare/Riprendere i figli a scuola</t>
  </si>
  <si>
    <t>Cure mediche</t>
  </si>
  <si>
    <t>Accompagnare altre persone</t>
  </si>
  <si>
    <t>Commissioni</t>
  </si>
  <si>
    <t>Tempo libero/svago</t>
  </si>
  <si>
    <t>Cure bambini</t>
  </si>
  <si>
    <t>Cure anziani</t>
  </si>
  <si>
    <t>Altro</t>
  </si>
  <si>
    <t>Frequenza dello spostamento indiretto</t>
  </si>
  <si>
    <t>5 volte la settimana</t>
  </si>
  <si>
    <t>3-4 volte la settimana</t>
  </si>
  <si>
    <t>1-2 volte la settimana</t>
  </si>
  <si>
    <t xml:space="preserve">Altro </t>
  </si>
  <si>
    <t>(*) diretto: senza soste o deviazioni; indiretto: con soste o deviazioni, ad es. per accompagnare i figli a scuola</t>
  </si>
  <si>
    <t>(1):  Il quesito prevede una risposta multipla; le percentuali sono calcolate sul totale delle segnalazioni (risposte fornite)</t>
  </si>
  <si>
    <r>
      <rPr>
        <b/>
        <sz val="9"/>
        <rFont val="Arial"/>
        <family val="2"/>
      </rPr>
      <t>Tavola 6 – Utilizzo del TPL e possesso di abbonamento. Anno 2021</t>
    </r>
    <r>
      <rPr>
        <i/>
        <sz val="9"/>
        <rFont val="Arial"/>
        <family val="2"/>
      </rPr>
      <t xml:space="preserve"> (valori assoluti e percentuali)</t>
    </r>
  </si>
  <si>
    <t>Utilizzo di TPL</t>
  </si>
  <si>
    <t>Utilizzatori</t>
  </si>
  <si>
    <t>Non utilizzatori</t>
  </si>
  <si>
    <t>Ha un abbonamento al servizio di Trasporto Pubblico Locale o una CLC-Carta di Libera Circolazione?</t>
  </si>
  <si>
    <t>Possesso di almeno un Abbonamento da parte degli utilizzatori del TPL</t>
  </si>
  <si>
    <t>Sì, ho un abbonamento</t>
  </si>
  <si>
    <t>Ho una Carta di Libera Circolazione (ispettore regionale)</t>
  </si>
  <si>
    <t>No, uso biglietti singoli</t>
  </si>
  <si>
    <t>non risponde</t>
  </si>
  <si>
    <r>
      <rPr>
        <b/>
        <sz val="9"/>
        <color indexed="12"/>
        <rFont val="Arial"/>
        <family val="2"/>
      </rPr>
      <t xml:space="preserve">Tipo di abbonamenti ai mezzi </t>
    </r>
    <r>
      <rPr>
        <b/>
        <i/>
        <sz val="9"/>
        <color indexed="12"/>
        <rFont val="Arial"/>
        <family val="2"/>
      </rPr>
      <t>(v.a e % sul totale degli abbonamenti segnalati)</t>
    </r>
  </si>
  <si>
    <t>Pegaso CON integrazione dell’autobus urbano/tramvia</t>
  </si>
  <si>
    <t>Pegaso SENZA integrazione dell’autobus dell’urbano/tramvia</t>
  </si>
  <si>
    <t>Pullman extra-urbano</t>
  </si>
  <si>
    <t>Autobus urbano e/o tramvia</t>
  </si>
  <si>
    <t>Totale abbonamenti segnalati</t>
  </si>
  <si>
    <r>
      <rPr>
        <b/>
        <sz val="9"/>
        <color indexed="12"/>
        <rFont val="Arial"/>
        <family val="2"/>
      </rPr>
      <t xml:space="preserve">Tipo di abbonamenti ai mezzi </t>
    </r>
    <r>
      <rPr>
        <b/>
        <i/>
        <sz val="9"/>
        <color indexed="12"/>
        <rFont val="Arial"/>
        <family val="2"/>
      </rPr>
      <t>(v.a e % sul totale degli abbonati)</t>
    </r>
  </si>
  <si>
    <t>(% sul totale degli abbonati)</t>
  </si>
  <si>
    <r>
      <rPr>
        <b/>
        <sz val="9"/>
        <rFont val="Arial"/>
        <family val="2"/>
      </rPr>
      <t>Tavola 7 – Possesso e tipologia di abbonamento. Anno 2021</t>
    </r>
    <r>
      <rPr>
        <i/>
        <sz val="9"/>
        <rFont val="Arial"/>
        <family val="2"/>
      </rPr>
      <t xml:space="preserve"> (valori assoluti e percentuali)</t>
    </r>
  </si>
  <si>
    <t>Si</t>
  </si>
  <si>
    <t>No</t>
  </si>
  <si>
    <t>Tipologia</t>
  </si>
  <si>
    <t>Annuale</t>
  </si>
  <si>
    <t>Trimestrale</t>
  </si>
  <si>
    <t>Mensile</t>
  </si>
  <si>
    <r>
      <rPr>
        <b/>
        <sz val="9"/>
        <rFont val="Arial"/>
        <family val="2"/>
      </rPr>
      <t>Tavola 8 – Domicilio e sede di lavoro attuali e nel febbraio 2020. Anno 2021</t>
    </r>
    <r>
      <rPr>
        <i/>
        <sz val="9"/>
        <rFont val="Arial"/>
        <family val="2"/>
      </rPr>
      <t xml:space="preserve"> (valori assoluti e percentuali)</t>
    </r>
  </si>
  <si>
    <t>Le chiediamo ora delle informazioni sul suo domicilio (dove abita abitualmente e da cui ha inizio lo spostamento casa-lavoro) e della sede di lavoro (ufficio) in questo momento e nel febbraio 2020</t>
  </si>
  <si>
    <t>Il suo domicilio attuale è lo stesso di quello che aveva nel Febbraio 2020?</t>
  </si>
  <si>
    <t>La sua sede di lavoro di ufficio è la stessa di quella che aveva nel Febbraio 2020?</t>
  </si>
  <si>
    <r>
      <rPr>
        <b/>
        <sz val="9"/>
        <rFont val="Arial"/>
        <family val="2"/>
      </rPr>
      <t>Tavola 9 – Distanza tra il domicilio e la fermata più vicina dell'autobus e tra il domicilio e la stazione ferroviaria più vicina. Anno 2021</t>
    </r>
    <r>
      <rPr>
        <i/>
        <sz val="9"/>
        <rFont val="Arial"/>
        <family val="2"/>
      </rPr>
      <t xml:space="preserve"> (valori assoluti e percentuali)</t>
    </r>
  </si>
  <si>
    <t>Distanza in metri tra il domicilio e la prima fermata di un bus urbano o extraurbano</t>
  </si>
  <si>
    <t>Meno di 200 m</t>
  </si>
  <si>
    <t xml:space="preserve">Da 200m a 500m  </t>
  </si>
  <si>
    <t xml:space="preserve">Da 500m a 1 km </t>
  </si>
  <si>
    <t>Da 1 a 2 km</t>
  </si>
  <si>
    <t>Da 2 a 5 km</t>
  </si>
  <si>
    <t>Oltre 5 km</t>
  </si>
  <si>
    <t>distanza media in m</t>
  </si>
  <si>
    <t>Distanza in km tra il domicilio e la stazione ferroviaria più vicina</t>
  </si>
  <si>
    <t>Meno di 1 Km</t>
  </si>
  <si>
    <t>Da 1 a 2 Km</t>
  </si>
  <si>
    <t>Da 2 a 5 Km</t>
  </si>
  <si>
    <t xml:space="preserve">Da 5 a 10 Km </t>
  </si>
  <si>
    <t>Da 11 a 20 Km</t>
  </si>
  <si>
    <t>Da 21 a 50 Km</t>
  </si>
  <si>
    <t>distanza media in Km</t>
  </si>
  <si>
    <t xml:space="preserve">nb:sono stati escluse le non-risposte, alcuni errori o casi anomali </t>
  </si>
  <si>
    <r>
      <rPr>
        <b/>
        <sz val="9"/>
        <rFont val="Arial"/>
        <family val="2"/>
      </rPr>
      <t>Tavola 10 – Motivi per incrementare l'uso del mezzo pubblico nel tragitto casa-lavoro-casa. Anno 2021</t>
    </r>
    <r>
      <rPr>
        <i/>
        <sz val="9"/>
        <rFont val="Arial"/>
        <family val="2"/>
      </rPr>
      <t xml:space="preserve"> (valori assoluti e percentuali)</t>
    </r>
  </si>
  <si>
    <t xml:space="preserve">Indicare le circostanze per le quali Lei potrebbe incrementare l’uso del mezzo pubblico nel tragitto casa-lavoro-casa </t>
  </si>
  <si>
    <t>(3 risposte*)</t>
  </si>
  <si>
    <t>(valori percentuali sul totale delle risposte*)</t>
  </si>
  <si>
    <t>(valori percentuali sul totale dei rispondenti* )</t>
  </si>
  <si>
    <t>Maggior numero di servizi (maggiore frequenza delle corse)</t>
  </si>
  <si>
    <t>Minori costi</t>
  </si>
  <si>
    <t>Minor tempo di percorrenza del viaggio</t>
  </si>
  <si>
    <t>Maggiore puntualità</t>
  </si>
  <si>
    <t>Maggior distanziamento per timore del contagio da COVID-19</t>
  </si>
  <si>
    <t>Facilità di accesso (maggiore vicinanza alle fermate/stazioni)</t>
  </si>
  <si>
    <t>Migliori coincidenze tra i diversi mezzi</t>
  </si>
  <si>
    <t>Maggiore pulizia</t>
  </si>
  <si>
    <t>Maggiore disponibilità di posti a sedere</t>
  </si>
  <si>
    <t>Maggior comfort (attrezzature, riscaldamento, aria condizionata)</t>
  </si>
  <si>
    <t>Maggiore sicurezza (rispetto a furti, molestie, ecc)</t>
  </si>
  <si>
    <t>Maggiore educazione delle persone a bordo</t>
  </si>
  <si>
    <t>Maggiore educazione dell’autista</t>
  </si>
  <si>
    <t>Totale risposte</t>
  </si>
  <si>
    <t>Totale rispondenti</t>
  </si>
  <si>
    <t>(*) Il quesito prevede una risposta multipla (3 risposte); le percentuali sono calcolate sul totale delle risposte fornite.</t>
  </si>
  <si>
    <t>(**) le percentuali sono calcolate sul totale dei rispondenti</t>
  </si>
  <si>
    <r>
      <rPr>
        <b/>
        <sz val="9"/>
        <rFont val="Arial"/>
        <family val="2"/>
      </rPr>
      <t>Tavola 11 – Scelta del mezzo privato al posto di quello pubblico per timore del contagio da COVID-19 nel 2020 2 e nel 2021. Anno 2021</t>
    </r>
    <r>
      <rPr>
        <i/>
        <sz val="9"/>
        <rFont val="Arial"/>
        <family val="2"/>
      </rPr>
      <t xml:space="preserve"> (valori assoluti e percentuali)</t>
    </r>
  </si>
  <si>
    <t>Durante l’anno 2020 si è trovato nella circostanza di scegliere il mezzo privato al posto di quello pubblico per timore del contagio da COVID-19?</t>
  </si>
  <si>
    <t xml:space="preserve"> … e durante il 2021?</t>
  </si>
  <si>
    <t>SI, mi sono trovato in questa circostanza</t>
  </si>
  <si>
    <t>No, ho comunque usato il mezzo pubblico</t>
  </si>
  <si>
    <t>No, non ho mai usato il mezzo pubblico</t>
  </si>
  <si>
    <r>
      <rPr>
        <i/>
        <sz val="9"/>
        <rFont val="Arial"/>
        <family val="2"/>
      </rPr>
      <t>(valori assoluti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</si>
  <si>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t>(1): valori al netto di coloro che non usano mai usato nell'anno il mezzo pubblico e delle non- risposte</t>
  </si>
  <si>
    <r>
      <rPr>
        <b/>
        <sz val="9"/>
        <rFont val="Arial"/>
        <family val="2"/>
      </rPr>
      <t>Tavola 12 – Conoscenza della figura del Mobility Manager 2020. Anno 2021</t>
    </r>
    <r>
      <rPr>
        <i/>
        <sz val="9"/>
        <rFont val="Arial"/>
        <family val="2"/>
      </rPr>
      <t xml:space="preserve"> (valori assoluti e percentuali)</t>
    </r>
  </si>
  <si>
    <t>Conosce la figura del mobility manager?</t>
  </si>
  <si>
    <r>
      <rPr>
        <b/>
        <sz val="9"/>
        <rFont val="Arial"/>
        <family val="2"/>
      </rPr>
      <t>Tavola 13 – Soluzioni per ridurre l'uso dell'auto privata, al fine di favorire la riduzione dell'inquinamento e della congestione del traffico negli spostamenti casa-lavoro-casa. Anno 2021</t>
    </r>
    <r>
      <rPr>
        <i/>
        <sz val="9"/>
        <rFont val="Arial"/>
        <family val="2"/>
      </rPr>
      <t xml:space="preserve"> (valori assoluti e percentuali)</t>
    </r>
  </si>
  <si>
    <t>Per favorire la riduzione dell’uso dell’auto privata, dell’inquinamento e della congestione negli spostamenti casa-lavoro-casa dei propri dipendenti, quali soluzioni, ritiene opportuno che la Regione Toscana adotti?</t>
  </si>
  <si>
    <t xml:space="preserve">Implementazione del lavoro agile  </t>
  </si>
  <si>
    <t>Incentivi all’acquisto dell’abbonamento annuale</t>
  </si>
  <si>
    <t>Implementazione del numero delle corse di trasporto pubblico</t>
  </si>
  <si>
    <t>Articolazione e flessibilità negli orari di ingresso e uscita</t>
  </si>
  <si>
    <r>
      <rPr>
        <sz val="10"/>
        <rFont val="Arial"/>
        <family val="2"/>
      </rPr>
      <t xml:space="preserve">Facilitazione all’acquisto dell’abbonamento annuale al TPL </t>
    </r>
    <r>
      <rPr>
        <i/>
        <sz val="10"/>
        <rFont val="Arial"/>
        <family val="2"/>
      </rPr>
      <t>(rateizzazione mensile in busta paga)</t>
    </r>
  </si>
  <si>
    <r>
      <rPr>
        <sz val="10"/>
        <rFont val="Arial"/>
        <family val="2"/>
      </rPr>
      <t>Incentivi all’acquisto di mezzi o di attrezzature di mobilità dolce</t>
    </r>
    <r>
      <rPr>
        <i/>
        <sz val="10"/>
        <rFont val="Arial"/>
        <family val="2"/>
      </rPr>
      <t xml:space="preserve"> (bici, bici pieghevoli, monopattini, etc..)</t>
    </r>
  </si>
  <si>
    <t>Creazione di piste ciclabili / percorsi ciclabili per giungere presso la sede</t>
  </si>
  <si>
    <r>
      <rPr>
        <sz val="10"/>
        <rFont val="Arial"/>
        <family val="2"/>
      </rPr>
      <t xml:space="preserve">Incentivi alla mobilità dolce </t>
    </r>
    <r>
      <rPr>
        <i/>
        <sz val="10"/>
        <rFont val="Arial"/>
        <family val="2"/>
      </rPr>
      <t>(piedi, bici, mezzi non a motore)</t>
    </r>
    <r>
      <rPr>
        <sz val="10"/>
        <rFont val="Arial"/>
        <family val="2"/>
      </rPr>
      <t xml:space="preserve"> documentata, per es. con app </t>
    </r>
  </si>
  <si>
    <t>Avvicinamento di fermate dei mezzi pubblici</t>
  </si>
  <si>
    <t>Navetta aziendale</t>
  </si>
  <si>
    <t>Acquisto di biciclette/monopattini aziendali a disposizione dei dipendenti</t>
  </si>
  <si>
    <r>
      <rPr>
        <sz val="10"/>
        <rFont val="Arial"/>
        <family val="2"/>
      </rPr>
      <t xml:space="preserve">Disponibilità di postazioni di ricarica di mezzi elettrici </t>
    </r>
    <r>
      <rPr>
        <i/>
        <sz val="10"/>
        <rFont val="Arial"/>
        <family val="2"/>
      </rPr>
      <t xml:space="preserve">(bici o auto elettriche) </t>
    </r>
  </si>
  <si>
    <t>Disponibilità di rastrelliere o spazi per biciclette presso la sede di lavoro</t>
  </si>
  <si>
    <t xml:space="preserve">Incentivi all’uso del car sharing </t>
  </si>
  <si>
    <r>
      <rPr>
        <sz val="10"/>
        <rFont val="Arial"/>
        <family val="2"/>
      </rPr>
      <t>Apprestamenti particolari presso la sede</t>
    </r>
    <r>
      <rPr>
        <i/>
        <sz val="10"/>
        <rFont val="Arial"/>
        <family val="2"/>
      </rPr>
      <t xml:space="preserve"> (ad es. spogliatoi o depositi per monopattini o altro)</t>
    </r>
  </si>
  <si>
    <t>Incentivi/organizzazione del car pooling</t>
  </si>
  <si>
    <t>Tavola 14 - Numero di rispondenti e tasso di risposta per Ente e Direzione</t>
  </si>
  <si>
    <t>Ente di appartenenza</t>
  </si>
  <si>
    <t>Numerosità</t>
  </si>
  <si>
    <t>Compilati</t>
  </si>
  <si>
    <t>v.a.</t>
  </si>
  <si>
    <t>%</t>
  </si>
  <si>
    <t>Regione Toscana - Giunta regionale</t>
  </si>
  <si>
    <t>Regione Toscana - Consiglio regionale</t>
  </si>
  <si>
    <t>Regione Toscana - Giunta</t>
  </si>
  <si>
    <t>AGRICOLTURA E SVILUPPO RURALE</t>
  </si>
  <si>
    <t>AMBIENTE ED ENERGIA</t>
  </si>
  <si>
    <t>ATTIVITA' PRODUTTIVE</t>
  </si>
  <si>
    <t>AVVOCATURA REGIONALE, AFFARI LEGISLATIVI E GIURIDICI</t>
  </si>
  <si>
    <t>BENI, ISTITUZIONI, ATTIVITA' CULTURALI E SPORT</t>
  </si>
  <si>
    <t>COMPETITIVITA' TERRITORIALE DELLA TOSCANA E AUTORITA' DI GESTIONE</t>
  </si>
  <si>
    <t>CONTINGENTE A DISPOSIZIONE</t>
  </si>
  <si>
    <t>DIFESA DEL SUOLO E PROTEZIONE CIVILE</t>
  </si>
  <si>
    <t>DIREZIONE GENERALE DELLA GIUNTA REGIONALE</t>
  </si>
  <si>
    <t>ISTRUZIONE, FORMAZIONE, RICERCA E LAVORO</t>
  </si>
  <si>
    <t>MOBILITA', INFRASTRUTTURE E TRASPORTO PUBBLICO LOCALE</t>
  </si>
  <si>
    <t>OPERE PUBBLICHE</t>
  </si>
  <si>
    <t>ORGANIZZAZIONE, PERSONALE, GESTIONE E SICUREZZA SEDI DI LAVORO</t>
  </si>
  <si>
    <t>PROGRAMMAZIONE E BILANCIO</t>
  </si>
  <si>
    <t>SANITA', WELFARE E COESIONE SOCIALE</t>
  </si>
  <si>
    <t>SISTEMI INFORMATIVI, INFRASTRUTTURE TECNOLOGICHE E INNOVAZIONE</t>
  </si>
  <si>
    <t>URBANISTICA</t>
  </si>
  <si>
    <t>SEGRETERIE ORGANI POLITICI DELLA GIUNTA</t>
  </si>
  <si>
    <t>SEGRETARIATO GENERALE DEL CONSIGLIO REGIONALE</t>
  </si>
  <si>
    <t>SEGRETERIE ORGANI POLITICI DEL CONSIGLIO</t>
  </si>
  <si>
    <t>Fonte: Regione Toscana, Indagine "Gli spostamenti casa-lavoro dei dipendenti regionali", anno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</si>
</sst>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-* #,##0.00\ _€_-;\-* #,##0.00\ _€_-;_-* \-??\ _€_-;_-@_-"/>
    <numFmt numFmtId="168" formatCode="_-* #,##0_-;\-* #,##0_-;_-* \-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2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8"/>
      <name val="SAS Monospace"/>
      <family val="0"/>
    </font>
    <font>
      <b/>
      <i/>
      <sz val="10"/>
      <color indexed="59"/>
      <name val="Arial"/>
      <family val="2"/>
    </font>
    <font>
      <sz val="12"/>
      <name val="Arial"/>
      <family val="0"/>
    </font>
    <font>
      <b/>
      <sz val="9"/>
      <color indexed="54"/>
      <name val="Arial"/>
      <family val="2"/>
    </font>
    <font>
      <sz val="9"/>
      <color indexed="8"/>
      <name val="Calibri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vertAlign val="superscript"/>
      <sz val="10"/>
      <color indexed="12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vertAlign val="superscript"/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46" applyFont="1" applyFill="1" applyAlignment="1">
      <alignment horizontal="center"/>
      <protection/>
    </xf>
    <xf numFmtId="0" fontId="21" fillId="24" borderId="0" xfId="0" applyFont="1" applyFill="1" applyAlignment="1">
      <alignment horizontal="left" vertical="center"/>
    </xf>
    <xf numFmtId="49" fontId="23" fillId="0" borderId="0" xfId="47" applyNumberFormat="1" applyFont="1" applyFill="1" applyAlignment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justify" vertical="center" wrapText="1"/>
    </xf>
    <xf numFmtId="0" fontId="21" fillId="25" borderId="0" xfId="0" applyFont="1" applyFill="1" applyAlignment="1">
      <alignment horizontal="left" vertical="center"/>
    </xf>
    <xf numFmtId="0" fontId="26" fillId="26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27" borderId="0" xfId="0" applyFont="1" applyFill="1" applyAlignment="1">
      <alignment horizontal="left" vertical="center"/>
    </xf>
    <xf numFmtId="0" fontId="29" fillId="0" borderId="0" xfId="0" applyFont="1" applyFill="1" applyAlignment="1">
      <alignment/>
    </xf>
    <xf numFmtId="0" fontId="26" fillId="28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1" fillId="29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47" applyFont="1" applyFill="1" applyAlignment="1">
      <alignment horizontal="left" vertical="center"/>
      <protection/>
    </xf>
    <xf numFmtId="0" fontId="36" fillId="0" borderId="0" xfId="0" applyFont="1" applyAlignment="1">
      <alignment vertical="center"/>
    </xf>
    <xf numFmtId="49" fontId="32" fillId="0" borderId="10" xfId="47" applyNumberFormat="1" applyFont="1" applyFill="1" applyBorder="1" applyAlignment="1">
      <alignment horizontal="left" vertical="center" wrapText="1"/>
      <protection/>
    </xf>
    <xf numFmtId="49" fontId="32" fillId="0" borderId="11" xfId="47" applyNumberFormat="1" applyFont="1" applyFill="1" applyBorder="1" applyAlignment="1">
      <alignment horizontal="right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16" borderId="11" xfId="0" applyFont="1" applyFill="1" applyBorder="1" applyAlignment="1">
      <alignment horizontal="center" vertical="center" wrapText="1"/>
    </xf>
    <xf numFmtId="0" fontId="34" fillId="0" borderId="0" xfId="47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5" fontId="34" fillId="0" borderId="0" xfId="5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justify" vertical="center"/>
    </xf>
    <xf numFmtId="0" fontId="32" fillId="0" borderId="0" xfId="47" applyFont="1" applyFill="1" applyBorder="1" applyAlignment="1">
      <alignment vertical="center"/>
      <protection/>
    </xf>
    <xf numFmtId="0" fontId="34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3" fontId="32" fillId="0" borderId="0" xfId="0" applyNumberFormat="1" applyFont="1" applyAlignment="1">
      <alignment vertical="center"/>
    </xf>
    <xf numFmtId="165" fontId="32" fillId="0" borderId="0" xfId="50" applyNumberFormat="1" applyFont="1" applyFill="1" applyBorder="1" applyAlignment="1" applyProtection="1">
      <alignment vertical="center"/>
      <protection/>
    </xf>
    <xf numFmtId="0" fontId="39" fillId="0" borderId="0" xfId="47" applyFont="1" applyFill="1" applyBorder="1" applyAlignment="1">
      <alignment vertical="center"/>
      <protection/>
    </xf>
    <xf numFmtId="1" fontId="32" fillId="30" borderId="0" xfId="50" applyNumberFormat="1" applyFont="1" applyFill="1" applyBorder="1" applyAlignment="1" applyProtection="1">
      <alignment vertical="center"/>
      <protection/>
    </xf>
    <xf numFmtId="165" fontId="32" fillId="30" borderId="0" xfId="50" applyNumberFormat="1" applyFont="1" applyFill="1" applyBorder="1" applyAlignment="1" applyProtection="1">
      <alignment vertical="center"/>
      <protection/>
    </xf>
    <xf numFmtId="165" fontId="34" fillId="3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47" applyFont="1" applyFill="1" applyBorder="1" applyAlignment="1">
      <alignment vertical="center"/>
      <protection/>
    </xf>
    <xf numFmtId="0" fontId="33" fillId="0" borderId="0" xfId="47" applyFont="1" applyFill="1" applyBorder="1" applyAlignment="1">
      <alignment vertical="center"/>
      <protection/>
    </xf>
    <xf numFmtId="0" fontId="32" fillId="0" borderId="0" xfId="0" applyFont="1" applyBorder="1" applyAlignment="1">
      <alignment vertical="center"/>
    </xf>
    <xf numFmtId="0" fontId="32" fillId="0" borderId="12" xfId="47" applyFont="1" applyFill="1" applyBorder="1" applyAlignment="1">
      <alignment vertical="center"/>
      <protection/>
    </xf>
    <xf numFmtId="0" fontId="32" fillId="0" borderId="12" xfId="0" applyFont="1" applyBorder="1" applyAlignment="1">
      <alignment vertical="center"/>
    </xf>
    <xf numFmtId="165" fontId="32" fillId="30" borderId="12" xfId="50" applyNumberFormat="1" applyFont="1" applyFill="1" applyBorder="1" applyAlignment="1" applyProtection="1">
      <alignment vertical="center"/>
      <protection/>
    </xf>
    <xf numFmtId="165" fontId="32" fillId="0" borderId="12" xfId="50" applyNumberFormat="1" applyFont="1" applyFill="1" applyBorder="1" applyAlignment="1" applyProtection="1">
      <alignment vertical="center"/>
      <protection/>
    </xf>
    <xf numFmtId="0" fontId="41" fillId="0" borderId="0" xfId="47" applyFont="1" applyFill="1" applyBorder="1" applyAlignment="1">
      <alignment vertical="center"/>
      <protection/>
    </xf>
    <xf numFmtId="0" fontId="33" fillId="0" borderId="0" xfId="47" applyFont="1" applyFill="1" applyBorder="1" applyAlignment="1">
      <alignment horizontal="right" vertical="center"/>
      <protection/>
    </xf>
    <xf numFmtId="0" fontId="33" fillId="0" borderId="0" xfId="47" applyFont="1" applyBorder="1" applyAlignment="1">
      <alignment vertical="center"/>
      <protection/>
    </xf>
    <xf numFmtId="0" fontId="33" fillId="0" borderId="0" xfId="47" applyFont="1" applyAlignment="1">
      <alignment vertical="center"/>
      <protection/>
    </xf>
    <xf numFmtId="0" fontId="34" fillId="0" borderId="0" xfId="47" applyFont="1">
      <alignment/>
      <protection/>
    </xf>
    <xf numFmtId="0" fontId="38" fillId="0" borderId="0" xfId="0" applyFont="1" applyAlignment="1">
      <alignment horizontal="justify"/>
    </xf>
    <xf numFmtId="0" fontId="34" fillId="0" borderId="0" xfId="0" applyFont="1" applyAlignment="1">
      <alignment/>
    </xf>
    <xf numFmtId="0" fontId="32" fillId="0" borderId="0" xfId="47" applyFont="1">
      <alignment/>
      <protection/>
    </xf>
    <xf numFmtId="3" fontId="32" fillId="0" borderId="0" xfId="47" applyNumberFormat="1" applyFont="1" applyFill="1" applyBorder="1" applyAlignment="1">
      <alignment vertical="center"/>
      <protection/>
    </xf>
    <xf numFmtId="3" fontId="32" fillId="0" borderId="0" xfId="0" applyNumberFormat="1" applyFont="1" applyAlignment="1">
      <alignment/>
    </xf>
    <xf numFmtId="0" fontId="34" fillId="0" borderId="0" xfId="47" applyFont="1" applyFill="1">
      <alignment/>
      <protection/>
    </xf>
    <xf numFmtId="0" fontId="32" fillId="0" borderId="12" xfId="47" applyFont="1" applyBorder="1">
      <alignment/>
      <protection/>
    </xf>
    <xf numFmtId="3" fontId="32" fillId="0" borderId="12" xfId="47" applyNumberFormat="1" applyFont="1" applyFill="1" applyBorder="1" applyAlignment="1">
      <alignment vertical="center"/>
      <protection/>
    </xf>
    <xf numFmtId="165" fontId="32" fillId="0" borderId="13" xfId="5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/>
    </xf>
    <xf numFmtId="3" fontId="32" fillId="0" borderId="0" xfId="0" applyNumberFormat="1" applyFont="1" applyFill="1" applyBorder="1" applyAlignment="1">
      <alignment horizontal="right" vertical="center"/>
    </xf>
    <xf numFmtId="164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64" fontId="32" fillId="0" borderId="0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3" fontId="34" fillId="0" borderId="0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34" fillId="0" borderId="0" xfId="47" applyFont="1" applyFill="1" applyBorder="1" applyAlignment="1">
      <alignment vertical="center" wrapText="1"/>
      <protection/>
    </xf>
    <xf numFmtId="3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64" fontId="42" fillId="0" borderId="0" xfId="0" applyNumberFormat="1" applyFont="1" applyFill="1" applyBorder="1" applyAlignment="1">
      <alignment horizontal="right" vertical="center"/>
    </xf>
    <xf numFmtId="164" fontId="33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164" fontId="34" fillId="0" borderId="0" xfId="0" applyNumberFormat="1" applyFont="1" applyFill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164" fontId="32" fillId="0" borderId="12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166" fontId="32" fillId="0" borderId="0" xfId="0" applyNumberFormat="1" applyFont="1" applyFill="1" applyAlignment="1">
      <alignment vertical="center"/>
    </xf>
    <xf numFmtId="166" fontId="34" fillId="0" borderId="0" xfId="0" applyNumberFormat="1" applyFont="1" applyFill="1" applyAlignment="1">
      <alignment vertical="center"/>
    </xf>
    <xf numFmtId="166" fontId="34" fillId="0" borderId="0" xfId="0" applyNumberFormat="1" applyFont="1" applyFill="1" applyAlignment="1">
      <alignment horizontal="right" vertical="center"/>
    </xf>
    <xf numFmtId="3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66" fontId="32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0" fontId="43" fillId="0" borderId="0" xfId="47" applyFont="1" applyFill="1" applyBorder="1" applyAlignment="1">
      <alignment vertical="center"/>
      <protection/>
    </xf>
    <xf numFmtId="0" fontId="41" fillId="0" borderId="0" xfId="0" applyFont="1" applyFill="1" applyAlignment="1">
      <alignment vertical="center" wrapText="1"/>
    </xf>
    <xf numFmtId="0" fontId="33" fillId="0" borderId="0" xfId="47" applyFont="1">
      <alignment/>
      <protection/>
    </xf>
    <xf numFmtId="0" fontId="32" fillId="0" borderId="0" xfId="0" applyFont="1" applyAlignment="1">
      <alignment/>
    </xf>
    <xf numFmtId="0" fontId="30" fillId="0" borderId="0" xfId="47" applyFont="1">
      <alignment/>
      <protection/>
    </xf>
    <xf numFmtId="0" fontId="0" fillId="0" borderId="0" xfId="47" applyFont="1">
      <alignment/>
      <protection/>
    </xf>
    <xf numFmtId="3" fontId="34" fillId="0" borderId="0" xfId="47" applyNumberFormat="1" applyFont="1" applyFill="1" applyBorder="1" applyAlignment="1">
      <alignment vertical="center"/>
      <protection/>
    </xf>
    <xf numFmtId="0" fontId="34" fillId="0" borderId="0" xfId="47" applyFont="1" applyFill="1" applyBorder="1" applyAlignment="1">
      <alignment horizontal="right" vertical="center"/>
      <protection/>
    </xf>
    <xf numFmtId="49" fontId="32" fillId="0" borderId="11" xfId="47" applyNumberFormat="1" applyFont="1" applyFill="1" applyBorder="1" applyAlignment="1">
      <alignment horizontal="left" vertical="center" wrapText="1"/>
      <protection/>
    </xf>
    <xf numFmtId="49" fontId="32" fillId="0" borderId="14" xfId="47" applyNumberFormat="1" applyFont="1" applyFill="1" applyBorder="1" applyAlignment="1">
      <alignment horizontal="right" vertical="center" wrapText="1"/>
      <protection/>
    </xf>
    <xf numFmtId="0" fontId="37" fillId="0" borderId="15" xfId="0" applyFont="1" applyBorder="1" applyAlignment="1">
      <alignment vertical="center" wrapText="1"/>
    </xf>
    <xf numFmtId="0" fontId="34" fillId="0" borderId="0" xfId="47" applyFont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0" fillId="0" borderId="0" xfId="0" applyFont="1" applyAlignment="1">
      <alignment/>
    </xf>
    <xf numFmtId="3" fontId="32" fillId="0" borderId="0" xfId="47" applyNumberFormat="1" applyFont="1" applyAlignment="1">
      <alignment vertical="center"/>
      <protection/>
    </xf>
    <xf numFmtId="3" fontId="34" fillId="0" borderId="0" xfId="0" applyNumberFormat="1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0" fillId="0" borderId="0" xfId="0" applyFont="1" applyAlignment="1">
      <alignment wrapText="1"/>
    </xf>
    <xf numFmtId="3" fontId="4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2" fillId="0" borderId="0" xfId="47" applyFont="1" applyAlignment="1">
      <alignment vertical="center"/>
      <protection/>
    </xf>
    <xf numFmtId="0" fontId="34" fillId="0" borderId="0" xfId="47" applyFont="1" applyFill="1" applyAlignment="1">
      <alignment vertical="center"/>
      <protection/>
    </xf>
    <xf numFmtId="3" fontId="34" fillId="0" borderId="0" xfId="47" applyNumberFormat="1" applyFont="1" applyFill="1" applyAlignment="1">
      <alignment vertical="center"/>
      <protection/>
    </xf>
    <xf numFmtId="3" fontId="32" fillId="0" borderId="0" xfId="47" applyNumberFormat="1" applyFont="1" applyFill="1" applyAlignment="1">
      <alignment vertical="center"/>
      <protection/>
    </xf>
    <xf numFmtId="164" fontId="35" fillId="0" borderId="0" xfId="0" applyNumberFormat="1" applyFont="1" applyFill="1" applyBorder="1" applyAlignment="1">
      <alignment vertical="center" wrapText="1"/>
    </xf>
    <xf numFmtId="3" fontId="34" fillId="0" borderId="0" xfId="47" applyNumberFormat="1" applyFont="1" applyAlignment="1">
      <alignment vertical="center"/>
      <protection/>
    </xf>
    <xf numFmtId="0" fontId="34" fillId="0" borderId="12" xfId="47" applyFont="1" applyBorder="1" applyAlignment="1">
      <alignment vertical="center"/>
      <protection/>
    </xf>
    <xf numFmtId="3" fontId="32" fillId="0" borderId="12" xfId="47" applyNumberFormat="1" applyFont="1" applyBorder="1" applyAlignment="1">
      <alignment vertical="center"/>
      <protection/>
    </xf>
    <xf numFmtId="3" fontId="34" fillId="0" borderId="12" xfId="0" applyNumberFormat="1" applyFont="1" applyBorder="1" applyAlignment="1">
      <alignment vertical="center"/>
    </xf>
    <xf numFmtId="164" fontId="33" fillId="0" borderId="12" xfId="0" applyNumberFormat="1" applyFont="1" applyFill="1" applyBorder="1" applyAlignment="1">
      <alignment horizontal="center" vertical="center"/>
    </xf>
    <xf numFmtId="165" fontId="34" fillId="0" borderId="12" xfId="50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0" fontId="34" fillId="0" borderId="0" xfId="47" applyFont="1" applyBorder="1" applyAlignment="1">
      <alignment vertical="center"/>
      <protection/>
    </xf>
    <xf numFmtId="0" fontId="32" fillId="0" borderId="12" xfId="47" applyFont="1" applyBorder="1" applyAlignment="1">
      <alignment vertical="center"/>
      <protection/>
    </xf>
    <xf numFmtId="3" fontId="32" fillId="0" borderId="12" xfId="0" applyNumberFormat="1" applyFont="1" applyBorder="1" applyAlignment="1">
      <alignment vertical="center"/>
    </xf>
    <xf numFmtId="0" fontId="34" fillId="0" borderId="16" xfId="47" applyFont="1" applyBorder="1" applyAlignment="1">
      <alignment vertical="center"/>
      <protection/>
    </xf>
    <xf numFmtId="0" fontId="34" fillId="0" borderId="17" xfId="47" applyFont="1" applyBorder="1" applyAlignment="1">
      <alignment vertical="center"/>
      <protection/>
    </xf>
    <xf numFmtId="3" fontId="32" fillId="0" borderId="0" xfId="47" applyNumberFormat="1" applyFont="1" applyBorder="1" applyAlignment="1">
      <alignment vertical="center"/>
      <protection/>
    </xf>
    <xf numFmtId="3" fontId="34" fillId="0" borderId="0" xfId="0" applyNumberFormat="1" applyFont="1" applyBorder="1" applyAlignment="1">
      <alignment vertical="center"/>
    </xf>
    <xf numFmtId="165" fontId="34" fillId="0" borderId="18" xfId="50" applyNumberFormat="1" applyFont="1" applyFill="1" applyBorder="1" applyAlignment="1" applyProtection="1">
      <alignment vertical="center"/>
      <protection/>
    </xf>
    <xf numFmtId="3" fontId="34" fillId="0" borderId="0" xfId="47" applyNumberFormat="1" applyFont="1" applyBorder="1" applyAlignment="1">
      <alignment vertical="center"/>
      <protection/>
    </xf>
    <xf numFmtId="0" fontId="32" fillId="0" borderId="17" xfId="47" applyFont="1" applyBorder="1" applyAlignment="1">
      <alignment vertical="center"/>
      <protection/>
    </xf>
    <xf numFmtId="165" fontId="32" fillId="0" borderId="18" xfId="50" applyNumberFormat="1" applyFont="1" applyFill="1" applyBorder="1" applyAlignment="1" applyProtection="1">
      <alignment vertical="center"/>
      <protection/>
    </xf>
    <xf numFmtId="0" fontId="33" fillId="0" borderId="17" xfId="47" applyFont="1" applyBorder="1" applyAlignment="1">
      <alignment vertical="center"/>
      <protection/>
    </xf>
    <xf numFmtId="0" fontId="32" fillId="0" borderId="19" xfId="47" applyFont="1" applyBorder="1" applyAlignment="1">
      <alignment vertical="center"/>
      <protection/>
    </xf>
    <xf numFmtId="165" fontId="32" fillId="0" borderId="2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/>
    </xf>
    <xf numFmtId="3" fontId="32" fillId="0" borderId="12" xfId="0" applyNumberFormat="1" applyFont="1" applyBorder="1" applyAlignment="1">
      <alignment horizontal="right" vertical="center"/>
    </xf>
    <xf numFmtId="0" fontId="32" fillId="0" borderId="0" xfId="47" applyFont="1" applyBorder="1" applyAlignment="1">
      <alignment vertical="center"/>
      <protection/>
    </xf>
    <xf numFmtId="3" fontId="32" fillId="0" borderId="0" xfId="0" applyNumberFormat="1" applyFont="1" applyBorder="1" applyAlignment="1">
      <alignment vertical="center"/>
    </xf>
    <xf numFmtId="0" fontId="32" fillId="8" borderId="0" xfId="47" applyFont="1" applyFill="1" applyBorder="1" applyAlignment="1">
      <alignment vertical="center"/>
      <protection/>
    </xf>
    <xf numFmtId="0" fontId="30" fillId="8" borderId="0" xfId="0" applyFont="1" applyFill="1" applyAlignment="1">
      <alignment/>
    </xf>
    <xf numFmtId="0" fontId="34" fillId="8" borderId="0" xfId="47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2" fillId="8" borderId="12" xfId="47" applyFont="1" applyFill="1" applyBorder="1" applyAlignment="1">
      <alignment vertical="center"/>
      <protection/>
    </xf>
    <xf numFmtId="0" fontId="30" fillId="8" borderId="12" xfId="0" applyFont="1" applyFill="1" applyBorder="1" applyAlignment="1">
      <alignment/>
    </xf>
    <xf numFmtId="0" fontId="34" fillId="8" borderId="12" xfId="47" applyFont="1" applyFill="1" applyBorder="1" applyAlignment="1">
      <alignment vertical="center"/>
      <protection/>
    </xf>
    <xf numFmtId="0" fontId="0" fillId="0" borderId="12" xfId="0" applyFont="1" applyFill="1" applyBorder="1" applyAlignment="1">
      <alignment/>
    </xf>
    <xf numFmtId="0" fontId="34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34" fillId="0" borderId="0" xfId="0" applyFont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165" fontId="32" fillId="16" borderId="0" xfId="50" applyNumberFormat="1" applyFont="1" applyFill="1" applyBorder="1" applyAlignment="1" applyProtection="1">
      <alignment vertical="center"/>
      <protection/>
    </xf>
    <xf numFmtId="165" fontId="34" fillId="16" borderId="0" xfId="50" applyNumberFormat="1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>
      <alignment vertical="center"/>
    </xf>
    <xf numFmtId="165" fontId="32" fillId="16" borderId="12" xfId="50" applyNumberFormat="1" applyFont="1" applyFill="1" applyBorder="1" applyAlignment="1" applyProtection="1">
      <alignment vertical="center"/>
      <protection/>
    </xf>
    <xf numFmtId="165" fontId="34" fillId="16" borderId="12" xfId="50" applyNumberFormat="1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right" vertical="center" wrapText="1"/>
    </xf>
    <xf numFmtId="0" fontId="32" fillId="16" borderId="11" xfId="0" applyFont="1" applyFill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3" fontId="32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4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3" fontId="32" fillId="0" borderId="12" xfId="0" applyNumberFormat="1" applyFont="1" applyBorder="1" applyAlignment="1">
      <alignment/>
    </xf>
    <xf numFmtId="165" fontId="0" fillId="0" borderId="0" xfId="0" applyNumberFormat="1" applyAlignment="1">
      <alignment vertical="center"/>
    </xf>
    <xf numFmtId="0" fontId="34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34" fillId="0" borderId="0" xfId="0" applyFont="1" applyAlignment="1">
      <alignment wrapText="1"/>
    </xf>
    <xf numFmtId="3" fontId="32" fillId="0" borderId="0" xfId="0" applyNumberFormat="1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horizontal="left" indent="1"/>
    </xf>
    <xf numFmtId="165" fontId="0" fillId="0" borderId="0" xfId="50" applyNumberFormat="1" applyFill="1" applyBorder="1" applyAlignment="1" applyProtection="1">
      <alignment vertical="center"/>
      <protection/>
    </xf>
    <xf numFmtId="0" fontId="53" fillId="0" borderId="0" xfId="0" applyFont="1" applyAlignment="1">
      <alignment horizontal="left" vertical="center" indent="1"/>
    </xf>
    <xf numFmtId="3" fontId="32" fillId="0" borderId="0" xfId="0" applyNumberFormat="1" applyFont="1" applyBorder="1" applyAlignment="1">
      <alignment vertical="center"/>
    </xf>
    <xf numFmtId="3" fontId="32" fillId="0" borderId="0" xfId="47" applyNumberFormat="1" applyFont="1" applyFill="1" applyBorder="1" applyAlignment="1">
      <alignment vertical="center"/>
      <protection/>
    </xf>
    <xf numFmtId="0" fontId="32" fillId="0" borderId="0" xfId="47" applyFont="1" applyFill="1" applyBorder="1" applyAlignment="1">
      <alignment vertical="center"/>
      <protection/>
    </xf>
    <xf numFmtId="0" fontId="32" fillId="0" borderId="0" xfId="0" applyFont="1" applyAlignment="1">
      <alignment/>
    </xf>
    <xf numFmtId="0" fontId="30" fillId="0" borderId="11" xfId="0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8" fontId="0" fillId="0" borderId="0" xfId="43" applyNumberFormat="1" applyFill="1" applyBorder="1" applyAlignment="1" applyProtection="1">
      <alignment vertical="center"/>
      <protection/>
    </xf>
    <xf numFmtId="164" fontId="0" fillId="0" borderId="0" xfId="50" applyNumberForma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right" vertical="center"/>
    </xf>
    <xf numFmtId="3" fontId="30" fillId="0" borderId="0" xfId="0" applyNumberFormat="1" applyFont="1" applyBorder="1" applyAlignment="1">
      <alignment vertical="center"/>
    </xf>
    <xf numFmtId="168" fontId="30" fillId="0" borderId="0" xfId="43" applyNumberFormat="1" applyFont="1" applyFill="1" applyBorder="1" applyAlignment="1" applyProtection="1">
      <alignment vertical="center"/>
      <protection/>
    </xf>
    <xf numFmtId="164" fontId="30" fillId="0" borderId="0" xfId="5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30" fillId="0" borderId="0" xfId="0" applyFont="1" applyFill="1" applyBorder="1" applyAlignment="1">
      <alignment horizontal="left"/>
    </xf>
    <xf numFmtId="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2" xfId="0" applyFont="1" applyFill="1" applyBorder="1" applyAlignment="1">
      <alignment vertical="center"/>
    </xf>
    <xf numFmtId="0" fontId="30" fillId="0" borderId="12" xfId="0" applyNumberFormat="1" applyFont="1" applyBorder="1" applyAlignment="1">
      <alignment/>
    </xf>
    <xf numFmtId="0" fontId="30" fillId="0" borderId="12" xfId="0" applyFont="1" applyBorder="1" applyAlignment="1">
      <alignment/>
    </xf>
    <xf numFmtId="164" fontId="30" fillId="0" borderId="12" xfId="50" applyNumberFormat="1" applyFont="1" applyFill="1" applyBorder="1" applyAlignment="1" applyProtection="1">
      <alignment/>
      <protection/>
    </xf>
    <xf numFmtId="0" fontId="32" fillId="0" borderId="0" xfId="47" applyFont="1" applyFill="1" applyBorder="1" applyAlignment="1">
      <alignment horizontal="left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29" fillId="22" borderId="0" xfId="0" applyFont="1" applyFill="1" applyBorder="1" applyAlignment="1">
      <alignment horizontal="center" vertical="center"/>
    </xf>
    <xf numFmtId="164" fontId="35" fillId="4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center" vertical="center"/>
    </xf>
    <xf numFmtId="0" fontId="47" fillId="0" borderId="0" xfId="47" applyFont="1" applyBorder="1" applyAlignment="1">
      <alignment horizontal="left" wrapText="1"/>
      <protection/>
    </xf>
    <xf numFmtId="164" fontId="35" fillId="0" borderId="0" xfId="0" applyNumberFormat="1" applyFont="1" applyBorder="1" applyAlignment="1">
      <alignment horizontal="center" vertical="center" wrapText="1"/>
    </xf>
    <xf numFmtId="164" fontId="35" fillId="0" borderId="21" xfId="0" applyNumberFormat="1" applyFont="1" applyBorder="1" applyAlignment="1">
      <alignment horizontal="center" vertical="center" wrapText="1"/>
    </xf>
    <xf numFmtId="164" fontId="33" fillId="0" borderId="18" xfId="0" applyNumberFormat="1" applyFont="1" applyFill="1" applyBorder="1" applyAlignment="1">
      <alignment horizontal="center" vertical="center"/>
    </xf>
    <xf numFmtId="164" fontId="35" fillId="0" borderId="18" xfId="0" applyNumberFormat="1" applyFont="1" applyBorder="1" applyAlignment="1">
      <alignment horizontal="center" vertical="center" wrapText="1"/>
    </xf>
    <xf numFmtId="165" fontId="51" fillId="0" borderId="15" xfId="50" applyNumberFormat="1" applyFont="1" applyFill="1" applyBorder="1" applyAlignment="1" applyProtection="1">
      <alignment horizontal="center" vertical="center" wrapText="1"/>
      <protection/>
    </xf>
    <xf numFmtId="165" fontId="51" fillId="0" borderId="0" xfId="50" applyNumberFormat="1" applyFont="1" applyFill="1" applyBorder="1" applyAlignment="1" applyProtection="1">
      <alignment horizontal="center" vertical="center"/>
      <protection/>
    </xf>
    <xf numFmtId="165" fontId="37" fillId="30" borderId="0" xfId="5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/>
    </xf>
    <xf numFmtId="3" fontId="30" fillId="0" borderId="12" xfId="0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166" fontId="32" fillId="0" borderId="12" xfId="0" applyNumberFormat="1" applyFont="1" applyFill="1" applyBorder="1" applyAlignment="1">
      <alignment vertical="center"/>
    </xf>
  </cellXfs>
  <cellStyles count="7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Integrazione_Spoglio" xfId="47"/>
    <cellStyle name="Nota" xfId="48"/>
    <cellStyle name="Output" xfId="49"/>
    <cellStyle name="Percent" xfId="50"/>
    <cellStyle name="Percentuale 2" xfId="51"/>
    <cellStyle name="style1591877046754" xfId="52"/>
    <cellStyle name="style1591877046848" xfId="53"/>
    <cellStyle name="style1591877046926" xfId="54"/>
    <cellStyle name="style1591877047066" xfId="55"/>
    <cellStyle name="style1591877047149" xfId="56"/>
    <cellStyle name="style1591877047226" xfId="57"/>
    <cellStyle name="style1592397150189" xfId="58"/>
    <cellStyle name="style1592397150328" xfId="59"/>
    <cellStyle name="style1592397150444" xfId="60"/>
    <cellStyle name="style1592397150569" xfId="61"/>
    <cellStyle name="style1592397151040" xfId="62"/>
    <cellStyle name="style1592397151083" xfId="63"/>
    <cellStyle name="style1592397151177" xfId="64"/>
    <cellStyle name="style1606147779396" xfId="65"/>
    <cellStyle name="style1606147779552" xfId="66"/>
    <cellStyle name="style1606147787853" xfId="67"/>
    <cellStyle name="style1606147787931" xfId="68"/>
    <cellStyle name="style1607613504476" xfId="69"/>
    <cellStyle name="style1607613504523" xfId="70"/>
    <cellStyle name="style1607613504616" xfId="71"/>
    <cellStyle name="style1607613504647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Currency [0]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1D41A"/>
      <rgbColor rgb="00800080"/>
      <rgbColor rgb="00008080"/>
      <rgbColor rgb="00C0C0C0"/>
      <rgbColor rgb="00808080"/>
      <rgbColor rgb="00B4C7DC"/>
      <rgbColor rgb="0055308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A6099"/>
      <rgbColor rgb="00969696"/>
      <rgbColor rgb="00003366"/>
      <rgbColor rgb="00339966"/>
      <rgbColor rgb="00010205"/>
      <rgbColor rgb="00355269"/>
      <rgbColor rgb="00FF8000"/>
      <rgbColor rgb="00993366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workbookViewId="0" topLeftCell="A1">
      <selection activeCell="B11" sqref="B11"/>
    </sheetView>
  </sheetViews>
  <sheetFormatPr defaultColWidth="9.140625" defaultRowHeight="15" customHeight="1"/>
  <cols>
    <col min="1" max="1" width="12.7109375" style="1" customWidth="1"/>
    <col min="2" max="2" width="140.8515625" style="1" customWidth="1"/>
    <col min="3" max="3" width="12.28125" style="1" customWidth="1"/>
    <col min="4" max="4" width="9.140625" style="1" customWidth="1"/>
    <col min="5" max="5" width="31.7109375" style="1" customWidth="1"/>
    <col min="6" max="16384" width="9.140625" style="1" customWidth="1"/>
  </cols>
  <sheetData>
    <row r="1" s="2" customFormat="1" ht="21.75" customHeight="1">
      <c r="B1" s="3" t="s">
        <v>0</v>
      </c>
    </row>
    <row r="2" spans="1:2" ht="15" customHeight="1">
      <c r="A2" s="4"/>
      <c r="B2" s="3" t="s">
        <v>1</v>
      </c>
    </row>
    <row r="3" s="2" customFormat="1" ht="16.5" customHeight="1"/>
    <row r="4" ht="16.5" customHeight="1">
      <c r="B4" s="5" t="s">
        <v>2</v>
      </c>
    </row>
    <row r="5" spans="1:2" ht="16.5" customHeight="1">
      <c r="A5" s="6" t="s">
        <v>3</v>
      </c>
      <c r="B5" s="7" t="s">
        <v>4</v>
      </c>
    </row>
    <row r="6" spans="1:2" ht="16.5" customHeight="1">
      <c r="A6" s="6" t="s">
        <v>5</v>
      </c>
      <c r="B6" s="8" t="s">
        <v>6</v>
      </c>
    </row>
    <row r="7" spans="1:2" ht="16.5" customHeight="1">
      <c r="A7" s="6" t="s">
        <v>7</v>
      </c>
      <c r="B7" s="7" t="s">
        <v>8</v>
      </c>
    </row>
    <row r="8" spans="1:2" ht="16.5" customHeight="1">
      <c r="A8" s="6" t="s">
        <v>9</v>
      </c>
      <c r="B8" s="7" t="s">
        <v>10</v>
      </c>
    </row>
    <row r="9" spans="1:2" ht="16.5" customHeight="1">
      <c r="A9" s="6" t="s">
        <v>11</v>
      </c>
      <c r="B9" s="7" t="s">
        <v>12</v>
      </c>
    </row>
    <row r="10" spans="1:2" ht="25.5" customHeight="1">
      <c r="A10" s="6" t="s">
        <v>13</v>
      </c>
      <c r="B10" s="7" t="s">
        <v>14</v>
      </c>
    </row>
    <row r="11" spans="1:2" ht="16.5" customHeight="1">
      <c r="A11" s="6"/>
      <c r="B11" s="7"/>
    </row>
    <row r="12" spans="1:2" ht="16.5" customHeight="1">
      <c r="A12"/>
      <c r="B12" s="9" t="s">
        <v>15</v>
      </c>
    </row>
    <row r="13" spans="1:2" ht="16.5" customHeight="1">
      <c r="A13" s="6" t="s">
        <v>16</v>
      </c>
      <c r="B13" s="8" t="s">
        <v>17</v>
      </c>
    </row>
    <row r="14" spans="1:2" ht="16.5" customHeight="1">
      <c r="A14" s="6" t="s">
        <v>18</v>
      </c>
      <c r="B14" s="8" t="s">
        <v>19</v>
      </c>
    </row>
    <row r="15" spans="1:2" ht="16.5" customHeight="1">
      <c r="A15" s="6"/>
      <c r="B15" s="8"/>
    </row>
    <row r="16" spans="1:2" ht="16.5" customHeight="1">
      <c r="A16" s="6"/>
      <c r="B16" s="10" t="s">
        <v>20</v>
      </c>
    </row>
    <row r="17" spans="1:2" ht="16.5" customHeight="1">
      <c r="A17" s="6" t="s">
        <v>21</v>
      </c>
      <c r="B17" s="8" t="s">
        <v>22</v>
      </c>
    </row>
    <row r="18" spans="1:2" ht="16.5" customHeight="1">
      <c r="A18" s="6"/>
      <c r="B18" s="11"/>
    </row>
    <row r="19" ht="16.5" customHeight="1">
      <c r="B19" s="12" t="s">
        <v>23</v>
      </c>
    </row>
    <row r="20" spans="1:3" ht="16.5" customHeight="1">
      <c r="A20" s="6" t="s">
        <v>24</v>
      </c>
      <c r="B20" s="7" t="s">
        <v>25</v>
      </c>
      <c r="C20" s="13"/>
    </row>
    <row r="21" spans="1:3" ht="16.5" customHeight="1">
      <c r="A21" s="6" t="s">
        <v>26</v>
      </c>
      <c r="B21" s="7" t="s">
        <v>27</v>
      </c>
      <c r="C21" s="13"/>
    </row>
    <row r="22" spans="1:3" ht="16.5" customHeight="1">
      <c r="A22" s="6" t="s">
        <v>28</v>
      </c>
      <c r="B22" s="7" t="s">
        <v>29</v>
      </c>
      <c r="C22" s="13"/>
    </row>
    <row r="23" ht="16.5" customHeight="1">
      <c r="B23" s="7"/>
    </row>
    <row r="24" ht="16.5" customHeight="1">
      <c r="B24" s="14" t="s">
        <v>30</v>
      </c>
    </row>
    <row r="25" spans="1:2" ht="16.5" customHeight="1">
      <c r="A25" s="6" t="s">
        <v>31</v>
      </c>
      <c r="B25" s="15" t="s">
        <v>32</v>
      </c>
    </row>
    <row r="26" spans="1:2" ht="25.5" customHeight="1">
      <c r="A26" s="6" t="s">
        <v>33</v>
      </c>
      <c r="B26" s="15" t="s">
        <v>34</v>
      </c>
    </row>
    <row r="27" ht="16.5" customHeight="1">
      <c r="B27" s="16"/>
    </row>
    <row r="28" ht="16.5" customHeight="1">
      <c r="B28" s="17" t="s">
        <v>35</v>
      </c>
    </row>
    <row r="29" spans="1:2" ht="16.5" customHeight="1">
      <c r="A29" s="6" t="s">
        <v>36</v>
      </c>
      <c r="B29" s="7" t="s">
        <v>37</v>
      </c>
    </row>
    <row r="30" ht="15" customHeight="1">
      <c r="B30"/>
    </row>
    <row r="31" ht="15" customHeight="1">
      <c r="B31"/>
    </row>
    <row r="32" ht="15" customHeight="1">
      <c r="B32"/>
    </row>
    <row r="33" ht="15" customHeight="1">
      <c r="B33"/>
    </row>
    <row r="34" ht="15" customHeight="1">
      <c r="B34"/>
    </row>
    <row r="35" ht="15" customHeight="1">
      <c r="B35"/>
    </row>
    <row r="36" ht="15" customHeight="1">
      <c r="B36"/>
    </row>
    <row r="37" ht="15" customHeight="1">
      <c r="B37"/>
    </row>
    <row r="38" ht="15" customHeight="1">
      <c r="B38"/>
    </row>
    <row r="39" ht="15" customHeight="1">
      <c r="B39"/>
    </row>
    <row r="40" ht="15" customHeight="1">
      <c r="B40"/>
    </row>
    <row r="41" ht="15" customHeight="1">
      <c r="B41"/>
    </row>
    <row r="42" ht="15" customHeight="1">
      <c r="B42"/>
    </row>
    <row r="43" ht="15" customHeight="1">
      <c r="B43"/>
    </row>
    <row r="44" ht="15" customHeight="1">
      <c r="B44"/>
    </row>
    <row r="45" ht="15" customHeight="1">
      <c r="B45"/>
    </row>
    <row r="46" ht="15" customHeight="1">
      <c r="B46"/>
    </row>
    <row r="47" ht="15" customHeight="1">
      <c r="B47"/>
    </row>
    <row r="48" ht="15" customHeight="1">
      <c r="B48"/>
    </row>
    <row r="49" ht="15" customHeight="1">
      <c r="B49"/>
    </row>
    <row r="50" ht="15" customHeight="1">
      <c r="B50"/>
    </row>
    <row r="51" ht="15" customHeight="1">
      <c r="B51"/>
    </row>
    <row r="52" ht="15" customHeight="1">
      <c r="B52"/>
    </row>
    <row r="53" ht="15" customHeight="1">
      <c r="B53"/>
    </row>
    <row r="54" ht="15" customHeight="1">
      <c r="B54"/>
    </row>
    <row r="55" ht="15" customHeight="1">
      <c r="B55"/>
    </row>
    <row r="56" ht="15" customHeight="1">
      <c r="B56"/>
    </row>
    <row r="57" ht="15" customHeight="1">
      <c r="B57"/>
    </row>
    <row r="58" ht="15" customHeight="1">
      <c r="B58"/>
    </row>
    <row r="59" ht="15" customHeight="1">
      <c r="B59"/>
    </row>
    <row r="60" ht="15" customHeight="1">
      <c r="B60"/>
    </row>
    <row r="61" ht="15" customHeight="1">
      <c r="B61"/>
    </row>
    <row r="62" ht="15" customHeight="1">
      <c r="B62"/>
    </row>
    <row r="63" ht="15" customHeight="1">
      <c r="B63"/>
    </row>
  </sheetData>
  <sheetProtection selectLockedCells="1" selectUnlockedCells="1"/>
  <printOptions horizontalCentered="1"/>
  <pageMargins left="0" right="0" top="0.39375" bottom="0.19652777777777777" header="0.5118055555555555" footer="0.5118055555555555"/>
  <pageSetup fitToHeight="4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9"/>
  </sheetPr>
  <dimension ref="A1:IQ18"/>
  <sheetViews>
    <sheetView workbookViewId="0" topLeftCell="A1">
      <selection activeCell="A17" sqref="A17"/>
    </sheetView>
  </sheetViews>
  <sheetFormatPr defaultColWidth="9.140625" defaultRowHeight="12.75"/>
  <cols>
    <col min="1" max="1" width="19.57421875" style="21" customWidth="1"/>
    <col min="6" max="6" width="0.5625" style="0" customWidth="1"/>
    <col min="11" max="16384" width="11.57421875" style="0" customWidth="1"/>
  </cols>
  <sheetData>
    <row r="1" spans="1:251" s="22" customFormat="1" ht="18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IQ1"/>
    </row>
    <row r="2" spans="1:251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IQ2"/>
    </row>
    <row r="3" spans="1:10" s="18" customFormat="1" ht="51" customHeight="1">
      <c r="A3" s="112" t="s">
        <v>40</v>
      </c>
      <c r="B3" s="113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</row>
    <row r="4" spans="1:10" s="30" customFormat="1" ht="39.75" customHeight="1">
      <c r="A4" s="29"/>
      <c r="B4" s="218" t="s">
        <v>203</v>
      </c>
      <c r="C4" s="218"/>
      <c r="D4" s="218"/>
      <c r="E4" s="218"/>
      <c r="F4" s="218"/>
      <c r="G4" s="218"/>
      <c r="H4" s="218"/>
      <c r="I4" s="218"/>
      <c r="J4" s="218"/>
    </row>
    <row r="5" spans="1:10" ht="14.25" customHeight="1">
      <c r="A5" s="115"/>
      <c r="B5" s="228" t="s">
        <v>204</v>
      </c>
      <c r="C5" s="228"/>
      <c r="D5" s="228"/>
      <c r="E5" s="228"/>
      <c r="F5" s="228"/>
      <c r="G5" s="228"/>
      <c r="H5" s="228"/>
      <c r="I5" s="228"/>
      <c r="J5" s="228"/>
    </row>
    <row r="6" spans="1:10" ht="12.75" customHeight="1">
      <c r="A6" s="115"/>
      <c r="B6" s="222" t="s">
        <v>50</v>
      </c>
      <c r="C6" s="222"/>
      <c r="D6" s="222"/>
      <c r="E6" s="222"/>
      <c r="F6" s="32"/>
      <c r="G6" s="222" t="s">
        <v>51</v>
      </c>
      <c r="H6" s="222"/>
      <c r="I6" s="222"/>
      <c r="J6" s="222"/>
    </row>
    <row r="7" spans="1:12" ht="12.75">
      <c r="A7" s="115" t="s">
        <v>196</v>
      </c>
      <c r="B7" s="118">
        <f>C7+D7+E7</f>
        <v>2012</v>
      </c>
      <c r="C7" s="119">
        <v>1718</v>
      </c>
      <c r="D7" s="119">
        <v>210</v>
      </c>
      <c r="E7" s="119">
        <v>84</v>
      </c>
      <c r="F7" s="119"/>
      <c r="G7" s="33">
        <f>B7/$B$10</f>
        <v>0.9263351749539595</v>
      </c>
      <c r="H7" s="33">
        <f>C7/$C$10</f>
        <v>0.9296536796536796</v>
      </c>
      <c r="I7" s="33">
        <f>D7/$D$10</f>
        <v>0.8974358974358975</v>
      </c>
      <c r="J7" s="33">
        <f>E7/$E$10</f>
        <v>0.9333333333333333</v>
      </c>
      <c r="L7" s="129"/>
    </row>
    <row r="8" spans="1:12" ht="12.75">
      <c r="A8" s="115" t="s">
        <v>197</v>
      </c>
      <c r="B8" s="118">
        <f>C8+D8+E8</f>
        <v>140</v>
      </c>
      <c r="C8" s="129">
        <v>114</v>
      </c>
      <c r="D8" s="129">
        <v>21</v>
      </c>
      <c r="E8" s="129">
        <v>5</v>
      </c>
      <c r="F8" s="129"/>
      <c r="G8" s="33">
        <f>B8/$B$10</f>
        <v>0.06445672191528545</v>
      </c>
      <c r="H8" s="33">
        <f>C8/$C$10</f>
        <v>0.06168831168831169</v>
      </c>
      <c r="I8" s="33">
        <f>D8/$D$10</f>
        <v>0.08974358974358974</v>
      </c>
      <c r="J8" s="33">
        <f>E8/$E$10</f>
        <v>0.05555555555555555</v>
      </c>
      <c r="L8" s="129"/>
    </row>
    <row r="9" spans="1:12" ht="12.75">
      <c r="A9" s="49" t="s">
        <v>75</v>
      </c>
      <c r="B9" s="118">
        <f>C9+D9+E9</f>
        <v>20</v>
      </c>
      <c r="C9" s="129">
        <v>16</v>
      </c>
      <c r="D9" s="129">
        <v>3</v>
      </c>
      <c r="E9" s="129">
        <v>1</v>
      </c>
      <c r="F9" s="129"/>
      <c r="G9" s="33">
        <f>B9/$B$10</f>
        <v>0.009208103130755065</v>
      </c>
      <c r="H9" s="33">
        <f>C9/$C$10</f>
        <v>0.008658008658008658</v>
      </c>
      <c r="I9" s="33">
        <f>D9/$D$10</f>
        <v>0.01282051282051282</v>
      </c>
      <c r="J9" s="33">
        <f>E9/$E$10</f>
        <v>0.011111111111111112</v>
      </c>
      <c r="L9" s="129"/>
    </row>
    <row r="10" spans="1:12" ht="12.75">
      <c r="A10" s="124" t="s">
        <v>41</v>
      </c>
      <c r="B10" s="118">
        <f>C10+D10+E10</f>
        <v>2172</v>
      </c>
      <c r="C10" s="118">
        <f>SUM(C7:C9)</f>
        <v>1848</v>
      </c>
      <c r="D10" s="118">
        <f>SUM(D7:D9)</f>
        <v>234</v>
      </c>
      <c r="E10" s="118">
        <f>SUM(E7:E9)</f>
        <v>90</v>
      </c>
      <c r="F10" s="118"/>
      <c r="G10" s="39">
        <f>B10/$B$10</f>
        <v>1</v>
      </c>
      <c r="H10" s="39">
        <f>C10/$C$10</f>
        <v>1</v>
      </c>
      <c r="I10" s="39">
        <f>D10/$D$10</f>
        <v>1</v>
      </c>
      <c r="J10" s="39">
        <f>E10/$E$10</f>
        <v>1</v>
      </c>
      <c r="L10" s="129"/>
    </row>
    <row r="11" spans="1:10" ht="14.25" customHeight="1">
      <c r="A11" s="115"/>
      <c r="B11" s="228" t="s">
        <v>205</v>
      </c>
      <c r="C11" s="228"/>
      <c r="D11" s="228"/>
      <c r="E11" s="228"/>
      <c r="F11" s="228"/>
      <c r="G11" s="228"/>
      <c r="H11" s="228"/>
      <c r="I11" s="228"/>
      <c r="J11" s="228"/>
    </row>
    <row r="12" spans="1:10" ht="12.75" customHeight="1">
      <c r="A12" s="115"/>
      <c r="B12" s="222" t="s">
        <v>50</v>
      </c>
      <c r="C12" s="222"/>
      <c r="D12" s="222"/>
      <c r="E12" s="222"/>
      <c r="F12" s="32"/>
      <c r="G12" s="222" t="s">
        <v>51</v>
      </c>
      <c r="H12" s="222"/>
      <c r="I12" s="222"/>
      <c r="J12" s="222"/>
    </row>
    <row r="13" spans="1:10" ht="12.75" customHeight="1">
      <c r="A13" s="115" t="s">
        <v>196</v>
      </c>
      <c r="B13" s="118">
        <f>C13+D13+E13</f>
        <v>1850</v>
      </c>
      <c r="C13" s="119">
        <v>1574</v>
      </c>
      <c r="D13" s="119">
        <v>192</v>
      </c>
      <c r="E13" s="119">
        <v>84</v>
      </c>
      <c r="F13" s="119">
        <v>12743.054438737276</v>
      </c>
      <c r="G13" s="33">
        <f>B13/$B$16</f>
        <v>0.8517495395948435</v>
      </c>
      <c r="H13" s="33">
        <f>C13/$C$16</f>
        <v>0.8517316017316018</v>
      </c>
      <c r="I13" s="33">
        <f>D13/$D$16</f>
        <v>0.8205128205128205</v>
      </c>
      <c r="J13" s="33">
        <f>E13/$E$16</f>
        <v>0.9333333333333333</v>
      </c>
    </row>
    <row r="14" spans="1:10" ht="14.25" customHeight="1">
      <c r="A14" s="115" t="s">
        <v>197</v>
      </c>
      <c r="B14" s="118">
        <f>C14+D14+E14</f>
        <v>292</v>
      </c>
      <c r="C14" s="136">
        <v>248</v>
      </c>
      <c r="D14" s="136">
        <v>40</v>
      </c>
      <c r="E14" s="136">
        <v>4</v>
      </c>
      <c r="F14" s="136"/>
      <c r="G14" s="33">
        <f>B14/$B$16</f>
        <v>0.13443830570902393</v>
      </c>
      <c r="H14" s="33">
        <f>C14/$C$16</f>
        <v>0.1341991341991342</v>
      </c>
      <c r="I14" s="33">
        <f>D14/$D$16</f>
        <v>0.17094017094017094</v>
      </c>
      <c r="J14" s="33">
        <f>E14/$E$16</f>
        <v>0.044444444444444446</v>
      </c>
    </row>
    <row r="15" spans="1:10" ht="14.25" customHeight="1">
      <c r="A15" s="49" t="s">
        <v>75</v>
      </c>
      <c r="B15" s="118">
        <f>C15+D15+E15</f>
        <v>30</v>
      </c>
      <c r="C15" s="136">
        <v>26</v>
      </c>
      <c r="D15" s="136">
        <v>2</v>
      </c>
      <c r="E15" s="136">
        <v>2</v>
      </c>
      <c r="F15" s="136"/>
      <c r="G15" s="33">
        <f>B15/$B$16</f>
        <v>0.013812154696132596</v>
      </c>
      <c r="H15" s="33">
        <f>C15/$C$16</f>
        <v>0.01406926406926407</v>
      </c>
      <c r="I15" s="33">
        <f>D15/$D$16</f>
        <v>0.008547008547008548</v>
      </c>
      <c r="J15" s="33">
        <f>E15/$E$16</f>
        <v>0.022222222222222223</v>
      </c>
    </row>
    <row r="16" spans="1:10" ht="12.75">
      <c r="A16" s="138" t="s">
        <v>41</v>
      </c>
      <c r="B16" s="131">
        <f>C16+D16+E16</f>
        <v>2172</v>
      </c>
      <c r="C16" s="131">
        <f>SUM(C13:C15)</f>
        <v>1848</v>
      </c>
      <c r="D16" s="131">
        <f>SUM(D13:D15)</f>
        <v>234</v>
      </c>
      <c r="E16" s="131">
        <f>SUM(E13:E15)</f>
        <v>90</v>
      </c>
      <c r="F16" s="54"/>
      <c r="G16" s="54">
        <f>B16/$B$16</f>
        <v>1</v>
      </c>
      <c r="H16" s="54">
        <f>C16/$C$16</f>
        <v>1</v>
      </c>
      <c r="I16" s="54">
        <f>D16/$D$16</f>
        <v>1</v>
      </c>
      <c r="J16" s="54">
        <f>E16/$E$16</f>
        <v>1</v>
      </c>
    </row>
    <row r="17" spans="1:39" s="58" customFormat="1" ht="12.75">
      <c r="A17" s="55" t="s">
        <v>303</v>
      </c>
      <c r="B17" s="55"/>
      <c r="C17" s="55"/>
      <c r="D17" s="55"/>
      <c r="E17" s="55"/>
      <c r="F17" s="55"/>
      <c r="G17" s="56"/>
      <c r="H17" s="5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ht="12.75">
      <c r="A18" s="55"/>
    </row>
  </sheetData>
  <sheetProtection selectLockedCells="1" selectUnlockedCells="1"/>
  <mergeCells count="8">
    <mergeCell ref="B11:J11"/>
    <mergeCell ref="B12:E12"/>
    <mergeCell ref="G12:J12"/>
    <mergeCell ref="A1:J1"/>
    <mergeCell ref="B4:J4"/>
    <mergeCell ref="B5:J5"/>
    <mergeCell ref="B6:E6"/>
    <mergeCell ref="G6:J6"/>
  </mergeCells>
  <printOptions horizontalCentered="1"/>
  <pageMargins left="0" right="0" top="0.5902777777777778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C25"/>
  <sheetViews>
    <sheetView workbookViewId="0" topLeftCell="A1">
      <selection activeCell="A24" sqref="A24"/>
    </sheetView>
  </sheetViews>
  <sheetFormatPr defaultColWidth="9.140625" defaultRowHeight="12.75"/>
  <cols>
    <col min="1" max="1" width="18.28125" style="18" customWidth="1"/>
    <col min="2" max="5" width="9.140625" style="18" customWidth="1"/>
    <col min="6" max="6" width="0.5625" style="18" customWidth="1"/>
    <col min="7" max="7" width="9.140625" style="19" customWidth="1"/>
    <col min="8" max="8" width="9.140625" style="20" customWidth="1"/>
    <col min="9" max="9" width="9.140625" style="21" customWidth="1"/>
    <col min="10" max="10" width="11.28125" style="21" customWidth="1"/>
    <col min="11" max="11" width="9.140625" style="21" customWidth="1"/>
    <col min="12" max="12" width="47.28125" style="21" customWidth="1"/>
    <col min="13" max="28" width="9.140625" style="21" customWidth="1"/>
    <col min="29" max="225" width="9.140625" style="18" customWidth="1"/>
    <col min="226" max="16384" width="35.421875" style="18" customWidth="1"/>
  </cols>
  <sheetData>
    <row r="1" spans="1:10" s="22" customFormat="1" ht="30" customHeight="1">
      <c r="A1" s="217" t="s">
        <v>206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s="18" customFormat="1" ht="51" customHeight="1">
      <c r="A3" s="112" t="s">
        <v>40</v>
      </c>
      <c r="B3" s="113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</row>
    <row r="4" spans="1:10" s="30" customFormat="1" ht="21" customHeight="1">
      <c r="A4" s="29"/>
      <c r="B4" s="232" t="s">
        <v>207</v>
      </c>
      <c r="C4" s="232"/>
      <c r="D4" s="232"/>
      <c r="E4" s="232"/>
      <c r="F4" s="232"/>
      <c r="G4" s="232"/>
      <c r="H4" s="232"/>
      <c r="I4" s="232"/>
      <c r="J4" s="232"/>
    </row>
    <row r="5" spans="1:10" s="22" customFormat="1" ht="12.75" customHeight="1">
      <c r="A5" s="29"/>
      <c r="B5" s="222" t="s">
        <v>50</v>
      </c>
      <c r="C5" s="222"/>
      <c r="D5" s="222"/>
      <c r="E5" s="222"/>
      <c r="F5" s="32"/>
      <c r="G5" s="222" t="s">
        <v>51</v>
      </c>
      <c r="H5" s="222"/>
      <c r="I5" s="222"/>
      <c r="J5" s="222"/>
    </row>
    <row r="6" spans="1:12" s="22" customFormat="1" ht="14.25" customHeight="1">
      <c r="A6" s="29" t="s">
        <v>208</v>
      </c>
      <c r="B6" s="35">
        <f aca="true" t="shared" si="0" ref="B6:B11">SUM(C6:E6)</f>
        <v>968</v>
      </c>
      <c r="C6" s="29">
        <v>842</v>
      </c>
      <c r="D6" s="29">
        <v>100</v>
      </c>
      <c r="E6" s="29">
        <v>26</v>
      </c>
      <c r="F6" s="29"/>
      <c r="G6" s="33">
        <f aca="true" t="shared" si="1" ref="G6:G11">B6/$B$12</f>
        <v>0.49287169042769857</v>
      </c>
      <c r="H6" s="33">
        <f aca="true" t="shared" si="2" ref="H6:H11">C6/$C$12</f>
        <v>0.5</v>
      </c>
      <c r="I6" s="33">
        <f aca="true" t="shared" si="3" ref="I6:I11">D6/$D$12</f>
        <v>0.5050505050505051</v>
      </c>
      <c r="J6" s="33">
        <f aca="true" t="shared" si="4" ref="J6:J11">E6/$E$12</f>
        <v>0.3170731707317073</v>
      </c>
      <c r="L6" s="60"/>
    </row>
    <row r="7" spans="1:12" s="22" customFormat="1" ht="14.25" customHeight="1">
      <c r="A7" s="29" t="s">
        <v>209</v>
      </c>
      <c r="B7" s="35">
        <f t="shared" si="0"/>
        <v>576</v>
      </c>
      <c r="C7" s="29">
        <v>483</v>
      </c>
      <c r="D7" s="29">
        <v>66</v>
      </c>
      <c r="E7" s="29">
        <v>27</v>
      </c>
      <c r="F7" s="29"/>
      <c r="G7" s="33">
        <f t="shared" si="1"/>
        <v>0.29327902240325865</v>
      </c>
      <c r="H7" s="33">
        <f t="shared" si="2"/>
        <v>0.28681710213776723</v>
      </c>
      <c r="I7" s="33">
        <f t="shared" si="3"/>
        <v>0.3333333333333333</v>
      </c>
      <c r="J7" s="33">
        <f t="shared" si="4"/>
        <v>0.32926829268292684</v>
      </c>
      <c r="L7" s="60"/>
    </row>
    <row r="8" spans="1:12" s="22" customFormat="1" ht="14.25" customHeight="1">
      <c r="A8" s="29" t="s">
        <v>210</v>
      </c>
      <c r="B8" s="35">
        <f t="shared" si="0"/>
        <v>252</v>
      </c>
      <c r="C8" s="29">
        <v>214</v>
      </c>
      <c r="D8" s="29">
        <v>19</v>
      </c>
      <c r="E8" s="29">
        <v>19</v>
      </c>
      <c r="F8" s="29"/>
      <c r="G8" s="33">
        <f t="shared" si="1"/>
        <v>0.12830957230142567</v>
      </c>
      <c r="H8" s="33">
        <f t="shared" si="2"/>
        <v>0.12707838479809977</v>
      </c>
      <c r="I8" s="33">
        <f t="shared" si="3"/>
        <v>0.09595959595959595</v>
      </c>
      <c r="J8" s="33">
        <f t="shared" si="4"/>
        <v>0.23170731707317074</v>
      </c>
      <c r="L8" s="60"/>
    </row>
    <row r="9" spans="1:12" s="22" customFormat="1" ht="14.25" customHeight="1">
      <c r="A9" s="29" t="s">
        <v>211</v>
      </c>
      <c r="B9" s="35">
        <f t="shared" si="0"/>
        <v>93</v>
      </c>
      <c r="C9" s="29">
        <v>82</v>
      </c>
      <c r="D9" s="29">
        <v>3</v>
      </c>
      <c r="E9" s="29">
        <v>8</v>
      </c>
      <c r="F9" s="29"/>
      <c r="G9" s="33">
        <f t="shared" si="1"/>
        <v>0.04735234215885947</v>
      </c>
      <c r="H9" s="33">
        <f t="shared" si="2"/>
        <v>0.048693586698337295</v>
      </c>
      <c r="I9" s="33">
        <f t="shared" si="3"/>
        <v>0.015151515151515152</v>
      </c>
      <c r="J9" s="33">
        <f t="shared" si="4"/>
        <v>0.0975609756097561</v>
      </c>
      <c r="L9"/>
    </row>
    <row r="10" spans="1:12" s="22" customFormat="1" ht="14.25" customHeight="1">
      <c r="A10" s="29" t="s">
        <v>212</v>
      </c>
      <c r="B10" s="35">
        <f t="shared" si="0"/>
        <v>55</v>
      </c>
      <c r="C10" s="29">
        <v>48</v>
      </c>
      <c r="D10" s="29">
        <v>5</v>
      </c>
      <c r="E10" s="29">
        <v>2</v>
      </c>
      <c r="F10" s="29"/>
      <c r="G10" s="33">
        <f t="shared" si="1"/>
        <v>0.0280040733197556</v>
      </c>
      <c r="H10" s="33">
        <f t="shared" si="2"/>
        <v>0.028503562945368172</v>
      </c>
      <c r="I10" s="33">
        <f t="shared" si="3"/>
        <v>0.025252525252525252</v>
      </c>
      <c r="J10" s="33">
        <f t="shared" si="4"/>
        <v>0.024390243902439025</v>
      </c>
      <c r="L10"/>
    </row>
    <row r="11" spans="1:12" s="22" customFormat="1" ht="14.25" customHeight="1">
      <c r="A11" s="29" t="s">
        <v>213</v>
      </c>
      <c r="B11" s="35">
        <f t="shared" si="0"/>
        <v>20</v>
      </c>
      <c r="C11" s="29">
        <v>15</v>
      </c>
      <c r="D11" s="29">
        <v>5</v>
      </c>
      <c r="E11" s="29">
        <v>0</v>
      </c>
      <c r="F11" s="1"/>
      <c r="G11" s="33">
        <f t="shared" si="1"/>
        <v>0.010183299389002037</v>
      </c>
      <c r="H11" s="33">
        <f t="shared" si="2"/>
        <v>0.008907363420427554</v>
      </c>
      <c r="I11" s="33">
        <f t="shared" si="3"/>
        <v>0.025252525252525252</v>
      </c>
      <c r="J11" s="33">
        <f t="shared" si="4"/>
        <v>0</v>
      </c>
      <c r="L11"/>
    </row>
    <row r="12" spans="1:12" s="22" customFormat="1" ht="14.25" customHeight="1">
      <c r="A12" s="35" t="s">
        <v>41</v>
      </c>
      <c r="B12" s="63">
        <f>SUM(B6:B11)</f>
        <v>1964</v>
      </c>
      <c r="C12" s="110">
        <f>SUM(C6:C11)</f>
        <v>1684</v>
      </c>
      <c r="D12">
        <f>SUM(D6:D11)</f>
        <v>198</v>
      </c>
      <c r="E12">
        <f>SUM(E6:E11)</f>
        <v>82</v>
      </c>
      <c r="F12" s="1"/>
      <c r="G12" s="39">
        <f>SUM(G6:G11)</f>
        <v>1</v>
      </c>
      <c r="H12" s="39">
        <f>SUM(H6:H11)</f>
        <v>1</v>
      </c>
      <c r="I12" s="39">
        <f>SUM(I6:I11)</f>
        <v>1</v>
      </c>
      <c r="J12" s="39">
        <f>SUM(J6:J11)</f>
        <v>1</v>
      </c>
      <c r="L12"/>
    </row>
    <row r="13" spans="1:12" s="22" customFormat="1" ht="14.25" customHeight="1">
      <c r="A13" s="156" t="s">
        <v>214</v>
      </c>
      <c r="B13" s="157">
        <v>530</v>
      </c>
      <c r="C13" s="158">
        <v>525</v>
      </c>
      <c r="D13" s="158">
        <v>557</v>
      </c>
      <c r="E13" s="158">
        <v>589</v>
      </c>
      <c r="F13" s="159"/>
      <c r="G13" s="39"/>
      <c r="H13" s="39"/>
      <c r="I13" s="39"/>
      <c r="J13" s="39"/>
      <c r="L13"/>
    </row>
    <row r="14" spans="1:12" s="22" customFormat="1" ht="14.25" customHeight="1">
      <c r="A14" s="40"/>
      <c r="B14" s="233" t="s">
        <v>215</v>
      </c>
      <c r="C14" s="233"/>
      <c r="D14" s="233"/>
      <c r="E14" s="233"/>
      <c r="F14" s="233"/>
      <c r="G14" s="233"/>
      <c r="H14" s="233"/>
      <c r="I14" s="233"/>
      <c r="J14" s="233"/>
      <c r="L14"/>
    </row>
    <row r="15" spans="1:10" s="22" customFormat="1" ht="12.75" customHeight="1">
      <c r="A15" s="29"/>
      <c r="B15" s="222" t="s">
        <v>50</v>
      </c>
      <c r="C15" s="222"/>
      <c r="D15" s="222"/>
      <c r="E15" s="32"/>
      <c r="F15" s="32"/>
      <c r="G15" s="222" t="s">
        <v>51</v>
      </c>
      <c r="H15" s="222"/>
      <c r="I15" s="222"/>
      <c r="J15" s="32"/>
    </row>
    <row r="16" spans="1:12" s="22" customFormat="1" ht="14.25" customHeight="1">
      <c r="A16" s="29" t="s">
        <v>216</v>
      </c>
      <c r="B16" s="35">
        <f aca="true" t="shared" si="5" ref="B16:B21">SUM(C16:E16)</f>
        <v>265</v>
      </c>
      <c r="C16" s="29">
        <v>226</v>
      </c>
      <c r="D16" s="29">
        <v>30</v>
      </c>
      <c r="E16" s="29">
        <v>9</v>
      </c>
      <c r="F16" s="29"/>
      <c r="G16" s="33">
        <f aca="true" t="shared" si="6" ref="G16:G21">B16/$B$22</f>
        <v>0.17218973359324236</v>
      </c>
      <c r="H16" s="33">
        <f aca="true" t="shared" si="7" ref="H16:H21">C16/$C$22</f>
        <v>0.1716021260440395</v>
      </c>
      <c r="I16" s="33">
        <f aca="true" t="shared" si="8" ref="I16:I21">D16/$D$22</f>
        <v>0.18867924528301888</v>
      </c>
      <c r="J16" s="33">
        <f aca="true" t="shared" si="9" ref="J16:J21">E16/$E$22</f>
        <v>0.14285714285714285</v>
      </c>
      <c r="L16" s="60"/>
    </row>
    <row r="17" spans="1:12" s="22" customFormat="1" ht="14.25" customHeight="1">
      <c r="A17" s="29" t="s">
        <v>217</v>
      </c>
      <c r="B17" s="35">
        <f t="shared" si="5"/>
        <v>313</v>
      </c>
      <c r="C17" s="29">
        <v>260</v>
      </c>
      <c r="D17" s="29">
        <v>35</v>
      </c>
      <c r="E17" s="29">
        <v>18</v>
      </c>
      <c r="F17" s="29"/>
      <c r="G17" s="33">
        <f t="shared" si="6"/>
        <v>0.20337881741390512</v>
      </c>
      <c r="H17" s="33">
        <f t="shared" si="7"/>
        <v>0.19741837509491267</v>
      </c>
      <c r="I17" s="33">
        <f t="shared" si="8"/>
        <v>0.22012578616352202</v>
      </c>
      <c r="J17" s="33">
        <f t="shared" si="9"/>
        <v>0.2857142857142857</v>
      </c>
      <c r="L17" s="60"/>
    </row>
    <row r="18" spans="1:12" s="22" customFormat="1" ht="14.25" customHeight="1">
      <c r="A18" s="29" t="s">
        <v>218</v>
      </c>
      <c r="B18" s="35">
        <f t="shared" si="5"/>
        <v>477</v>
      </c>
      <c r="C18" s="29">
        <v>416</v>
      </c>
      <c r="D18" s="29">
        <v>49</v>
      </c>
      <c r="E18" s="29">
        <v>12</v>
      </c>
      <c r="F18" s="29"/>
      <c r="G18" s="33">
        <f t="shared" si="6"/>
        <v>0.30994152046783624</v>
      </c>
      <c r="H18" s="33">
        <f t="shared" si="7"/>
        <v>0.31586940015186027</v>
      </c>
      <c r="I18" s="33">
        <f t="shared" si="8"/>
        <v>0.3081761006289308</v>
      </c>
      <c r="J18" s="33">
        <f t="shared" si="9"/>
        <v>0.19047619047619047</v>
      </c>
      <c r="L18" s="60"/>
    </row>
    <row r="19" spans="1:12" s="22" customFormat="1" ht="14.25" customHeight="1">
      <c r="A19" s="29" t="s">
        <v>219</v>
      </c>
      <c r="B19" s="35">
        <f t="shared" si="5"/>
        <v>302</v>
      </c>
      <c r="C19" s="29">
        <v>258</v>
      </c>
      <c r="D19" s="29">
        <v>27</v>
      </c>
      <c r="E19" s="29">
        <v>17</v>
      </c>
      <c r="F19" s="29"/>
      <c r="G19" s="33">
        <f t="shared" si="6"/>
        <v>0.19623131903833657</v>
      </c>
      <c r="H19" s="33">
        <f t="shared" si="7"/>
        <v>0.1958997722095672</v>
      </c>
      <c r="I19" s="33">
        <f t="shared" si="8"/>
        <v>0.16981132075471697</v>
      </c>
      <c r="J19" s="33">
        <f t="shared" si="9"/>
        <v>0.2698412698412698</v>
      </c>
      <c r="L19"/>
    </row>
    <row r="20" spans="1:12" s="22" customFormat="1" ht="14.25" customHeight="1">
      <c r="A20" s="29" t="s">
        <v>220</v>
      </c>
      <c r="B20" s="35">
        <f t="shared" si="5"/>
        <v>142</v>
      </c>
      <c r="C20" s="29">
        <v>117</v>
      </c>
      <c r="D20" s="29">
        <v>18</v>
      </c>
      <c r="E20" s="29">
        <v>7</v>
      </c>
      <c r="F20" s="29"/>
      <c r="G20" s="33">
        <f t="shared" si="6"/>
        <v>0.09226770630279402</v>
      </c>
      <c r="H20" s="33">
        <f t="shared" si="7"/>
        <v>0.0888382687927107</v>
      </c>
      <c r="I20" s="33">
        <f t="shared" si="8"/>
        <v>0.11320754716981132</v>
      </c>
      <c r="J20" s="33">
        <f t="shared" si="9"/>
        <v>0.1111111111111111</v>
      </c>
      <c r="L20"/>
    </row>
    <row r="21" spans="1:12" s="22" customFormat="1" ht="14.25" customHeight="1">
      <c r="A21" s="29" t="s">
        <v>221</v>
      </c>
      <c r="B21" s="35">
        <f t="shared" si="5"/>
        <v>40</v>
      </c>
      <c r="C21" s="29">
        <v>40</v>
      </c>
      <c r="D21" s="29">
        <v>0</v>
      </c>
      <c r="E21" s="29">
        <v>0</v>
      </c>
      <c r="F21" s="29"/>
      <c r="G21" s="33">
        <f t="shared" si="6"/>
        <v>0.02599090318388564</v>
      </c>
      <c r="H21" s="33">
        <f t="shared" si="7"/>
        <v>0.030372057706909643</v>
      </c>
      <c r="I21" s="33">
        <f t="shared" si="8"/>
        <v>0</v>
      </c>
      <c r="J21" s="33">
        <f t="shared" si="9"/>
        <v>0</v>
      </c>
      <c r="L21"/>
    </row>
    <row r="22" spans="1:12" s="37" customFormat="1" ht="14.25" customHeight="1">
      <c r="A22" s="35" t="s">
        <v>41</v>
      </c>
      <c r="B22" s="63">
        <f>SUM(B16:B21)</f>
        <v>1539</v>
      </c>
      <c r="C22" s="110">
        <f>SUM(C16:C21)</f>
        <v>1317</v>
      </c>
      <c r="D22" s="35">
        <f>SUM(D16:D21)</f>
        <v>159</v>
      </c>
      <c r="E22" s="35">
        <f>SUM(E16:E21)</f>
        <v>63</v>
      </c>
      <c r="F22" s="35"/>
      <c r="G22" s="39">
        <f>SUM(G16:G21)</f>
        <v>1</v>
      </c>
      <c r="H22" s="39">
        <f>SUM(H16:H21)</f>
        <v>1</v>
      </c>
      <c r="I22" s="39">
        <f>SUM(I16:I21)</f>
        <v>1</v>
      </c>
      <c r="J22" s="39">
        <f>SUM(J16:J21)</f>
        <v>1</v>
      </c>
      <c r="L22"/>
    </row>
    <row r="23" spans="1:12" s="22" customFormat="1" ht="14.25" customHeight="1">
      <c r="A23" s="160" t="s">
        <v>222</v>
      </c>
      <c r="B23" s="161">
        <v>5.5</v>
      </c>
      <c r="C23" s="162">
        <v>5.6</v>
      </c>
      <c r="D23" s="162">
        <v>4.8</v>
      </c>
      <c r="E23" s="162">
        <v>4.9</v>
      </c>
      <c r="F23" s="163"/>
      <c r="G23" s="54"/>
      <c r="H23" s="54"/>
      <c r="I23" s="54"/>
      <c r="J23" s="54"/>
      <c r="L23"/>
    </row>
    <row r="24" spans="1:29" s="58" customFormat="1" ht="12.75">
      <c r="A24" s="55" t="s">
        <v>303</v>
      </c>
      <c r="B24" s="55"/>
      <c r="C24" s="55"/>
      <c r="D24" s="55"/>
      <c r="E24" s="55"/>
      <c r="F24" s="55"/>
      <c r="G24" s="56"/>
      <c r="H24" s="5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="22" customFormat="1" ht="12">
      <c r="A25" s="92" t="s">
        <v>223</v>
      </c>
    </row>
    <row r="26" s="22" customFormat="1" ht="12"/>
    <row r="27" s="22" customFormat="1" ht="12"/>
    <row r="28" s="22" customFormat="1" ht="12"/>
    <row r="29" s="22" customFormat="1" ht="12"/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</sheetData>
  <sheetProtection selectLockedCells="1" selectUnlockedCells="1"/>
  <mergeCells count="7">
    <mergeCell ref="B14:J14"/>
    <mergeCell ref="B15:D15"/>
    <mergeCell ref="G15:I15"/>
    <mergeCell ref="A1:J1"/>
    <mergeCell ref="B4:J4"/>
    <mergeCell ref="B5:E5"/>
    <mergeCell ref="G5:J5"/>
  </mergeCells>
  <printOptions horizontalCentered="1"/>
  <pageMargins left="0" right="0" top="0.5902777777777778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AD26"/>
  <sheetViews>
    <sheetView workbookViewId="0" topLeftCell="B1">
      <selection activeCell="B24" sqref="B24"/>
    </sheetView>
  </sheetViews>
  <sheetFormatPr defaultColWidth="9.140625" defaultRowHeight="12.75"/>
  <cols>
    <col min="1" max="1" width="9.00390625" style="18" hidden="1" customWidth="1"/>
    <col min="2" max="2" width="53.8515625" style="18" customWidth="1"/>
    <col min="3" max="6" width="9.140625" style="18" customWidth="1"/>
    <col min="7" max="7" width="0.5625" style="18" customWidth="1"/>
    <col min="8" max="8" width="9.140625" style="19" customWidth="1"/>
    <col min="9" max="9" width="9.140625" style="20" customWidth="1"/>
    <col min="10" max="11" width="9.140625" style="21" customWidth="1"/>
    <col min="12" max="12" width="1.7109375" style="21" customWidth="1"/>
    <col min="13" max="13" width="9.140625" style="19" customWidth="1"/>
    <col min="14" max="14" width="9.140625" style="20" customWidth="1"/>
    <col min="15" max="29" width="9.140625" style="21" customWidth="1"/>
    <col min="30" max="226" width="9.140625" style="18" customWidth="1"/>
    <col min="227" max="16384" width="35.421875" style="18" customWidth="1"/>
  </cols>
  <sheetData>
    <row r="1" spans="2:11" s="22" customFormat="1" ht="18" customHeight="1">
      <c r="B1" s="217" t="s">
        <v>224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2:16" s="22" customFormat="1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M2" s="23"/>
      <c r="N2" s="23"/>
      <c r="O2" s="23"/>
      <c r="P2" s="23"/>
    </row>
    <row r="3" spans="2:16" s="18" customFormat="1" ht="51" customHeight="1">
      <c r="B3" s="112" t="s">
        <v>40</v>
      </c>
      <c r="C3" s="113" t="s">
        <v>41</v>
      </c>
      <c r="D3" s="27" t="s">
        <v>42</v>
      </c>
      <c r="E3" s="27" t="s">
        <v>43</v>
      </c>
      <c r="F3" s="28" t="s">
        <v>44</v>
      </c>
      <c r="G3" s="27"/>
      <c r="H3" s="26" t="s">
        <v>41</v>
      </c>
      <c r="I3" s="27" t="s">
        <v>42</v>
      </c>
      <c r="J3" s="27" t="s">
        <v>43</v>
      </c>
      <c r="K3" s="28" t="s">
        <v>44</v>
      </c>
      <c r="M3" s="26" t="s">
        <v>41</v>
      </c>
      <c r="N3" s="27" t="s">
        <v>42</v>
      </c>
      <c r="O3" s="27" t="s">
        <v>43</v>
      </c>
      <c r="P3" s="28" t="s">
        <v>44</v>
      </c>
    </row>
    <row r="4" spans="2:16" s="30" customFormat="1" ht="21.75" customHeight="1">
      <c r="B4" s="29"/>
      <c r="C4" s="234" t="s">
        <v>225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2:11" s="22" customFormat="1" ht="12.75" customHeight="1">
      <c r="B5" s="29"/>
      <c r="C5" s="221" t="s">
        <v>226</v>
      </c>
      <c r="D5" s="221"/>
      <c r="E5" s="221"/>
      <c r="F5" s="221"/>
      <c r="G5" s="221"/>
      <c r="H5" s="221"/>
      <c r="I5" s="221"/>
      <c r="J5" s="221"/>
      <c r="K5" s="221"/>
    </row>
    <row r="6" spans="2:16" s="22" customFormat="1" ht="12.75" customHeight="1">
      <c r="B6" s="29"/>
      <c r="C6" s="222" t="s">
        <v>160</v>
      </c>
      <c r="D6" s="222"/>
      <c r="E6" s="222"/>
      <c r="F6" s="222"/>
      <c r="G6" s="32"/>
      <c r="H6" s="222" t="s">
        <v>227</v>
      </c>
      <c r="I6" s="222"/>
      <c r="J6" s="222"/>
      <c r="K6" s="222"/>
      <c r="M6" s="222" t="s">
        <v>228</v>
      </c>
      <c r="N6" s="222"/>
      <c r="O6" s="222"/>
      <c r="P6" s="222"/>
    </row>
    <row r="7" spans="1:16" s="22" customFormat="1" ht="14.25" customHeight="1">
      <c r="A7" s="22">
        <v>3</v>
      </c>
      <c r="B7" s="164" t="s">
        <v>229</v>
      </c>
      <c r="C7" s="165">
        <f aca="true" t="shared" si="0" ref="C7:C21">D7+E7+F7</f>
        <v>1129</v>
      </c>
      <c r="D7" s="47">
        <v>974</v>
      </c>
      <c r="E7" s="47">
        <v>116</v>
      </c>
      <c r="F7" s="47">
        <v>39</v>
      </c>
      <c r="G7" s="47"/>
      <c r="H7" s="33">
        <f aca="true" t="shared" si="1" ref="H7:H20">C7/$C$21</f>
        <v>0.1732658072437078</v>
      </c>
      <c r="I7" s="33">
        <f aca="true" t="shared" si="2" ref="I7:I20">D7/$D$21</f>
        <v>0.1756854256854257</v>
      </c>
      <c r="J7" s="33">
        <f aca="true" t="shared" si="3" ref="J7:J20">E7/$E$21</f>
        <v>0.16524216524216523</v>
      </c>
      <c r="K7" s="33">
        <f aca="true" t="shared" si="4" ref="K7:K20">F7/$F$21</f>
        <v>0.14444444444444443</v>
      </c>
      <c r="L7" s="21"/>
      <c r="M7" s="33">
        <f aca="true" t="shared" si="5" ref="M7:M20">C7/C$23</f>
        <v>0.5197974217311234</v>
      </c>
      <c r="N7" s="33">
        <f aca="true" t="shared" si="6" ref="N7:N20">D7/D$23</f>
        <v>0.5270562770562771</v>
      </c>
      <c r="O7" s="33">
        <f aca="true" t="shared" si="7" ref="O7:O20">E7/E$23</f>
        <v>0.49572649572649574</v>
      </c>
      <c r="P7" s="33">
        <f aca="true" t="shared" si="8" ref="P7:P20">F7/F$23</f>
        <v>0.43333333333333335</v>
      </c>
    </row>
    <row r="8" spans="1:16" s="22" customFormat="1" ht="15" customHeight="1">
      <c r="A8" s="22">
        <v>1</v>
      </c>
      <c r="B8" s="36" t="s">
        <v>230</v>
      </c>
      <c r="C8" s="165">
        <f t="shared" si="0"/>
        <v>944</v>
      </c>
      <c r="D8" s="47">
        <v>789</v>
      </c>
      <c r="E8" s="47">
        <v>105</v>
      </c>
      <c r="F8" s="47">
        <v>50</v>
      </c>
      <c r="G8" s="47"/>
      <c r="H8" s="33">
        <f t="shared" si="1"/>
        <v>0.14487415592387967</v>
      </c>
      <c r="I8" s="33">
        <f t="shared" si="2"/>
        <v>0.1423160173160173</v>
      </c>
      <c r="J8" s="33">
        <f t="shared" si="3"/>
        <v>0.14957264957264957</v>
      </c>
      <c r="K8" s="33">
        <f t="shared" si="4"/>
        <v>0.18518518518518517</v>
      </c>
      <c r="L8" s="166"/>
      <c r="M8" s="33">
        <f t="shared" si="5"/>
        <v>0.43462246777163904</v>
      </c>
      <c r="N8" s="33">
        <f t="shared" si="6"/>
        <v>0.42694805194805197</v>
      </c>
      <c r="O8" s="33">
        <f t="shared" si="7"/>
        <v>0.44871794871794873</v>
      </c>
      <c r="P8" s="33">
        <f t="shared" si="8"/>
        <v>0.5555555555555556</v>
      </c>
    </row>
    <row r="9" spans="1:16" s="22" customFormat="1" ht="12" customHeight="1">
      <c r="A9" s="22">
        <v>5</v>
      </c>
      <c r="B9" s="164" t="s">
        <v>231</v>
      </c>
      <c r="C9" s="165">
        <f t="shared" si="0"/>
        <v>920</v>
      </c>
      <c r="D9" s="47">
        <v>787</v>
      </c>
      <c r="E9" s="47">
        <v>92</v>
      </c>
      <c r="F9" s="47">
        <v>41</v>
      </c>
      <c r="G9" s="47"/>
      <c r="H9" s="33">
        <f t="shared" si="1"/>
        <v>0.14119091467157766</v>
      </c>
      <c r="I9" s="33">
        <f t="shared" si="2"/>
        <v>0.14195526695526695</v>
      </c>
      <c r="J9" s="33">
        <f t="shared" si="3"/>
        <v>0.13105413105413105</v>
      </c>
      <c r="K9" s="33">
        <f t="shared" si="4"/>
        <v>0.15185185185185185</v>
      </c>
      <c r="L9" s="21"/>
      <c r="M9" s="33">
        <f t="shared" si="5"/>
        <v>0.42357274401473294</v>
      </c>
      <c r="N9" s="33">
        <f t="shared" si="6"/>
        <v>0.4258658008658009</v>
      </c>
      <c r="O9" s="33">
        <f t="shared" si="7"/>
        <v>0.39316239316239315</v>
      </c>
      <c r="P9" s="33">
        <f t="shared" si="8"/>
        <v>0.45555555555555555</v>
      </c>
    </row>
    <row r="10" spans="1:16" s="22" customFormat="1" ht="14.25" customHeight="1">
      <c r="A10" s="22">
        <v>4</v>
      </c>
      <c r="B10" s="164" t="s">
        <v>232</v>
      </c>
      <c r="C10" s="165">
        <f t="shared" si="0"/>
        <v>702</v>
      </c>
      <c r="D10" s="47">
        <v>578</v>
      </c>
      <c r="E10" s="47">
        <v>101</v>
      </c>
      <c r="F10" s="47">
        <v>23</v>
      </c>
      <c r="G10" s="47"/>
      <c r="H10" s="33">
        <f t="shared" si="1"/>
        <v>0.10773480662983426</v>
      </c>
      <c r="I10" s="33">
        <f t="shared" si="2"/>
        <v>0.10425685425685426</v>
      </c>
      <c r="J10" s="33">
        <f t="shared" si="3"/>
        <v>0.14387464387464388</v>
      </c>
      <c r="K10" s="33">
        <f t="shared" si="4"/>
        <v>0.08518518518518518</v>
      </c>
      <c r="L10" s="21"/>
      <c r="M10" s="33">
        <f t="shared" si="5"/>
        <v>0.32320441988950277</v>
      </c>
      <c r="N10" s="33">
        <f t="shared" si="6"/>
        <v>0.31277056277056275</v>
      </c>
      <c r="O10" s="33">
        <f t="shared" si="7"/>
        <v>0.43162393162393164</v>
      </c>
      <c r="P10" s="33">
        <f t="shared" si="8"/>
        <v>0.25555555555555554</v>
      </c>
    </row>
    <row r="11" spans="1:16" s="22" customFormat="1" ht="14.25" customHeight="1">
      <c r="A11" s="22">
        <v>13</v>
      </c>
      <c r="B11" s="164" t="s">
        <v>233</v>
      </c>
      <c r="C11" s="165">
        <f t="shared" si="0"/>
        <v>655</v>
      </c>
      <c r="D11" s="47">
        <v>543</v>
      </c>
      <c r="E11" s="47">
        <v>82</v>
      </c>
      <c r="F11" s="47">
        <v>30</v>
      </c>
      <c r="G11" s="47"/>
      <c r="H11" s="33">
        <f t="shared" si="1"/>
        <v>0.10052179251074278</v>
      </c>
      <c r="I11" s="33">
        <f t="shared" si="2"/>
        <v>0.09794372294372294</v>
      </c>
      <c r="J11" s="33">
        <f t="shared" si="3"/>
        <v>0.1168091168091168</v>
      </c>
      <c r="K11" s="33">
        <f t="shared" si="4"/>
        <v>0.1111111111111111</v>
      </c>
      <c r="L11" s="21"/>
      <c r="M11" s="33">
        <f t="shared" si="5"/>
        <v>0.30156537753222834</v>
      </c>
      <c r="N11" s="33">
        <f t="shared" si="6"/>
        <v>0.29383116883116883</v>
      </c>
      <c r="O11" s="33">
        <f t="shared" si="7"/>
        <v>0.3504273504273504</v>
      </c>
      <c r="P11" s="33">
        <f t="shared" si="8"/>
        <v>0.3333333333333333</v>
      </c>
    </row>
    <row r="12" spans="1:16" s="22" customFormat="1" ht="14.25" customHeight="1">
      <c r="A12" s="22">
        <v>2</v>
      </c>
      <c r="B12" s="164" t="s">
        <v>234</v>
      </c>
      <c r="C12" s="165">
        <f t="shared" si="0"/>
        <v>628</v>
      </c>
      <c r="D12" s="47">
        <v>541</v>
      </c>
      <c r="E12" s="47">
        <v>55</v>
      </c>
      <c r="F12" s="47">
        <v>32</v>
      </c>
      <c r="G12" s="47"/>
      <c r="H12" s="33">
        <f t="shared" si="1"/>
        <v>0.09637814610190301</v>
      </c>
      <c r="I12" s="33">
        <f t="shared" si="2"/>
        <v>0.09758297258297258</v>
      </c>
      <c r="J12" s="33">
        <f t="shared" si="3"/>
        <v>0.07834757834757834</v>
      </c>
      <c r="K12" s="33">
        <f t="shared" si="4"/>
        <v>0.11851851851851852</v>
      </c>
      <c r="L12" s="21"/>
      <c r="M12" s="33">
        <f t="shared" si="5"/>
        <v>0.289134438305709</v>
      </c>
      <c r="N12" s="33">
        <f t="shared" si="6"/>
        <v>0.29274891774891776</v>
      </c>
      <c r="O12" s="33">
        <f t="shared" si="7"/>
        <v>0.23504273504273504</v>
      </c>
      <c r="P12" s="33">
        <f t="shared" si="8"/>
        <v>0.35555555555555557</v>
      </c>
    </row>
    <row r="13" spans="1:16" s="37" customFormat="1" ht="12" customHeight="1">
      <c r="A13" s="22">
        <v>6</v>
      </c>
      <c r="B13" s="164" t="s">
        <v>235</v>
      </c>
      <c r="C13" s="165">
        <f t="shared" si="0"/>
        <v>417</v>
      </c>
      <c r="D13" s="47">
        <v>366</v>
      </c>
      <c r="E13" s="47">
        <v>29</v>
      </c>
      <c r="F13" s="47">
        <v>22</v>
      </c>
      <c r="G13" s="47"/>
      <c r="H13" s="33">
        <f t="shared" si="1"/>
        <v>0.0639963167587477</v>
      </c>
      <c r="I13" s="33">
        <f t="shared" si="2"/>
        <v>0.06601731601731602</v>
      </c>
      <c r="J13" s="33">
        <f t="shared" si="3"/>
        <v>0.04131054131054131</v>
      </c>
      <c r="K13" s="33">
        <f t="shared" si="4"/>
        <v>0.08148148148148149</v>
      </c>
      <c r="L13" s="21"/>
      <c r="M13" s="33">
        <f t="shared" si="5"/>
        <v>0.1919889502762431</v>
      </c>
      <c r="N13" s="33">
        <f t="shared" si="6"/>
        <v>0.19805194805194806</v>
      </c>
      <c r="O13" s="33">
        <f t="shared" si="7"/>
        <v>0.12393162393162394</v>
      </c>
      <c r="P13" s="33">
        <f t="shared" si="8"/>
        <v>0.24444444444444444</v>
      </c>
    </row>
    <row r="14" spans="1:16" s="22" customFormat="1" ht="14.25" customHeight="1">
      <c r="A14" s="22">
        <v>8</v>
      </c>
      <c r="B14" s="164" t="s">
        <v>236</v>
      </c>
      <c r="C14" s="165">
        <f t="shared" si="0"/>
        <v>263</v>
      </c>
      <c r="D14" s="47">
        <v>223</v>
      </c>
      <c r="E14" s="47">
        <v>36</v>
      </c>
      <c r="F14" s="47">
        <v>4</v>
      </c>
      <c r="G14" s="47"/>
      <c r="H14" s="33">
        <f t="shared" si="1"/>
        <v>0.0403621853898097</v>
      </c>
      <c r="I14" s="33">
        <f t="shared" si="2"/>
        <v>0.040223665223665224</v>
      </c>
      <c r="J14" s="33">
        <f t="shared" si="3"/>
        <v>0.05128205128205128</v>
      </c>
      <c r="K14" s="33">
        <f t="shared" si="4"/>
        <v>0.014814814814814815</v>
      </c>
      <c r="L14" s="21"/>
      <c r="M14" s="33">
        <f t="shared" si="5"/>
        <v>0.1210865561694291</v>
      </c>
      <c r="N14" s="33">
        <f t="shared" si="6"/>
        <v>0.12067099567099566</v>
      </c>
      <c r="O14" s="33">
        <f t="shared" si="7"/>
        <v>0.15384615384615385</v>
      </c>
      <c r="P14" s="33">
        <f t="shared" si="8"/>
        <v>0.044444444444444446</v>
      </c>
    </row>
    <row r="15" spans="1:16" s="22" customFormat="1" ht="14.25" customHeight="1">
      <c r="A15" s="22">
        <v>14</v>
      </c>
      <c r="B15" s="164" t="s">
        <v>169</v>
      </c>
      <c r="C15" s="165">
        <f t="shared" si="0"/>
        <v>258</v>
      </c>
      <c r="D15" s="47">
        <v>230</v>
      </c>
      <c r="E15" s="47">
        <v>22</v>
      </c>
      <c r="F15" s="47">
        <v>6</v>
      </c>
      <c r="G15" s="47"/>
      <c r="H15" s="33">
        <f t="shared" si="1"/>
        <v>0.03959484346224678</v>
      </c>
      <c r="I15" s="33">
        <f t="shared" si="2"/>
        <v>0.04148629148629149</v>
      </c>
      <c r="J15" s="33">
        <f t="shared" si="3"/>
        <v>0.03133903133903134</v>
      </c>
      <c r="K15" s="33">
        <f t="shared" si="4"/>
        <v>0.022222222222222223</v>
      </c>
      <c r="L15" s="21"/>
      <c r="M15" s="33">
        <f t="shared" si="5"/>
        <v>0.11878453038674033</v>
      </c>
      <c r="N15" s="33">
        <f t="shared" si="6"/>
        <v>0.12445887445887446</v>
      </c>
      <c r="O15" s="33">
        <f t="shared" si="7"/>
        <v>0.09401709401709402</v>
      </c>
      <c r="P15" s="33">
        <f t="shared" si="8"/>
        <v>0.06666666666666667</v>
      </c>
    </row>
    <row r="16" spans="1:16" s="22" customFormat="1" ht="14.25" customHeight="1">
      <c r="A16" s="22">
        <v>10</v>
      </c>
      <c r="B16" s="164" t="s">
        <v>237</v>
      </c>
      <c r="C16" s="165">
        <f t="shared" si="0"/>
        <v>172</v>
      </c>
      <c r="D16" s="47">
        <v>145</v>
      </c>
      <c r="E16" s="47">
        <v>19</v>
      </c>
      <c r="F16" s="47">
        <v>8</v>
      </c>
      <c r="G16" s="47"/>
      <c r="H16" s="33">
        <f t="shared" si="1"/>
        <v>0.026396562308164517</v>
      </c>
      <c r="I16" s="33">
        <f t="shared" si="2"/>
        <v>0.026154401154401156</v>
      </c>
      <c r="J16" s="33">
        <f t="shared" si="3"/>
        <v>0.027065527065527065</v>
      </c>
      <c r="K16" s="33">
        <f t="shared" si="4"/>
        <v>0.02962962962962963</v>
      </c>
      <c r="L16" s="21"/>
      <c r="M16" s="33">
        <f t="shared" si="5"/>
        <v>0.07918968692449356</v>
      </c>
      <c r="N16" s="33">
        <f t="shared" si="6"/>
        <v>0.07846320346320346</v>
      </c>
      <c r="O16" s="33">
        <f t="shared" si="7"/>
        <v>0.0811965811965812</v>
      </c>
      <c r="P16" s="33">
        <f t="shared" si="8"/>
        <v>0.08888888888888889</v>
      </c>
    </row>
    <row r="17" spans="1:16" s="22" customFormat="1" ht="14.25" customHeight="1">
      <c r="A17" s="37">
        <v>7</v>
      </c>
      <c r="B17" s="164" t="s">
        <v>238</v>
      </c>
      <c r="C17" s="165">
        <f t="shared" si="0"/>
        <v>168</v>
      </c>
      <c r="D17" s="47">
        <v>146</v>
      </c>
      <c r="E17" s="47">
        <v>16</v>
      </c>
      <c r="F17" s="47">
        <v>6</v>
      </c>
      <c r="G17" s="47"/>
      <c r="H17" s="33">
        <f t="shared" si="1"/>
        <v>0.02578268876611418</v>
      </c>
      <c r="I17" s="33">
        <f t="shared" si="2"/>
        <v>0.026334776334776336</v>
      </c>
      <c r="J17" s="33">
        <f t="shared" si="3"/>
        <v>0.022792022792022793</v>
      </c>
      <c r="K17" s="33">
        <f t="shared" si="4"/>
        <v>0.022222222222222223</v>
      </c>
      <c r="L17" s="21"/>
      <c r="M17" s="33">
        <f t="shared" si="5"/>
        <v>0.07734806629834254</v>
      </c>
      <c r="N17" s="33">
        <f t="shared" si="6"/>
        <v>0.07900432900432901</v>
      </c>
      <c r="O17" s="33">
        <f t="shared" si="7"/>
        <v>0.06837606837606838</v>
      </c>
      <c r="P17" s="33">
        <f t="shared" si="8"/>
        <v>0.06666666666666667</v>
      </c>
    </row>
    <row r="18" spans="1:16" s="37" customFormat="1" ht="14.25" customHeight="1">
      <c r="A18" s="22">
        <v>9</v>
      </c>
      <c r="B18" s="164" t="s">
        <v>239</v>
      </c>
      <c r="C18" s="165">
        <f t="shared" si="0"/>
        <v>147</v>
      </c>
      <c r="D18" s="47">
        <v>124</v>
      </c>
      <c r="E18" s="47">
        <v>19</v>
      </c>
      <c r="F18" s="47">
        <v>4</v>
      </c>
      <c r="G18" s="167"/>
      <c r="H18" s="33">
        <f t="shared" si="1"/>
        <v>0.02255985267034991</v>
      </c>
      <c r="I18" s="33">
        <f t="shared" si="2"/>
        <v>0.022366522366522368</v>
      </c>
      <c r="J18" s="33">
        <f t="shared" si="3"/>
        <v>0.027065527065527065</v>
      </c>
      <c r="K18" s="33">
        <f t="shared" si="4"/>
        <v>0.014814814814814815</v>
      </c>
      <c r="L18" s="21"/>
      <c r="M18" s="33">
        <f t="shared" si="5"/>
        <v>0.06767955801104972</v>
      </c>
      <c r="N18" s="33">
        <f t="shared" si="6"/>
        <v>0.0670995670995671</v>
      </c>
      <c r="O18" s="33">
        <f t="shared" si="7"/>
        <v>0.0811965811965812</v>
      </c>
      <c r="P18" s="33">
        <f t="shared" si="8"/>
        <v>0.044444444444444446</v>
      </c>
    </row>
    <row r="19" spans="1:16" s="22" customFormat="1" ht="15" customHeight="1">
      <c r="A19" s="37">
        <v>12</v>
      </c>
      <c r="B19" s="164" t="s">
        <v>240</v>
      </c>
      <c r="C19" s="165">
        <f t="shared" si="0"/>
        <v>89</v>
      </c>
      <c r="D19" s="47">
        <v>77</v>
      </c>
      <c r="E19" s="47">
        <v>9</v>
      </c>
      <c r="F19" s="47">
        <v>3</v>
      </c>
      <c r="G19" s="47"/>
      <c r="H19" s="33">
        <f t="shared" si="1"/>
        <v>0.013658686310620012</v>
      </c>
      <c r="I19" s="33">
        <f t="shared" si="2"/>
        <v>0.013888888888888888</v>
      </c>
      <c r="J19" s="33">
        <f t="shared" si="3"/>
        <v>0.01282051282051282</v>
      </c>
      <c r="K19" s="33">
        <f t="shared" si="4"/>
        <v>0.011111111111111112</v>
      </c>
      <c r="L19" s="21"/>
      <c r="M19" s="33">
        <f t="shared" si="5"/>
        <v>0.040976058931860036</v>
      </c>
      <c r="N19" s="33">
        <f t="shared" si="6"/>
        <v>0.041666666666666664</v>
      </c>
      <c r="O19" s="33">
        <f t="shared" si="7"/>
        <v>0.038461538461538464</v>
      </c>
      <c r="P19" s="33">
        <f t="shared" si="8"/>
        <v>0.03333333333333333</v>
      </c>
    </row>
    <row r="20" spans="1:16" s="22" customFormat="1" ht="14.25" customHeight="1">
      <c r="A20" s="22">
        <v>11</v>
      </c>
      <c r="B20" s="164" t="s">
        <v>241</v>
      </c>
      <c r="C20" s="165">
        <f t="shared" si="0"/>
        <v>24</v>
      </c>
      <c r="D20" s="47">
        <v>21</v>
      </c>
      <c r="E20" s="47">
        <v>1</v>
      </c>
      <c r="F20" s="47">
        <v>2</v>
      </c>
      <c r="G20" s="47"/>
      <c r="H20" s="33">
        <f t="shared" si="1"/>
        <v>0.003683241252302026</v>
      </c>
      <c r="I20" s="33">
        <f t="shared" si="2"/>
        <v>0.003787878787878788</v>
      </c>
      <c r="J20" s="33">
        <f t="shared" si="3"/>
        <v>0.0014245014245014246</v>
      </c>
      <c r="K20" s="33">
        <f t="shared" si="4"/>
        <v>0.007407407407407408</v>
      </c>
      <c r="L20" s="21"/>
      <c r="M20" s="33">
        <f t="shared" si="5"/>
        <v>0.011049723756906077</v>
      </c>
      <c r="N20" s="33">
        <f t="shared" si="6"/>
        <v>0.011363636363636364</v>
      </c>
      <c r="O20" s="33">
        <f t="shared" si="7"/>
        <v>0.004273504273504274</v>
      </c>
      <c r="P20" s="33">
        <f t="shared" si="8"/>
        <v>0.022222222222222223</v>
      </c>
    </row>
    <row r="21" spans="2:16" s="30" customFormat="1" ht="14.25" customHeight="1">
      <c r="B21" s="168" t="s">
        <v>242</v>
      </c>
      <c r="C21" s="155">
        <f t="shared" si="0"/>
        <v>6516</v>
      </c>
      <c r="D21" s="155">
        <f>SUM(D7:D20)</f>
        <v>5544</v>
      </c>
      <c r="E21" s="155">
        <f>SUM(E7:E20)</f>
        <v>702</v>
      </c>
      <c r="F21" s="155">
        <f>SUM(F7:F20)</f>
        <v>270</v>
      </c>
      <c r="G21" s="50"/>
      <c r="H21" s="39">
        <f>SUM(H7:H20)</f>
        <v>1.0000000000000002</v>
      </c>
      <c r="I21" s="39">
        <f>SUM(I7:I20)</f>
        <v>0.9999999999999999</v>
      </c>
      <c r="J21" s="39">
        <f>SUM(J7:J20)</f>
        <v>1</v>
      </c>
      <c r="K21" s="39">
        <f>SUM(K7:K20)</f>
        <v>1</v>
      </c>
      <c r="L21" s="169"/>
      <c r="M21" s="170"/>
      <c r="N21" s="170"/>
      <c r="O21" s="171"/>
      <c r="P21" s="171"/>
    </row>
    <row r="22" spans="2:16" s="22" customFormat="1" ht="6.75" customHeight="1">
      <c r="B22" s="164"/>
      <c r="C22" s="143"/>
      <c r="D22" s="143"/>
      <c r="E22" s="29"/>
      <c r="F22" s="29"/>
      <c r="G22" s="47"/>
      <c r="H22" s="33"/>
      <c r="I22" s="33"/>
      <c r="J22" s="33"/>
      <c r="K22" s="33"/>
      <c r="L22" s="21"/>
      <c r="M22" s="33"/>
      <c r="N22" s="33"/>
      <c r="O22" s="33"/>
      <c r="P22" s="33"/>
    </row>
    <row r="23" spans="2:16" s="37" customFormat="1" ht="14.25" customHeight="1">
      <c r="B23" s="51" t="s">
        <v>243</v>
      </c>
      <c r="C23" s="90">
        <v>2172</v>
      </c>
      <c r="D23" s="90">
        <v>1848</v>
      </c>
      <c r="E23" s="172">
        <v>234</v>
      </c>
      <c r="F23" s="172">
        <v>90</v>
      </c>
      <c r="G23" s="51"/>
      <c r="H23" s="173"/>
      <c r="I23" s="173"/>
      <c r="J23" s="174"/>
      <c r="K23" s="174"/>
      <c r="L23" s="175"/>
      <c r="M23" s="54"/>
      <c r="N23" s="54"/>
      <c r="O23" s="54"/>
      <c r="P23" s="54"/>
    </row>
    <row r="24" spans="2:30" s="58" customFormat="1" ht="12.75">
      <c r="B24" s="55" t="s">
        <v>303</v>
      </c>
      <c r="C24" s="55"/>
      <c r="D24" s="55"/>
      <c r="E24" s="55"/>
      <c r="F24" s="55"/>
      <c r="G24" s="55"/>
      <c r="H24" s="56"/>
      <c r="I24" s="57"/>
      <c r="J24" s="21"/>
      <c r="K24" s="21"/>
      <c r="L24" s="21"/>
      <c r="M24" s="56"/>
      <c r="N24" s="5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="22" customFormat="1" ht="12">
      <c r="B25" s="92" t="s">
        <v>244</v>
      </c>
    </row>
    <row r="26" s="22" customFormat="1" ht="12">
      <c r="B26" s="92" t="s">
        <v>245</v>
      </c>
    </row>
    <row r="27" s="22" customFormat="1" ht="12"/>
    <row r="28" s="22" customFormat="1" ht="12"/>
    <row r="29" s="22" customFormat="1" ht="12"/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</sheetData>
  <sheetProtection selectLockedCells="1" selectUnlockedCells="1"/>
  <mergeCells count="6">
    <mergeCell ref="B1:K1"/>
    <mergeCell ref="C4:P4"/>
    <mergeCell ref="C5:K5"/>
    <mergeCell ref="C6:F6"/>
    <mergeCell ref="H6:K6"/>
    <mergeCell ref="M6:P6"/>
  </mergeCells>
  <printOptions horizontalCentered="1"/>
  <pageMargins left="0" right="0" top="0.5902777777777778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AM26"/>
  <sheetViews>
    <sheetView workbookViewId="0" topLeftCell="A1">
      <selection activeCell="A17" sqref="A17"/>
    </sheetView>
  </sheetViews>
  <sheetFormatPr defaultColWidth="9.140625" defaultRowHeight="12.75"/>
  <cols>
    <col min="1" max="1" width="36.57421875" style="18" customWidth="1"/>
    <col min="2" max="3" width="6.140625" style="18" customWidth="1"/>
    <col min="4" max="4" width="9.140625" style="18" customWidth="1"/>
    <col min="5" max="5" width="6.7109375" style="18" customWidth="1"/>
    <col min="6" max="6" width="0.5625" style="18" customWidth="1"/>
    <col min="7" max="7" width="7.7109375" style="19" customWidth="1"/>
    <col min="8" max="8" width="7.7109375" style="20" customWidth="1"/>
    <col min="9" max="9" width="9.140625" style="21" customWidth="1"/>
    <col min="10" max="10" width="6.7109375" style="21" customWidth="1"/>
    <col min="11" max="11" width="0.5625" style="21" customWidth="1"/>
    <col min="12" max="13" width="6.140625" style="21" customWidth="1"/>
    <col min="14" max="14" width="9.140625" style="21" customWidth="1"/>
    <col min="15" max="15" width="6.7109375" style="21" customWidth="1"/>
    <col min="16" max="16" width="0.5625" style="21" customWidth="1"/>
    <col min="17" max="18" width="7.7109375" style="21" customWidth="1"/>
    <col min="19" max="19" width="9.140625" style="21" customWidth="1"/>
    <col min="20" max="20" width="6.7109375" style="21" customWidth="1"/>
    <col min="21" max="21" width="9.140625" style="21" customWidth="1"/>
    <col min="22" max="22" width="8.28125" style="21" customWidth="1"/>
    <col min="23" max="38" width="9.140625" style="21" customWidth="1"/>
    <col min="39" max="235" width="9.140625" style="18" customWidth="1"/>
    <col min="236" max="16384" width="35.421875" style="18" customWidth="1"/>
  </cols>
  <sheetData>
    <row r="1" spans="1:20" s="22" customFormat="1" ht="18" customHeight="1">
      <c r="A1" s="217" t="s">
        <v>246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 t="s">
        <v>39</v>
      </c>
      <c r="M1" s="217"/>
      <c r="N1" s="217"/>
      <c r="O1" s="217"/>
      <c r="P1" s="217"/>
      <c r="Q1" s="217"/>
      <c r="R1" s="217"/>
      <c r="S1" s="217"/>
      <c r="T1" s="217"/>
    </row>
    <row r="2" spans="1:13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M2" s="69"/>
    </row>
    <row r="3" spans="1:20" s="18" customFormat="1" ht="51" customHeight="1">
      <c r="A3" s="25" t="s">
        <v>40</v>
      </c>
      <c r="B3" s="26" t="s">
        <v>41</v>
      </c>
      <c r="C3" s="176" t="s">
        <v>42</v>
      </c>
      <c r="D3" s="176" t="s">
        <v>43</v>
      </c>
      <c r="E3" s="177" t="s">
        <v>44</v>
      </c>
      <c r="F3" s="27"/>
      <c r="G3" s="26" t="s">
        <v>41</v>
      </c>
      <c r="H3" s="176" t="s">
        <v>42</v>
      </c>
      <c r="I3" s="176" t="s">
        <v>43</v>
      </c>
      <c r="J3" s="177" t="s">
        <v>44</v>
      </c>
      <c r="L3" s="26" t="s">
        <v>41</v>
      </c>
      <c r="M3" s="176" t="s">
        <v>42</v>
      </c>
      <c r="N3" s="176" t="s">
        <v>43</v>
      </c>
      <c r="O3" s="177" t="s">
        <v>44</v>
      </c>
      <c r="P3" s="27"/>
      <c r="Q3" s="26" t="s">
        <v>41</v>
      </c>
      <c r="R3" s="176" t="s">
        <v>42</v>
      </c>
      <c r="S3" s="176" t="s">
        <v>43</v>
      </c>
      <c r="T3" s="177" t="s">
        <v>44</v>
      </c>
    </row>
    <row r="4" spans="1:20" s="30" customFormat="1" ht="39.75" customHeight="1">
      <c r="A4" s="29"/>
      <c r="B4" s="218" t="s">
        <v>247</v>
      </c>
      <c r="C4" s="218"/>
      <c r="D4" s="218"/>
      <c r="E4" s="218"/>
      <c r="F4" s="218"/>
      <c r="G4" s="218"/>
      <c r="H4" s="218"/>
      <c r="I4" s="218"/>
      <c r="J4" s="218"/>
      <c r="L4" s="218" t="s">
        <v>248</v>
      </c>
      <c r="M4" s="218"/>
      <c r="N4" s="218"/>
      <c r="O4" s="218"/>
      <c r="P4" s="218"/>
      <c r="Q4" s="218"/>
      <c r="R4" s="218"/>
      <c r="S4" s="218"/>
      <c r="T4" s="218"/>
    </row>
    <row r="5" spans="1:20" s="22" customFormat="1" ht="12.75" customHeight="1">
      <c r="A5" s="29"/>
      <c r="B5" s="222" t="s">
        <v>50</v>
      </c>
      <c r="C5" s="222"/>
      <c r="D5" s="222"/>
      <c r="E5" s="222"/>
      <c r="F5" s="32"/>
      <c r="G5" s="222" t="s">
        <v>51</v>
      </c>
      <c r="H5" s="222"/>
      <c r="I5" s="222"/>
      <c r="J5" s="222"/>
      <c r="L5" s="222" t="s">
        <v>50</v>
      </c>
      <c r="M5" s="222"/>
      <c r="N5" s="222"/>
      <c r="O5" s="222"/>
      <c r="P5" s="32"/>
      <c r="Q5" s="222" t="s">
        <v>51</v>
      </c>
      <c r="R5" s="222"/>
      <c r="S5" s="222"/>
      <c r="T5" s="222"/>
    </row>
    <row r="6" spans="1:20" s="22" customFormat="1" ht="17.25" customHeight="1">
      <c r="A6" s="178" t="s">
        <v>249</v>
      </c>
      <c r="B6" s="107">
        <f>C6+D6+E6</f>
        <v>782</v>
      </c>
      <c r="C6" s="29">
        <v>652</v>
      </c>
      <c r="D6" s="29">
        <v>97</v>
      </c>
      <c r="E6" s="29">
        <v>33</v>
      </c>
      <c r="F6" s="29"/>
      <c r="G6" s="33">
        <f>B6/$B$10</f>
        <v>0.36003683241252304</v>
      </c>
      <c r="H6" s="33">
        <f>C6/$C$10</f>
        <v>0.3528138528138528</v>
      </c>
      <c r="I6" s="33">
        <f>D6/$D$10</f>
        <v>0.41452991452991456</v>
      </c>
      <c r="J6" s="33">
        <f>E6/$E$10</f>
        <v>0.36666666666666664</v>
      </c>
      <c r="L6" s="107">
        <f>M6+N6+O6</f>
        <v>681</v>
      </c>
      <c r="M6" s="29">
        <v>572</v>
      </c>
      <c r="N6" s="29">
        <v>78</v>
      </c>
      <c r="O6" s="29">
        <v>31</v>
      </c>
      <c r="P6" s="29"/>
      <c r="Q6" s="33">
        <f>L6/$L$10</f>
        <v>0.31353591160220995</v>
      </c>
      <c r="R6" s="33">
        <f>M6/$M$10</f>
        <v>0.30952380952380953</v>
      </c>
      <c r="S6" s="33">
        <f>N6/$N$10</f>
        <v>0.3333333333333333</v>
      </c>
      <c r="T6" s="33">
        <f>O6/$O$10</f>
        <v>0.34444444444444444</v>
      </c>
    </row>
    <row r="7" spans="1:20" s="22" customFormat="1" ht="15.75" customHeight="1">
      <c r="A7" s="178" t="s">
        <v>250</v>
      </c>
      <c r="B7" s="107">
        <f>C7+D7+E7</f>
        <v>336</v>
      </c>
      <c r="C7" s="29">
        <v>251</v>
      </c>
      <c r="D7" s="29">
        <v>71</v>
      </c>
      <c r="E7" s="29">
        <v>14</v>
      </c>
      <c r="F7" s="29"/>
      <c r="G7" s="33">
        <f>B7/$B$10</f>
        <v>0.15469613259668508</v>
      </c>
      <c r="H7" s="33">
        <f>C7/$C$10</f>
        <v>0.13582251082251082</v>
      </c>
      <c r="I7" s="33">
        <f>D7/$D$10</f>
        <v>0.3034188034188034</v>
      </c>
      <c r="J7" s="33">
        <f>E7/$E$10</f>
        <v>0.15555555555555556</v>
      </c>
      <c r="L7" s="107">
        <f>M7+N7+O7</f>
        <v>489</v>
      </c>
      <c r="M7" s="29">
        <v>372</v>
      </c>
      <c r="N7" s="29">
        <v>102</v>
      </c>
      <c r="O7" s="29">
        <v>15</v>
      </c>
      <c r="P7" s="29"/>
      <c r="Q7" s="33">
        <f>L7/$L$10</f>
        <v>0.22513812154696133</v>
      </c>
      <c r="R7" s="33">
        <f>M7/$M$10</f>
        <v>0.2012987012987013</v>
      </c>
      <c r="S7" s="33">
        <f>N7/$N$10</f>
        <v>0.4358974358974359</v>
      </c>
      <c r="T7" s="33">
        <f>O7/$O$10</f>
        <v>0.16666666666666666</v>
      </c>
    </row>
    <row r="8" spans="1:20" s="22" customFormat="1" ht="17.25" customHeight="1">
      <c r="A8" s="178" t="s">
        <v>251</v>
      </c>
      <c r="B8" s="107">
        <f>C8+D8+E8</f>
        <v>998</v>
      </c>
      <c r="C8" s="29">
        <v>899</v>
      </c>
      <c r="D8" s="29">
        <v>57</v>
      </c>
      <c r="E8" s="29">
        <v>42</v>
      </c>
      <c r="F8" s="29"/>
      <c r="G8" s="33">
        <f>B8/$B$10</f>
        <v>0.4594843462246777</v>
      </c>
      <c r="H8" s="33">
        <f>C8/$C$10</f>
        <v>0.48647186147186144</v>
      </c>
      <c r="I8" s="33">
        <f>D8/$D$10</f>
        <v>0.24358974358974358</v>
      </c>
      <c r="J8" s="33">
        <f>E8/$E$10</f>
        <v>0.4666666666666667</v>
      </c>
      <c r="L8" s="107">
        <f>M8+N8+O8</f>
        <v>951</v>
      </c>
      <c r="M8" s="29">
        <v>861</v>
      </c>
      <c r="N8" s="29">
        <v>48</v>
      </c>
      <c r="O8" s="29">
        <v>42</v>
      </c>
      <c r="P8" s="29"/>
      <c r="Q8" s="33">
        <f>L8/$L$10</f>
        <v>0.43784530386740333</v>
      </c>
      <c r="R8" s="33">
        <f>M8/$M$10</f>
        <v>0.4659090909090909</v>
      </c>
      <c r="S8" s="33">
        <f>N8/$N$10</f>
        <v>0.20512820512820512</v>
      </c>
      <c r="T8" s="33">
        <f>O8/$O$10</f>
        <v>0.4666666666666667</v>
      </c>
    </row>
    <row r="9" spans="1:20" s="22" customFormat="1" ht="17.25" customHeight="1">
      <c r="A9" s="49" t="s">
        <v>75</v>
      </c>
      <c r="B9" s="107">
        <f>C9+D9+E9</f>
        <v>56</v>
      </c>
      <c r="C9" s="29">
        <v>46</v>
      </c>
      <c r="D9" s="29">
        <v>9</v>
      </c>
      <c r="E9" s="29">
        <v>1</v>
      </c>
      <c r="F9" s="29"/>
      <c r="G9" s="33">
        <f>B9/$B$10</f>
        <v>0.02578268876611418</v>
      </c>
      <c r="H9" s="33">
        <f>C9/$C$10</f>
        <v>0.024891774891774892</v>
      </c>
      <c r="I9" s="33">
        <f>D9/$D$10</f>
        <v>0.038461538461538464</v>
      </c>
      <c r="J9" s="33">
        <f>E9/$E$10</f>
        <v>0.011111111111111112</v>
      </c>
      <c r="L9" s="107">
        <f>M9+N9+O9</f>
        <v>51</v>
      </c>
      <c r="M9" s="29">
        <v>43</v>
      </c>
      <c r="N9" s="29">
        <v>6</v>
      </c>
      <c r="O9" s="29">
        <v>2</v>
      </c>
      <c r="P9" s="29"/>
      <c r="Q9" s="33">
        <f>L9/$L$10</f>
        <v>0.023480662983425413</v>
      </c>
      <c r="R9" s="33">
        <f>M9/$M$10</f>
        <v>0.023268398268398268</v>
      </c>
      <c r="S9" s="33">
        <f>N9/$N$10</f>
        <v>0.02564102564102564</v>
      </c>
      <c r="T9" s="33">
        <f>O9/$O$10</f>
        <v>0.022222222222222223</v>
      </c>
    </row>
    <row r="10" spans="1:22" s="180" customFormat="1" ht="14.25" customHeight="1">
      <c r="A10" s="35" t="s">
        <v>41</v>
      </c>
      <c r="B10" s="179">
        <f>C10+D10+E10</f>
        <v>2172</v>
      </c>
      <c r="C10" s="63">
        <f>SUM(C6:C9)</f>
        <v>1848</v>
      </c>
      <c r="D10" s="35">
        <f>SUM(D6:D9)</f>
        <v>234</v>
      </c>
      <c r="E10" s="35">
        <f>SUM(E6:E9)</f>
        <v>90</v>
      </c>
      <c r="F10" s="35"/>
      <c r="G10" s="39">
        <f>B10/$B$10</f>
        <v>1</v>
      </c>
      <c r="H10" s="39">
        <f>C10/$C$10</f>
        <v>1</v>
      </c>
      <c r="I10" s="39">
        <f>D10/$D$10</f>
        <v>1</v>
      </c>
      <c r="J10" s="39">
        <f>E10/$E$10</f>
        <v>1</v>
      </c>
      <c r="K10" s="39"/>
      <c r="L10" s="179">
        <f>SUM(L6:L9)</f>
        <v>2172</v>
      </c>
      <c r="M10" s="179">
        <f>SUM(M6:M9)</f>
        <v>1848</v>
      </c>
      <c r="N10" s="179">
        <f>SUM(N6:N9)</f>
        <v>234</v>
      </c>
      <c r="O10" s="179">
        <f>SUM(O6:O9)</f>
        <v>90</v>
      </c>
      <c r="P10" s="35"/>
      <c r="Q10" s="39">
        <f>SUM(Q6:Q9)</f>
        <v>1</v>
      </c>
      <c r="R10" s="39">
        <f>SUM(R6:R9)</f>
        <v>0.9999999999999999</v>
      </c>
      <c r="S10" s="39">
        <f>SUM(S6:S9)</f>
        <v>0.9999999999999999</v>
      </c>
      <c r="T10" s="39">
        <f>SUM(T6:T9)</f>
        <v>1</v>
      </c>
      <c r="V10" s="181"/>
    </row>
    <row r="11" s="22" customFormat="1" ht="5.25" customHeight="1"/>
    <row r="12" spans="1:20" s="30" customFormat="1" ht="39.75" customHeight="1">
      <c r="A12" s="29"/>
      <c r="B12" s="218" t="s">
        <v>247</v>
      </c>
      <c r="C12" s="218"/>
      <c r="D12" s="218"/>
      <c r="E12" s="218"/>
      <c r="F12" s="218"/>
      <c r="G12" s="218"/>
      <c r="H12" s="218"/>
      <c r="I12" s="218"/>
      <c r="J12" s="218"/>
      <c r="L12" s="218" t="s">
        <v>248</v>
      </c>
      <c r="M12" s="218"/>
      <c r="N12" s="218"/>
      <c r="O12" s="218"/>
      <c r="P12" s="218"/>
      <c r="Q12" s="218"/>
      <c r="R12" s="218"/>
      <c r="S12" s="218"/>
      <c r="T12" s="218"/>
    </row>
    <row r="13" spans="1:20" s="22" customFormat="1" ht="12.75" customHeight="1">
      <c r="A13" s="29"/>
      <c r="B13" s="222" t="s">
        <v>252</v>
      </c>
      <c r="C13" s="222"/>
      <c r="D13" s="222"/>
      <c r="E13" s="222"/>
      <c r="F13" s="32"/>
      <c r="G13" s="222" t="s">
        <v>51</v>
      </c>
      <c r="H13" s="222"/>
      <c r="I13" s="222"/>
      <c r="J13" s="222"/>
      <c r="L13" s="222" t="s">
        <v>252</v>
      </c>
      <c r="M13" s="222"/>
      <c r="N13" s="222"/>
      <c r="O13" s="222"/>
      <c r="P13" s="32"/>
      <c r="Q13" s="222" t="s">
        <v>51</v>
      </c>
      <c r="R13" s="222"/>
      <c r="S13" s="222"/>
      <c r="T13" s="222"/>
    </row>
    <row r="14" spans="1:22" s="22" customFormat="1" ht="17.25" customHeight="1">
      <c r="A14" s="182" t="s">
        <v>249</v>
      </c>
      <c r="B14" s="183">
        <f>C14+D14+E14</f>
        <v>782</v>
      </c>
      <c r="C14" s="29">
        <v>652</v>
      </c>
      <c r="D14" s="29">
        <v>97</v>
      </c>
      <c r="E14" s="29">
        <v>33</v>
      </c>
      <c r="F14" s="29"/>
      <c r="G14" s="39">
        <f>B14/$B$16</f>
        <v>0.6994633273703041</v>
      </c>
      <c r="H14" s="33">
        <f>C14/$C$16</f>
        <v>0.7220376522702104</v>
      </c>
      <c r="I14" s="33">
        <f>D14/$D$16</f>
        <v>0.5773809523809523</v>
      </c>
      <c r="J14" s="33">
        <f>E14/$E$16</f>
        <v>0.7021276595744681</v>
      </c>
      <c r="L14" s="183">
        <f>M14+N14+O14</f>
        <v>681</v>
      </c>
      <c r="M14" s="29">
        <v>572</v>
      </c>
      <c r="N14" s="29">
        <v>78</v>
      </c>
      <c r="O14" s="29">
        <v>31</v>
      </c>
      <c r="P14" s="29"/>
      <c r="Q14" s="39">
        <f>L14/$L$16</f>
        <v>0.5820512820512821</v>
      </c>
      <c r="R14" s="33">
        <f>M14/$M$16</f>
        <v>0.6059322033898306</v>
      </c>
      <c r="S14" s="33">
        <f>N14/$N$16</f>
        <v>0.43333333333333335</v>
      </c>
      <c r="T14" s="33">
        <f>O14/$O$16</f>
        <v>0.6739130434782609</v>
      </c>
      <c r="V14" s="60"/>
    </row>
    <row r="15" spans="1:22" s="22" customFormat="1" ht="15.75" customHeight="1">
      <c r="A15" s="182" t="s">
        <v>250</v>
      </c>
      <c r="B15" s="183">
        <f>C15+D15+E15</f>
        <v>336</v>
      </c>
      <c r="C15" s="29">
        <v>251</v>
      </c>
      <c r="D15" s="29">
        <v>71</v>
      </c>
      <c r="E15" s="29">
        <v>14</v>
      </c>
      <c r="F15" s="29"/>
      <c r="G15" s="39">
        <f>B15/$B$16</f>
        <v>0.3005366726296959</v>
      </c>
      <c r="H15" s="33">
        <f>C15/$C$16</f>
        <v>0.2779623477297896</v>
      </c>
      <c r="I15" s="33">
        <f>D15/$D$10</f>
        <v>0.3034188034188034</v>
      </c>
      <c r="J15" s="33">
        <f>E15/$E$16</f>
        <v>0.2978723404255319</v>
      </c>
      <c r="L15" s="183">
        <f>M15+N15+O15</f>
        <v>489</v>
      </c>
      <c r="M15" s="29">
        <v>372</v>
      </c>
      <c r="N15" s="29">
        <v>102</v>
      </c>
      <c r="O15" s="29">
        <v>15</v>
      </c>
      <c r="P15" s="29"/>
      <c r="Q15" s="39">
        <f>L15/$L$16</f>
        <v>0.41794871794871796</v>
      </c>
      <c r="R15" s="33">
        <f>M15/$M$16</f>
        <v>0.3940677966101695</v>
      </c>
      <c r="S15" s="33">
        <f>N15/$N$16</f>
        <v>0.5666666666666667</v>
      </c>
      <c r="T15" s="33">
        <f>O15/$O$16</f>
        <v>0.32608695652173914</v>
      </c>
      <c r="V15" s="60"/>
    </row>
    <row r="16" spans="1:22" s="37" customFormat="1" ht="14.25" customHeight="1">
      <c r="A16" s="51" t="s">
        <v>41</v>
      </c>
      <c r="B16" s="184">
        <f>C16+D16+E16</f>
        <v>1118</v>
      </c>
      <c r="C16" s="67">
        <f>SUM(C14:C15)</f>
        <v>903</v>
      </c>
      <c r="D16" s="51">
        <f>SUM(D14:D15)</f>
        <v>168</v>
      </c>
      <c r="E16" s="51">
        <f>SUM(E14:E15)</f>
        <v>47</v>
      </c>
      <c r="F16" s="51"/>
      <c r="G16" s="54">
        <f>B16/$B$16</f>
        <v>1</v>
      </c>
      <c r="H16" s="54">
        <f>C16/$C$16</f>
        <v>1</v>
      </c>
      <c r="I16" s="54">
        <f>D16/$D$10</f>
        <v>0.717948717948718</v>
      </c>
      <c r="J16" s="54">
        <f>E16/$E$16</f>
        <v>1</v>
      </c>
      <c r="K16" s="54"/>
      <c r="L16" s="184">
        <f>M16+N16+O16</f>
        <v>1170</v>
      </c>
      <c r="M16" s="67">
        <f>SUM(M14:M15)</f>
        <v>944</v>
      </c>
      <c r="N16" s="67">
        <f>SUM(N14:N15)</f>
        <v>180</v>
      </c>
      <c r="O16" s="67">
        <f>SUM(O14:O15)</f>
        <v>46</v>
      </c>
      <c r="P16" s="51"/>
      <c r="Q16" s="54">
        <f>L16/$L$16</f>
        <v>1</v>
      </c>
      <c r="R16" s="54">
        <f>M16/$M$16</f>
        <v>1</v>
      </c>
      <c r="S16" s="54">
        <f>N16/$N$16</f>
        <v>1</v>
      </c>
      <c r="T16" s="54">
        <f>O16/$O$16</f>
        <v>1</v>
      </c>
      <c r="V16"/>
    </row>
    <row r="17" spans="1:39" s="58" customFormat="1" ht="12.75">
      <c r="A17" s="55" t="s">
        <v>303</v>
      </c>
      <c r="B17" s="55"/>
      <c r="C17" s="55"/>
      <c r="D17" s="55"/>
      <c r="E17" s="55"/>
      <c r="F17" s="55"/>
      <c r="G17" s="56"/>
      <c r="H17" s="57"/>
      <c r="I17" s="21"/>
      <c r="J17" s="21"/>
      <c r="K17" s="21"/>
      <c r="L17" s="21"/>
      <c r="M17" s="21"/>
      <c r="N17" s="21"/>
      <c r="O17" s="21"/>
      <c r="P17" s="21"/>
      <c r="Q17" s="185"/>
      <c r="R17" s="21"/>
      <c r="S17" s="21"/>
      <c r="T17" s="21"/>
      <c r="U17" s="21"/>
      <c r="V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="22" customFormat="1" ht="12">
      <c r="A18" s="37" t="s">
        <v>253</v>
      </c>
    </row>
    <row r="19" spans="1:20" s="22" customFormat="1" ht="12.75">
      <c r="A19" s="30"/>
      <c r="B19" s="30"/>
      <c r="C19" s="30"/>
      <c r="D19" s="30"/>
      <c r="L19"/>
      <c r="M19"/>
      <c r="N19"/>
      <c r="O19"/>
      <c r="P19"/>
      <c r="Q19"/>
      <c r="R19"/>
      <c r="S19"/>
      <c r="T19"/>
    </row>
    <row r="20" spans="1:22" s="22" customFormat="1" ht="12">
      <c r="A20" s="186"/>
      <c r="B20" s="30"/>
      <c r="C20" s="30"/>
      <c r="D20" s="30"/>
      <c r="L20" s="187"/>
      <c r="M20" s="29"/>
      <c r="N20" s="29"/>
      <c r="O20" s="29"/>
      <c r="P20" s="29"/>
      <c r="Q20" s="33"/>
      <c r="R20" s="33"/>
      <c r="S20" s="33"/>
      <c r="T20" s="33"/>
      <c r="U20" s="30"/>
      <c r="V20" s="30"/>
    </row>
    <row r="21" spans="1:22" s="22" customFormat="1" ht="12">
      <c r="A21" s="186"/>
      <c r="B21" s="30"/>
      <c r="C21" s="30"/>
      <c r="D21" s="30"/>
      <c r="L21" s="187"/>
      <c r="M21" s="29"/>
      <c r="N21" s="29"/>
      <c r="O21" s="29"/>
      <c r="P21" s="29"/>
      <c r="Q21" s="33"/>
      <c r="R21" s="33"/>
      <c r="S21" s="33"/>
      <c r="T21" s="33"/>
      <c r="U21" s="30"/>
      <c r="V21" s="30"/>
    </row>
    <row r="22" spans="1:22" s="22" customFormat="1" ht="12">
      <c r="A22" s="186"/>
      <c r="B22" s="30"/>
      <c r="C22" s="30"/>
      <c r="D22" s="30"/>
      <c r="L22" s="187"/>
      <c r="M22" s="29"/>
      <c r="N22" s="29"/>
      <c r="O22" s="29"/>
      <c r="P22" s="29"/>
      <c r="Q22" s="33"/>
      <c r="R22" s="33"/>
      <c r="S22" s="33"/>
      <c r="T22" s="33"/>
      <c r="U22" s="30"/>
      <c r="V22" s="30"/>
    </row>
    <row r="23" spans="1:22" s="22" customFormat="1" ht="12">
      <c r="A23" s="49"/>
      <c r="B23" s="30"/>
      <c r="C23" s="30"/>
      <c r="D23" s="30"/>
      <c r="L23" s="187"/>
      <c r="M23" s="29"/>
      <c r="N23" s="29"/>
      <c r="O23" s="29"/>
      <c r="P23" s="29"/>
      <c r="Q23" s="33"/>
      <c r="R23" s="33"/>
      <c r="S23" s="33"/>
      <c r="T23" s="33"/>
      <c r="U23" s="30"/>
      <c r="V23" s="30"/>
    </row>
    <row r="24" spans="1:22" s="22" customFormat="1" ht="12">
      <c r="A24" s="35"/>
      <c r="B24" s="30"/>
      <c r="C24" s="30"/>
      <c r="D24" s="30"/>
      <c r="L24" s="179"/>
      <c r="M24" s="179"/>
      <c r="N24" s="179"/>
      <c r="O24" s="179"/>
      <c r="P24" s="179"/>
      <c r="Q24" s="39"/>
      <c r="R24" s="39"/>
      <c r="S24" s="39"/>
      <c r="T24" s="39"/>
      <c r="U24" s="30"/>
      <c r="V24" s="30"/>
    </row>
    <row r="25" spans="1:22" s="22" customFormat="1" ht="12.75">
      <c r="A25" s="30"/>
      <c r="B25" s="30"/>
      <c r="C25" s="30"/>
      <c r="D25" s="30"/>
      <c r="L25" s="181"/>
      <c r="M25" s="181"/>
      <c r="N25" s="181"/>
      <c r="O25" s="181"/>
      <c r="P25" s="181"/>
      <c r="Q25" s="181"/>
      <c r="R25" s="181"/>
      <c r="S25" s="181"/>
      <c r="T25" s="181"/>
      <c r="U25" s="30"/>
      <c r="V25" s="30"/>
    </row>
    <row r="26" spans="12:22" s="22" customFormat="1" ht="12"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="22" customFormat="1" ht="12"/>
    <row r="28" s="22" customFormat="1" ht="12"/>
    <row r="29" s="22" customFormat="1" ht="12"/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</sheetData>
  <sheetProtection selectLockedCells="1" selectUnlockedCells="1"/>
  <mergeCells count="13">
    <mergeCell ref="B12:J12"/>
    <mergeCell ref="L12:T12"/>
    <mergeCell ref="B13:E13"/>
    <mergeCell ref="G13:J13"/>
    <mergeCell ref="L13:O13"/>
    <mergeCell ref="Q13:T13"/>
    <mergeCell ref="A1:T1"/>
    <mergeCell ref="B4:J4"/>
    <mergeCell ref="L4:T4"/>
    <mergeCell ref="B5:E5"/>
    <mergeCell ref="G5:J5"/>
    <mergeCell ref="L5:O5"/>
    <mergeCell ref="Q5:T5"/>
  </mergeCells>
  <printOptions horizontalCentered="1"/>
  <pageMargins left="0" right="0" top="0.39375" bottom="0.39375" header="0.5118055555555555" footer="0.5118055555555555"/>
  <pageSetup horizontalDpi="300" verticalDpi="300" orientation="landscape" paperSize="9" scale="90"/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IQ11"/>
  <sheetViews>
    <sheetView workbookViewId="0" topLeftCell="A1">
      <selection activeCell="A10" sqref="A10"/>
    </sheetView>
  </sheetViews>
  <sheetFormatPr defaultColWidth="9.140625" defaultRowHeight="12.75"/>
  <cols>
    <col min="1" max="1" width="12.8515625" style="21" customWidth="1"/>
    <col min="6" max="6" width="0.5625" style="0" customWidth="1"/>
    <col min="11" max="16384" width="11.57421875" style="0" customWidth="1"/>
  </cols>
  <sheetData>
    <row r="1" spans="1:251" s="22" customFormat="1" ht="18" customHeight="1">
      <c r="A1" s="217" t="s">
        <v>254</v>
      </c>
      <c r="B1" s="217"/>
      <c r="C1" s="217"/>
      <c r="D1" s="217"/>
      <c r="E1" s="217"/>
      <c r="F1" s="217"/>
      <c r="G1" s="217"/>
      <c r="H1" s="217"/>
      <c r="I1" s="217"/>
      <c r="J1" s="217"/>
      <c r="IQ1"/>
    </row>
    <row r="2" spans="1:251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IQ2"/>
    </row>
    <row r="3" spans="1:10" s="18" customFormat="1" ht="51" customHeight="1">
      <c r="A3" s="112" t="s">
        <v>40</v>
      </c>
      <c r="B3" s="113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</row>
    <row r="4" spans="1:10" s="30" customFormat="1" ht="18" customHeight="1">
      <c r="A4" s="29"/>
      <c r="B4" s="218" t="s">
        <v>255</v>
      </c>
      <c r="C4" s="218"/>
      <c r="D4" s="218"/>
      <c r="E4" s="218"/>
      <c r="F4" s="218"/>
      <c r="G4" s="218"/>
      <c r="H4" s="218"/>
      <c r="I4" s="218"/>
      <c r="J4" s="218"/>
    </row>
    <row r="5" spans="1:10" ht="12.75" customHeight="1">
      <c r="A5" s="115"/>
      <c r="B5" s="222" t="s">
        <v>50</v>
      </c>
      <c r="C5" s="222"/>
      <c r="D5" s="222"/>
      <c r="E5" s="222"/>
      <c r="F5" s="32"/>
      <c r="G5" s="222" t="s">
        <v>51</v>
      </c>
      <c r="H5" s="222"/>
      <c r="I5" s="222"/>
      <c r="J5" s="222"/>
    </row>
    <row r="6" spans="1:12" ht="12.75">
      <c r="A6" s="115" t="s">
        <v>196</v>
      </c>
      <c r="B6" s="118">
        <f>C6+D6+E6</f>
        <v>644</v>
      </c>
      <c r="C6" s="119">
        <v>549</v>
      </c>
      <c r="D6" s="119">
        <v>78</v>
      </c>
      <c r="E6" s="119">
        <v>17</v>
      </c>
      <c r="F6" s="119"/>
      <c r="G6" s="33">
        <f>B6/$B$9</f>
        <v>0.2965009208103131</v>
      </c>
      <c r="H6" s="33">
        <f>C6/$C$9</f>
        <v>0.29707792207792205</v>
      </c>
      <c r="I6" s="33">
        <f>D6/$D$9</f>
        <v>0.3333333333333333</v>
      </c>
      <c r="J6" s="33">
        <f>E6/$E$9</f>
        <v>0.18888888888888888</v>
      </c>
      <c r="L6" s="129"/>
    </row>
    <row r="7" spans="1:12" ht="12.75">
      <c r="A7" s="115" t="s">
        <v>197</v>
      </c>
      <c r="B7" s="118">
        <f>C7+D7+E7</f>
        <v>1360</v>
      </c>
      <c r="C7" s="129">
        <v>1155</v>
      </c>
      <c r="D7" s="129">
        <v>136</v>
      </c>
      <c r="E7" s="129">
        <v>69</v>
      </c>
      <c r="F7" s="129"/>
      <c r="G7" s="33">
        <f>B7/$B$9</f>
        <v>0.6261510128913443</v>
      </c>
      <c r="H7" s="33">
        <f>C7/$C$9</f>
        <v>0.625</v>
      </c>
      <c r="I7" s="33">
        <f>D7/$D$9</f>
        <v>0.5811965811965812</v>
      </c>
      <c r="J7" s="33">
        <f>E7/$E$9</f>
        <v>0.7666666666666667</v>
      </c>
      <c r="L7" s="129"/>
    </row>
    <row r="8" spans="1:12" ht="12.75">
      <c r="A8" s="49" t="s">
        <v>75</v>
      </c>
      <c r="B8" s="118">
        <f>C8+D8+E8</f>
        <v>168</v>
      </c>
      <c r="C8" s="129">
        <v>144</v>
      </c>
      <c r="D8" s="129">
        <v>20</v>
      </c>
      <c r="E8" s="129">
        <v>4</v>
      </c>
      <c r="F8" s="129"/>
      <c r="G8" s="33">
        <f>B8/$B$9</f>
        <v>0.07734806629834254</v>
      </c>
      <c r="H8" s="33">
        <f>C8/$C$9</f>
        <v>0.07792207792207792</v>
      </c>
      <c r="I8" s="33">
        <f>D8/$D$9</f>
        <v>0.08547008547008547</v>
      </c>
      <c r="J8" s="33">
        <f>E8/$E$9</f>
        <v>0.044444444444444446</v>
      </c>
      <c r="L8" s="129"/>
    </row>
    <row r="9" spans="1:10" ht="12.75">
      <c r="A9" s="138" t="s">
        <v>41</v>
      </c>
      <c r="B9" s="131">
        <f>C9+D9+E9</f>
        <v>2172</v>
      </c>
      <c r="C9" s="131">
        <f>SUM(C6:C8)</f>
        <v>1848</v>
      </c>
      <c r="D9" s="131">
        <f>SUM(D6:D8)</f>
        <v>234</v>
      </c>
      <c r="E9" s="131">
        <f>SUM(E6:E8)</f>
        <v>90</v>
      </c>
      <c r="F9" s="54"/>
      <c r="G9" s="54">
        <f>B9/$B$9</f>
        <v>1</v>
      </c>
      <c r="H9" s="54">
        <f>C9/$C$9</f>
        <v>1</v>
      </c>
      <c r="I9" s="54">
        <f>D9/$D$9</f>
        <v>1</v>
      </c>
      <c r="J9" s="54">
        <f>E9/$E$9</f>
        <v>1</v>
      </c>
    </row>
    <row r="10" spans="1:39" s="58" customFormat="1" ht="12.75">
      <c r="A10" s="55" t="s">
        <v>303</v>
      </c>
      <c r="B10" s="55"/>
      <c r="C10" s="55"/>
      <c r="D10" s="55"/>
      <c r="E10" s="55"/>
      <c r="F10" s="55"/>
      <c r="G10" s="56"/>
      <c r="H10" s="57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ht="12.75">
      <c r="A11" s="55"/>
    </row>
  </sheetData>
  <sheetProtection selectLockedCells="1" selectUnlockedCells="1"/>
  <mergeCells count="4">
    <mergeCell ref="A1:J1"/>
    <mergeCell ref="B4:J4"/>
    <mergeCell ref="B5:E5"/>
    <mergeCell ref="G5:J5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portrait" paperSize="9"/>
  <rowBreaks count="1" manualBreakCount="1">
    <brk id="2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D29"/>
  <sheetViews>
    <sheetView tabSelected="1" workbookViewId="0" topLeftCell="A1">
      <selection activeCell="S17" sqref="S17"/>
    </sheetView>
  </sheetViews>
  <sheetFormatPr defaultColWidth="9.140625" defaultRowHeight="12.75"/>
  <cols>
    <col min="1" max="1" width="1.8515625" style="18" customWidth="1"/>
    <col min="2" max="2" width="50.7109375" style="18" customWidth="1"/>
    <col min="3" max="3" width="6.7109375" style="18" customWidth="1"/>
    <col min="4" max="5" width="9.140625" style="18" customWidth="1"/>
    <col min="6" max="6" width="8.57421875" style="18" customWidth="1"/>
    <col min="7" max="7" width="0.5625" style="18" customWidth="1"/>
    <col min="8" max="8" width="8.00390625" style="19" customWidth="1"/>
    <col min="9" max="9" width="9.140625" style="20" customWidth="1"/>
    <col min="10" max="10" width="9.140625" style="21" customWidth="1"/>
    <col min="11" max="11" width="9.28125" style="21" customWidth="1"/>
    <col min="12" max="12" width="0.5625" style="21" customWidth="1"/>
    <col min="13" max="18" width="9.57421875" style="21" customWidth="1"/>
    <col min="19" max="29" width="9.140625" style="21" customWidth="1"/>
    <col min="30" max="226" width="9.140625" style="18" customWidth="1"/>
    <col min="227" max="16384" width="35.421875" style="18" customWidth="1"/>
  </cols>
  <sheetData>
    <row r="1" spans="2:11" s="22" customFormat="1" ht="30" customHeight="1">
      <c r="B1" s="217" t="s">
        <v>256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2:11" s="22" customFormat="1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6" s="18" customFormat="1" ht="51" customHeight="1">
      <c r="B3" s="112" t="s">
        <v>40</v>
      </c>
      <c r="C3" s="113" t="s">
        <v>41</v>
      </c>
      <c r="D3" s="176" t="s">
        <v>42</v>
      </c>
      <c r="E3" s="176" t="s">
        <v>43</v>
      </c>
      <c r="F3" s="177" t="s">
        <v>44</v>
      </c>
      <c r="G3" s="27"/>
      <c r="H3" s="26" t="s">
        <v>41</v>
      </c>
      <c r="I3" s="176" t="s">
        <v>42</v>
      </c>
      <c r="J3" s="176" t="s">
        <v>43</v>
      </c>
      <c r="K3" s="177" t="s">
        <v>44</v>
      </c>
      <c r="M3" s="26" t="s">
        <v>41</v>
      </c>
      <c r="N3" s="176" t="s">
        <v>42</v>
      </c>
      <c r="O3" s="176" t="s">
        <v>43</v>
      </c>
      <c r="P3" s="177" t="s">
        <v>44</v>
      </c>
    </row>
    <row r="4" spans="2:16" s="30" customFormat="1" ht="48" customHeight="1">
      <c r="B4" s="29"/>
      <c r="C4" s="234" t="s">
        <v>257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2:11" s="22" customFormat="1" ht="12.75" customHeight="1">
      <c r="B5" s="29"/>
      <c r="C5" s="235" t="s">
        <v>226</v>
      </c>
      <c r="D5" s="235"/>
      <c r="E5" s="235"/>
      <c r="F5" s="235"/>
      <c r="G5" s="235"/>
      <c r="H5" s="235"/>
      <c r="I5" s="235"/>
      <c r="J5" s="235"/>
      <c r="K5" s="235"/>
    </row>
    <row r="6" spans="2:16" s="22" customFormat="1" ht="12.75" customHeight="1">
      <c r="B6" s="29"/>
      <c r="C6" s="222" t="s">
        <v>160</v>
      </c>
      <c r="D6" s="222"/>
      <c r="E6" s="222"/>
      <c r="F6" s="222"/>
      <c r="G6" s="32"/>
      <c r="H6" s="222" t="s">
        <v>227</v>
      </c>
      <c r="I6" s="222"/>
      <c r="J6" s="222"/>
      <c r="K6" s="222"/>
      <c r="M6" s="222" t="s">
        <v>228</v>
      </c>
      <c r="N6" s="222"/>
      <c r="O6" s="222"/>
      <c r="P6" s="222"/>
    </row>
    <row r="7" spans="1:18" s="22" customFormat="1" ht="14.25" customHeight="1">
      <c r="A7" s="22">
        <v>1</v>
      </c>
      <c r="B7" s="188" t="s">
        <v>258</v>
      </c>
      <c r="C7" s="189">
        <f aca="true" t="shared" si="0" ref="C7:C24">D7+E7+F7</f>
        <v>1711</v>
      </c>
      <c r="D7" s="190">
        <v>1466</v>
      </c>
      <c r="E7" s="190">
        <v>164</v>
      </c>
      <c r="F7" s="190">
        <v>81</v>
      </c>
      <c r="G7" s="191"/>
      <c r="H7" s="39">
        <f aca="true" t="shared" si="1" ref="H7:H24">C7/$C$24</f>
        <v>0.26258440761203194</v>
      </c>
      <c r="I7" s="33">
        <f aca="true" t="shared" si="2" ref="I7:I24">D7/$D$24</f>
        <v>0.2644300144300144</v>
      </c>
      <c r="J7" s="33">
        <f aca="true" t="shared" si="3" ref="J7:J24">E7/$E$24</f>
        <v>0.2336182336182336</v>
      </c>
      <c r="K7" s="33">
        <f aca="true" t="shared" si="4" ref="K7:K24">F7/$F$24</f>
        <v>0.3</v>
      </c>
      <c r="L7" s="192"/>
      <c r="M7" s="39">
        <f aca="true" t="shared" si="5" ref="M7:M23">C7/C$26</f>
        <v>0.7877532228360957</v>
      </c>
      <c r="N7" s="33">
        <f aca="true" t="shared" si="6" ref="N7:N23">D7/D$26</f>
        <v>0.7932900432900433</v>
      </c>
      <c r="O7" s="33">
        <f aca="true" t="shared" si="7" ref="O7:O23">E7/E$26</f>
        <v>0.7008547008547008</v>
      </c>
      <c r="P7" s="33">
        <f aca="true" t="shared" si="8" ref="P7:P23">F7/F$26</f>
        <v>0.9</v>
      </c>
      <c r="R7" s="193"/>
    </row>
    <row r="8" spans="1:18" s="22" customFormat="1" ht="28.5" customHeight="1">
      <c r="A8" s="22">
        <v>3</v>
      </c>
      <c r="B8" s="188" t="s">
        <v>259</v>
      </c>
      <c r="C8" s="189">
        <f t="shared" si="0"/>
        <v>876</v>
      </c>
      <c r="D8" s="190">
        <v>729</v>
      </c>
      <c r="E8" s="190">
        <v>113</v>
      </c>
      <c r="F8" s="190">
        <v>34</v>
      </c>
      <c r="G8" s="191"/>
      <c r="H8" s="39">
        <f t="shared" si="1"/>
        <v>0.13443830570902393</v>
      </c>
      <c r="I8" s="33">
        <f t="shared" si="2"/>
        <v>0.1314935064935065</v>
      </c>
      <c r="J8" s="33">
        <f t="shared" si="3"/>
        <v>0.16096866096866097</v>
      </c>
      <c r="K8" s="33">
        <f t="shared" si="4"/>
        <v>0.1259259259259259</v>
      </c>
      <c r="L8"/>
      <c r="M8" s="39">
        <f t="shared" si="5"/>
        <v>0.40331491712707185</v>
      </c>
      <c r="N8" s="33">
        <f t="shared" si="6"/>
        <v>0.3944805194805195</v>
      </c>
      <c r="O8" s="33">
        <f t="shared" si="7"/>
        <v>0.4829059829059829</v>
      </c>
      <c r="P8" s="33">
        <f t="shared" si="8"/>
        <v>0.37777777777777777</v>
      </c>
      <c r="R8" s="193"/>
    </row>
    <row r="9" spans="1:18" s="22" customFormat="1" ht="13.5" customHeight="1">
      <c r="A9" s="22">
        <v>13</v>
      </c>
      <c r="B9" s="188" t="s">
        <v>260</v>
      </c>
      <c r="C9" s="189">
        <f t="shared" si="0"/>
        <v>805</v>
      </c>
      <c r="D9" s="190">
        <v>680</v>
      </c>
      <c r="E9" s="190">
        <v>89</v>
      </c>
      <c r="F9" s="190">
        <v>36</v>
      </c>
      <c r="G9" s="194"/>
      <c r="H9" s="39">
        <f t="shared" si="1"/>
        <v>0.12354205033763045</v>
      </c>
      <c r="I9" s="33">
        <f t="shared" si="2"/>
        <v>0.12265512265512266</v>
      </c>
      <c r="J9" s="33">
        <f t="shared" si="3"/>
        <v>0.1267806267806268</v>
      </c>
      <c r="K9" s="33">
        <f t="shared" si="4"/>
        <v>0.13333333333333333</v>
      </c>
      <c r="L9"/>
      <c r="M9" s="39">
        <f t="shared" si="5"/>
        <v>0.37062615101289137</v>
      </c>
      <c r="N9" s="33">
        <f t="shared" si="6"/>
        <v>0.36796536796536794</v>
      </c>
      <c r="O9" s="33">
        <f t="shared" si="7"/>
        <v>0.3803418803418803</v>
      </c>
      <c r="P9" s="33">
        <f t="shared" si="8"/>
        <v>0.4</v>
      </c>
      <c r="R9" s="193"/>
    </row>
    <row r="10" spans="1:18" s="22" customFormat="1" ht="26.25" customHeight="1">
      <c r="A10" s="22">
        <v>15</v>
      </c>
      <c r="B10" s="188" t="s">
        <v>261</v>
      </c>
      <c r="C10" s="189">
        <f t="shared" si="0"/>
        <v>470</v>
      </c>
      <c r="D10" s="190">
        <v>392</v>
      </c>
      <c r="E10" s="190">
        <v>61</v>
      </c>
      <c r="F10" s="190">
        <v>17</v>
      </c>
      <c r="G10" s="191"/>
      <c r="H10" s="39">
        <f t="shared" si="1"/>
        <v>0.07213014119091467</v>
      </c>
      <c r="I10" s="33">
        <f t="shared" si="2"/>
        <v>0.0707070707070707</v>
      </c>
      <c r="J10" s="33">
        <f t="shared" si="3"/>
        <v>0.0868945868945869</v>
      </c>
      <c r="K10" s="33">
        <f t="shared" si="4"/>
        <v>0.06296296296296296</v>
      </c>
      <c r="L10"/>
      <c r="M10" s="39">
        <f t="shared" si="5"/>
        <v>0.21639042357274402</v>
      </c>
      <c r="N10" s="33">
        <f t="shared" si="6"/>
        <v>0.21212121212121213</v>
      </c>
      <c r="O10" s="33">
        <f t="shared" si="7"/>
        <v>0.2606837606837607</v>
      </c>
      <c r="P10" s="33">
        <f t="shared" si="8"/>
        <v>0.18888888888888888</v>
      </c>
      <c r="R10" s="193"/>
    </row>
    <row r="11" spans="1:18" s="22" customFormat="1" ht="24" customHeight="1">
      <c r="A11" s="22">
        <v>2</v>
      </c>
      <c r="B11" s="121" t="s">
        <v>262</v>
      </c>
      <c r="C11" s="189">
        <f t="shared" si="0"/>
        <v>369</v>
      </c>
      <c r="D11" s="190">
        <v>293</v>
      </c>
      <c r="E11" s="190">
        <v>60</v>
      </c>
      <c r="F11" s="190">
        <v>16</v>
      </c>
      <c r="G11" s="191"/>
      <c r="H11" s="39">
        <f t="shared" si="1"/>
        <v>0.05662983425414365</v>
      </c>
      <c r="I11" s="33">
        <f t="shared" si="2"/>
        <v>0.05284992784992785</v>
      </c>
      <c r="J11" s="33">
        <f t="shared" si="3"/>
        <v>0.08547008547008547</v>
      </c>
      <c r="K11" s="33">
        <f t="shared" si="4"/>
        <v>0.05925925925925926</v>
      </c>
      <c r="L11"/>
      <c r="M11" s="39">
        <f t="shared" si="5"/>
        <v>0.16988950276243095</v>
      </c>
      <c r="N11" s="33">
        <f t="shared" si="6"/>
        <v>0.15854978354978355</v>
      </c>
      <c r="O11" s="33">
        <f t="shared" si="7"/>
        <v>0.2564102564102564</v>
      </c>
      <c r="P11" s="33">
        <f t="shared" si="8"/>
        <v>0.17777777777777778</v>
      </c>
      <c r="R11" s="193"/>
    </row>
    <row r="12" spans="1:18" s="22" customFormat="1" ht="25.5">
      <c r="A12" s="22">
        <v>4</v>
      </c>
      <c r="B12" s="121" t="s">
        <v>263</v>
      </c>
      <c r="C12" s="189">
        <f t="shared" si="0"/>
        <v>357</v>
      </c>
      <c r="D12" s="190">
        <v>315</v>
      </c>
      <c r="E12" s="190">
        <v>29</v>
      </c>
      <c r="F12" s="190">
        <v>13</v>
      </c>
      <c r="G12" s="191"/>
      <c r="H12" s="39">
        <f t="shared" si="1"/>
        <v>0.05478821362799263</v>
      </c>
      <c r="I12" s="33">
        <f t="shared" si="2"/>
        <v>0.056818181818181816</v>
      </c>
      <c r="J12" s="33">
        <f t="shared" si="3"/>
        <v>0.04131054131054131</v>
      </c>
      <c r="K12" s="33">
        <f t="shared" si="4"/>
        <v>0.04814814814814815</v>
      </c>
      <c r="L12"/>
      <c r="M12" s="39">
        <f t="shared" si="5"/>
        <v>0.1643646408839779</v>
      </c>
      <c r="N12" s="33">
        <f t="shared" si="6"/>
        <v>0.17045454545454544</v>
      </c>
      <c r="O12" s="33">
        <f t="shared" si="7"/>
        <v>0.12393162393162394</v>
      </c>
      <c r="P12" s="33">
        <f t="shared" si="8"/>
        <v>0.14444444444444443</v>
      </c>
      <c r="R12" s="193"/>
    </row>
    <row r="13" spans="1:18" s="37" customFormat="1" ht="24">
      <c r="A13" s="22">
        <v>14</v>
      </c>
      <c r="B13" s="188" t="s">
        <v>264</v>
      </c>
      <c r="C13" s="189">
        <f t="shared" si="0"/>
        <v>336</v>
      </c>
      <c r="D13" s="190">
        <v>291</v>
      </c>
      <c r="E13" s="190">
        <v>35</v>
      </c>
      <c r="F13" s="190">
        <v>10</v>
      </c>
      <c r="G13" s="191"/>
      <c r="H13" s="39">
        <f t="shared" si="1"/>
        <v>0.05156537753222836</v>
      </c>
      <c r="I13" s="33">
        <f t="shared" si="2"/>
        <v>0.05248917748917749</v>
      </c>
      <c r="J13" s="33">
        <f t="shared" si="3"/>
        <v>0.04985754985754986</v>
      </c>
      <c r="K13" s="33">
        <f t="shared" si="4"/>
        <v>0.037037037037037035</v>
      </c>
      <c r="L13"/>
      <c r="M13" s="39">
        <f t="shared" si="5"/>
        <v>0.15469613259668508</v>
      </c>
      <c r="N13" s="33">
        <f t="shared" si="6"/>
        <v>0.15746753246753248</v>
      </c>
      <c r="O13" s="33">
        <f t="shared" si="7"/>
        <v>0.14957264957264957</v>
      </c>
      <c r="P13" s="33">
        <f t="shared" si="8"/>
        <v>0.1111111111111111</v>
      </c>
      <c r="R13" s="193"/>
    </row>
    <row r="14" spans="1:18" s="22" customFormat="1" ht="25.5">
      <c r="A14" s="22">
        <v>5</v>
      </c>
      <c r="B14" s="121" t="s">
        <v>265</v>
      </c>
      <c r="C14" s="189">
        <f t="shared" si="0"/>
        <v>287</v>
      </c>
      <c r="D14" s="190">
        <v>242</v>
      </c>
      <c r="E14" s="190">
        <v>31</v>
      </c>
      <c r="F14" s="190">
        <v>14</v>
      </c>
      <c r="G14" s="191"/>
      <c r="H14" s="39">
        <f t="shared" si="1"/>
        <v>0.044045426642111724</v>
      </c>
      <c r="I14" s="33">
        <f t="shared" si="2"/>
        <v>0.04365079365079365</v>
      </c>
      <c r="J14" s="33">
        <f t="shared" si="3"/>
        <v>0.04415954415954416</v>
      </c>
      <c r="K14" s="33">
        <f t="shared" si="4"/>
        <v>0.05185185185185185</v>
      </c>
      <c r="L14"/>
      <c r="M14" s="39">
        <f t="shared" si="5"/>
        <v>0.13213627992633517</v>
      </c>
      <c r="N14" s="33">
        <f t="shared" si="6"/>
        <v>0.13095238095238096</v>
      </c>
      <c r="O14" s="33">
        <f t="shared" si="7"/>
        <v>0.13247863247863248</v>
      </c>
      <c r="P14" s="33">
        <f t="shared" si="8"/>
        <v>0.15555555555555556</v>
      </c>
      <c r="R14" s="193"/>
    </row>
    <row r="15" spans="1:18" s="22" customFormat="1" ht="17.25" customHeight="1">
      <c r="A15" s="37">
        <v>12</v>
      </c>
      <c r="B15" s="188" t="s">
        <v>266</v>
      </c>
      <c r="C15" s="189">
        <f t="shared" si="0"/>
        <v>268</v>
      </c>
      <c r="D15" s="190">
        <v>237</v>
      </c>
      <c r="E15" s="190">
        <v>21</v>
      </c>
      <c r="F15" s="190">
        <v>10</v>
      </c>
      <c r="G15" s="191"/>
      <c r="H15" s="39">
        <f t="shared" si="1"/>
        <v>0.04112952731737262</v>
      </c>
      <c r="I15" s="33">
        <f t="shared" si="2"/>
        <v>0.04274891774891775</v>
      </c>
      <c r="J15" s="33">
        <f t="shared" si="3"/>
        <v>0.029914529914529916</v>
      </c>
      <c r="K15" s="33">
        <f t="shared" si="4"/>
        <v>0.037037037037037035</v>
      </c>
      <c r="L15"/>
      <c r="M15" s="39">
        <f t="shared" si="5"/>
        <v>0.12338858195211787</v>
      </c>
      <c r="N15" s="33">
        <f t="shared" si="6"/>
        <v>0.12824675324675325</v>
      </c>
      <c r="O15" s="33">
        <f t="shared" si="7"/>
        <v>0.08974358974358974</v>
      </c>
      <c r="P15" s="33">
        <f t="shared" si="8"/>
        <v>0.1111111111111111</v>
      </c>
      <c r="R15" s="193"/>
    </row>
    <row r="16" spans="1:18" s="22" customFormat="1" ht="12.75">
      <c r="A16" s="22">
        <v>11</v>
      </c>
      <c r="B16" s="188" t="s">
        <v>267</v>
      </c>
      <c r="C16" s="189">
        <f t="shared" si="0"/>
        <v>231</v>
      </c>
      <c r="D16" s="190">
        <v>203</v>
      </c>
      <c r="E16" s="190">
        <v>20</v>
      </c>
      <c r="F16" s="190">
        <v>8</v>
      </c>
      <c r="G16" s="191"/>
      <c r="H16" s="39">
        <f t="shared" si="1"/>
        <v>0.035451197053407</v>
      </c>
      <c r="I16" s="33">
        <f t="shared" si="2"/>
        <v>0.036616161616161616</v>
      </c>
      <c r="J16" s="33">
        <f t="shared" si="3"/>
        <v>0.02849002849002849</v>
      </c>
      <c r="K16" s="33">
        <f t="shared" si="4"/>
        <v>0.02962962962962963</v>
      </c>
      <c r="L16"/>
      <c r="M16" s="39">
        <f t="shared" si="5"/>
        <v>0.106353591160221</v>
      </c>
      <c r="N16" s="33">
        <f t="shared" si="6"/>
        <v>0.10984848484848485</v>
      </c>
      <c r="O16" s="33">
        <f t="shared" si="7"/>
        <v>0.08547008547008547</v>
      </c>
      <c r="P16" s="33">
        <f t="shared" si="8"/>
        <v>0.08888888888888889</v>
      </c>
      <c r="R16" s="193"/>
    </row>
    <row r="17" spans="1:18" s="22" customFormat="1" ht="24">
      <c r="A17" s="22">
        <v>10</v>
      </c>
      <c r="B17" s="188" t="s">
        <v>268</v>
      </c>
      <c r="C17" s="189">
        <f t="shared" si="0"/>
        <v>153</v>
      </c>
      <c r="D17" s="190">
        <v>124</v>
      </c>
      <c r="E17" s="190">
        <v>22</v>
      </c>
      <c r="F17" s="190">
        <v>7</v>
      </c>
      <c r="G17" s="191"/>
      <c r="H17" s="39">
        <f t="shared" si="1"/>
        <v>0.023480662983425413</v>
      </c>
      <c r="I17" s="33">
        <f t="shared" si="2"/>
        <v>0.022366522366522368</v>
      </c>
      <c r="J17" s="33">
        <f t="shared" si="3"/>
        <v>0.03133903133903134</v>
      </c>
      <c r="K17" s="33">
        <f t="shared" si="4"/>
        <v>0.025925925925925925</v>
      </c>
      <c r="L17"/>
      <c r="M17" s="39">
        <f t="shared" si="5"/>
        <v>0.07044198895027624</v>
      </c>
      <c r="N17" s="33">
        <f t="shared" si="6"/>
        <v>0.0670995670995671</v>
      </c>
      <c r="O17" s="33">
        <f t="shared" si="7"/>
        <v>0.09401709401709402</v>
      </c>
      <c r="P17" s="33">
        <f t="shared" si="8"/>
        <v>0.07777777777777778</v>
      </c>
      <c r="R17" s="193"/>
    </row>
    <row r="18" spans="1:18" s="37" customFormat="1" ht="25.5">
      <c r="A18" s="22">
        <v>16</v>
      </c>
      <c r="B18" s="121" t="s">
        <v>269</v>
      </c>
      <c r="C18" s="189">
        <f t="shared" si="0"/>
        <v>147</v>
      </c>
      <c r="D18" s="190">
        <v>123</v>
      </c>
      <c r="E18" s="190">
        <v>14</v>
      </c>
      <c r="F18" s="190">
        <v>10</v>
      </c>
      <c r="G18" s="191"/>
      <c r="H18" s="39">
        <f t="shared" si="1"/>
        <v>0.02255985267034991</v>
      </c>
      <c r="I18" s="33">
        <f t="shared" si="2"/>
        <v>0.022186147186147188</v>
      </c>
      <c r="J18" s="33">
        <f t="shared" si="3"/>
        <v>0.019943019943019943</v>
      </c>
      <c r="K18" s="33">
        <f t="shared" si="4"/>
        <v>0.037037037037037035</v>
      </c>
      <c r="L18"/>
      <c r="M18" s="39">
        <f t="shared" si="5"/>
        <v>0.06767955801104972</v>
      </c>
      <c r="N18" s="33">
        <f t="shared" si="6"/>
        <v>0.06655844155844155</v>
      </c>
      <c r="O18" s="33">
        <f t="shared" si="7"/>
        <v>0.05982905982905983</v>
      </c>
      <c r="P18" s="33">
        <f t="shared" si="8"/>
        <v>0.1111111111111111</v>
      </c>
      <c r="R18" s="193"/>
    </row>
    <row r="19" spans="1:18" s="22" customFormat="1" ht="24">
      <c r="A19" s="22">
        <v>8</v>
      </c>
      <c r="B19" s="188" t="s">
        <v>270</v>
      </c>
      <c r="C19" s="189">
        <f t="shared" si="0"/>
        <v>127</v>
      </c>
      <c r="D19" s="190">
        <v>109</v>
      </c>
      <c r="E19" s="190">
        <v>16</v>
      </c>
      <c r="F19" s="190">
        <v>2</v>
      </c>
      <c r="G19" s="191"/>
      <c r="H19" s="39">
        <f t="shared" si="1"/>
        <v>0.01949048496009822</v>
      </c>
      <c r="I19" s="33">
        <f t="shared" si="2"/>
        <v>0.01966089466089466</v>
      </c>
      <c r="J19" s="33">
        <f t="shared" si="3"/>
        <v>0.022792022792022793</v>
      </c>
      <c r="K19" s="33">
        <f t="shared" si="4"/>
        <v>0.007407407407407408</v>
      </c>
      <c r="L19"/>
      <c r="M19" s="39">
        <f t="shared" si="5"/>
        <v>0.05847145488029466</v>
      </c>
      <c r="N19" s="33">
        <f t="shared" si="6"/>
        <v>0.058982683982683984</v>
      </c>
      <c r="O19" s="33">
        <f t="shared" si="7"/>
        <v>0.06837606837606838</v>
      </c>
      <c r="P19" s="33">
        <f t="shared" si="8"/>
        <v>0.022222222222222223</v>
      </c>
      <c r="R19" s="193"/>
    </row>
    <row r="20" spans="1:18" s="22" customFormat="1" ht="12.75">
      <c r="A20" s="37">
        <v>7</v>
      </c>
      <c r="B20" s="188" t="s">
        <v>271</v>
      </c>
      <c r="C20" s="189">
        <f t="shared" si="0"/>
        <v>109</v>
      </c>
      <c r="D20" s="190">
        <v>95</v>
      </c>
      <c r="E20" s="190">
        <v>9</v>
      </c>
      <c r="F20" s="190">
        <v>5</v>
      </c>
      <c r="G20" s="191"/>
      <c r="H20" s="39">
        <f t="shared" si="1"/>
        <v>0.0167280540208717</v>
      </c>
      <c r="I20" s="33">
        <f t="shared" si="2"/>
        <v>0.017135642135642136</v>
      </c>
      <c r="J20" s="33">
        <f t="shared" si="3"/>
        <v>0.01282051282051282</v>
      </c>
      <c r="K20" s="33">
        <f t="shared" si="4"/>
        <v>0.018518518518518517</v>
      </c>
      <c r="L20"/>
      <c r="M20" s="39">
        <f t="shared" si="5"/>
        <v>0.0501841620626151</v>
      </c>
      <c r="N20" s="33">
        <f t="shared" si="6"/>
        <v>0.05140692640692641</v>
      </c>
      <c r="O20" s="33">
        <f t="shared" si="7"/>
        <v>0.038461538461538464</v>
      </c>
      <c r="P20" s="33">
        <f t="shared" si="8"/>
        <v>0.05555555555555555</v>
      </c>
      <c r="R20" s="193"/>
    </row>
    <row r="21" spans="1:18" s="22" customFormat="1" ht="26.25" customHeight="1">
      <c r="A21" s="22">
        <v>9</v>
      </c>
      <c r="B21" s="121" t="s">
        <v>272</v>
      </c>
      <c r="C21" s="189">
        <f t="shared" si="0"/>
        <v>102</v>
      </c>
      <c r="D21" s="190">
        <v>96</v>
      </c>
      <c r="E21" s="190">
        <v>3</v>
      </c>
      <c r="F21" s="190">
        <v>3</v>
      </c>
      <c r="G21" s="191"/>
      <c r="H21" s="39">
        <f t="shared" si="1"/>
        <v>0.01565377532228361</v>
      </c>
      <c r="I21" s="33">
        <f t="shared" si="2"/>
        <v>0.017316017316017316</v>
      </c>
      <c r="J21" s="33">
        <f t="shared" si="3"/>
        <v>0.004273504273504274</v>
      </c>
      <c r="K21" s="33">
        <f t="shared" si="4"/>
        <v>0.011111111111111112</v>
      </c>
      <c r="L21"/>
      <c r="M21" s="39">
        <f t="shared" si="5"/>
        <v>0.04696132596685083</v>
      </c>
      <c r="N21" s="33">
        <f t="shared" si="6"/>
        <v>0.05194805194805195</v>
      </c>
      <c r="O21" s="33">
        <f t="shared" si="7"/>
        <v>0.01282051282051282</v>
      </c>
      <c r="P21" s="33">
        <f t="shared" si="8"/>
        <v>0.03333333333333333</v>
      </c>
      <c r="R21" s="193"/>
    </row>
    <row r="22" spans="1:18" s="22" customFormat="1" ht="12.75">
      <c r="A22" s="22">
        <v>17</v>
      </c>
      <c r="B22" s="188" t="s">
        <v>169</v>
      </c>
      <c r="C22" s="189">
        <f t="shared" si="0"/>
        <v>102</v>
      </c>
      <c r="D22" s="190">
        <v>88</v>
      </c>
      <c r="E22" s="190">
        <v>12</v>
      </c>
      <c r="F22" s="190">
        <v>2</v>
      </c>
      <c r="G22" s="191"/>
      <c r="H22" s="39">
        <f t="shared" si="1"/>
        <v>0.01565377532228361</v>
      </c>
      <c r="I22" s="33">
        <f t="shared" si="2"/>
        <v>0.015873015873015872</v>
      </c>
      <c r="J22" s="33">
        <f t="shared" si="3"/>
        <v>0.017094017094017096</v>
      </c>
      <c r="K22" s="33">
        <f t="shared" si="4"/>
        <v>0.007407407407407408</v>
      </c>
      <c r="L22"/>
      <c r="M22" s="39">
        <f t="shared" si="5"/>
        <v>0.04696132596685083</v>
      </c>
      <c r="N22" s="33">
        <f t="shared" si="6"/>
        <v>0.047619047619047616</v>
      </c>
      <c r="O22" s="33">
        <f t="shared" si="7"/>
        <v>0.05128205128205128</v>
      </c>
      <c r="P22" s="33">
        <f t="shared" si="8"/>
        <v>0.022222222222222223</v>
      </c>
      <c r="R22" s="193"/>
    </row>
    <row r="23" spans="1:18" s="22" customFormat="1" ht="14.25" customHeight="1">
      <c r="A23" s="22">
        <v>6</v>
      </c>
      <c r="B23" s="188" t="s">
        <v>273</v>
      </c>
      <c r="C23" s="189">
        <f t="shared" si="0"/>
        <v>66</v>
      </c>
      <c r="D23" s="190">
        <v>61</v>
      </c>
      <c r="E23" s="190">
        <v>3</v>
      </c>
      <c r="F23" s="190">
        <v>2</v>
      </c>
      <c r="G23" s="191"/>
      <c r="H23" s="39">
        <f t="shared" si="1"/>
        <v>0.010128913443830571</v>
      </c>
      <c r="I23" s="33">
        <f t="shared" si="2"/>
        <v>0.011002886002886002</v>
      </c>
      <c r="J23" s="33">
        <f t="shared" si="3"/>
        <v>0.004273504273504274</v>
      </c>
      <c r="K23" s="33">
        <f t="shared" si="4"/>
        <v>0.007407407407407408</v>
      </c>
      <c r="L23"/>
      <c r="M23" s="39">
        <f t="shared" si="5"/>
        <v>0.03038674033149171</v>
      </c>
      <c r="N23" s="33">
        <f t="shared" si="6"/>
        <v>0.03300865800865801</v>
      </c>
      <c r="O23" s="33">
        <f t="shared" si="7"/>
        <v>0.01282051282051282</v>
      </c>
      <c r="P23" s="33">
        <f t="shared" si="8"/>
        <v>0.022222222222222223</v>
      </c>
      <c r="R23" s="193"/>
    </row>
    <row r="24" spans="2:16" s="37" customFormat="1" ht="14.25" customHeight="1">
      <c r="B24" s="168" t="s">
        <v>242</v>
      </c>
      <c r="C24" s="195">
        <f t="shared" si="0"/>
        <v>6516</v>
      </c>
      <c r="D24" s="196">
        <f>SUM(D7:D23)</f>
        <v>5544</v>
      </c>
      <c r="E24" s="196">
        <f>SUM(E7:E23)</f>
        <v>702</v>
      </c>
      <c r="F24" s="196">
        <f>SUM(F7:F23)</f>
        <v>270</v>
      </c>
      <c r="G24" s="197"/>
      <c r="H24" s="39">
        <f t="shared" si="1"/>
        <v>1</v>
      </c>
      <c r="I24" s="39">
        <f t="shared" si="2"/>
        <v>1</v>
      </c>
      <c r="J24" s="39">
        <f t="shared" si="3"/>
        <v>1</v>
      </c>
      <c r="K24" s="39">
        <f t="shared" si="4"/>
        <v>1</v>
      </c>
      <c r="M24" s="170"/>
      <c r="N24" s="170"/>
      <c r="O24" s="171"/>
      <c r="P24" s="171"/>
    </row>
    <row r="25" spans="2:16" s="37" customFormat="1" ht="14.25" customHeight="1">
      <c r="B25" s="168"/>
      <c r="C25" s="195"/>
      <c r="D25" s="196"/>
      <c r="E25" s="196"/>
      <c r="F25" s="196"/>
      <c r="G25" s="197"/>
      <c r="H25" s="39"/>
      <c r="I25" s="39"/>
      <c r="J25" s="39"/>
      <c r="K25" s="39"/>
      <c r="M25" s="33"/>
      <c r="N25" s="33"/>
      <c r="O25" s="33"/>
      <c r="P25" s="33"/>
    </row>
    <row r="26" spans="2:16" s="37" customFormat="1" ht="14.25" customHeight="1">
      <c r="B26" s="51" t="s">
        <v>243</v>
      </c>
      <c r="C26" s="90">
        <v>2172</v>
      </c>
      <c r="D26" s="90">
        <v>1848</v>
      </c>
      <c r="E26" s="172">
        <v>234</v>
      </c>
      <c r="F26" s="172">
        <v>90</v>
      </c>
      <c r="G26" s="51"/>
      <c r="H26" s="173"/>
      <c r="I26" s="173"/>
      <c r="J26" s="174"/>
      <c r="K26" s="174"/>
      <c r="L26" s="175"/>
      <c r="M26" s="54"/>
      <c r="N26" s="54"/>
      <c r="O26" s="54"/>
      <c r="P26" s="54"/>
    </row>
    <row r="27" spans="2:30" s="58" customFormat="1" ht="12.75">
      <c r="B27" s="55" t="s">
        <v>303</v>
      </c>
      <c r="C27" s="55"/>
      <c r="D27" s="55"/>
      <c r="E27" s="55"/>
      <c r="F27" s="55"/>
      <c r="G27" s="55"/>
      <c r="H27" s="56"/>
      <c r="I27" s="5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="22" customFormat="1" ht="12">
      <c r="B28" s="92" t="s">
        <v>244</v>
      </c>
    </row>
    <row r="29" s="22" customFormat="1" ht="12">
      <c r="B29" s="92" t="s">
        <v>245</v>
      </c>
    </row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  <row r="77" s="22" customFormat="1" ht="12"/>
    <row r="78" s="22" customFormat="1" ht="12"/>
  </sheetData>
  <sheetProtection selectLockedCells="1" selectUnlockedCells="1"/>
  <mergeCells count="6">
    <mergeCell ref="B1:K1"/>
    <mergeCell ref="C4:P4"/>
    <mergeCell ref="C5:K5"/>
    <mergeCell ref="C6:F6"/>
    <mergeCell ref="H6:K6"/>
    <mergeCell ref="M6:P6"/>
  </mergeCells>
  <printOptions horizontalCentered="1"/>
  <pageMargins left="0" right="0" top="0.5902777777777778" bottom="0.19652777777777777" header="0.5118055555555555" footer="0.5118055555555555"/>
  <pageSetup fitToHeight="1" fitToWidth="1" horizontalDpi="300" verticalDpi="300" orientation="landscape" paperSize="9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AC37"/>
  <sheetViews>
    <sheetView workbookViewId="0" topLeftCell="A1">
      <selection activeCell="A37" sqref="A37"/>
    </sheetView>
  </sheetViews>
  <sheetFormatPr defaultColWidth="9.140625" defaultRowHeight="12.75"/>
  <cols>
    <col min="1" max="1" width="71.00390625" style="0" customWidth="1"/>
    <col min="2" max="2" width="12.7109375" style="0" customWidth="1"/>
    <col min="3" max="4" width="9.7109375" style="0" customWidth="1"/>
    <col min="8" max="8" width="42.8515625" style="0" customWidth="1"/>
  </cols>
  <sheetData>
    <row r="1" ht="12.75">
      <c r="A1" s="198" t="s">
        <v>274</v>
      </c>
    </row>
    <row r="3" spans="1:4" ht="12.75" customHeight="1">
      <c r="A3" s="236" t="s">
        <v>275</v>
      </c>
      <c r="B3" s="237" t="s">
        <v>276</v>
      </c>
      <c r="C3" s="238" t="s">
        <v>277</v>
      </c>
      <c r="D3" s="238"/>
    </row>
    <row r="4" spans="1:4" ht="12.75">
      <c r="A4" s="236"/>
      <c r="B4" s="237"/>
      <c r="C4" s="199" t="s">
        <v>278</v>
      </c>
      <c r="D4" s="199" t="s">
        <v>279</v>
      </c>
    </row>
    <row r="5" spans="1:4" ht="12.75">
      <c r="A5" s="18" t="s">
        <v>280</v>
      </c>
      <c r="B5" s="200">
        <f>B11+B12+B13+B14+B15+B16+B17+B18+B19+B20+B21+B22+B23+B24+B25+B28+B26+B27</f>
        <v>2835</v>
      </c>
      <c r="C5" s="201">
        <v>1848</v>
      </c>
      <c r="D5" s="202">
        <f>C5/B5*100</f>
        <v>65.18518518518519</v>
      </c>
    </row>
    <row r="6" spans="1:4" ht="12.75">
      <c r="A6" s="18" t="s">
        <v>281</v>
      </c>
      <c r="B6" s="200">
        <f>B32+B33</f>
        <v>306</v>
      </c>
      <c r="C6" s="201">
        <v>234</v>
      </c>
      <c r="D6" s="202">
        <f>C6/B6*100</f>
        <v>76.47058823529412</v>
      </c>
    </row>
    <row r="7" spans="1:4" ht="12.75">
      <c r="A7" s="18" t="s">
        <v>44</v>
      </c>
      <c r="B7" s="203">
        <v>107</v>
      </c>
      <c r="C7" s="201">
        <v>90</v>
      </c>
      <c r="D7" s="202">
        <f>C7/B7*100</f>
        <v>84.11214953271028</v>
      </c>
    </row>
    <row r="8" spans="1:4" ht="12.75">
      <c r="A8" s="169" t="s">
        <v>41</v>
      </c>
      <c r="B8" s="204">
        <f>SUM(B5:B7)</f>
        <v>3248</v>
      </c>
      <c r="C8" s="205">
        <f>SUM(C5:C7)</f>
        <v>2172</v>
      </c>
      <c r="D8" s="206">
        <f>C8/B8*100</f>
        <v>66.87192118226602</v>
      </c>
    </row>
    <row r="9" spans="1:5" ht="12.75">
      <c r="A9" s="181"/>
      <c r="B9" s="181"/>
      <c r="C9" s="181"/>
      <c r="D9" s="181"/>
      <c r="E9" s="181"/>
    </row>
    <row r="10" spans="1:9" ht="12.75">
      <c r="A10" s="207" t="s">
        <v>282</v>
      </c>
      <c r="B10" s="181"/>
      <c r="C10" s="181"/>
      <c r="D10" s="181"/>
      <c r="E10" s="181"/>
      <c r="G10" s="181"/>
      <c r="H10" s="181"/>
      <c r="I10" s="181"/>
    </row>
    <row r="11" spans="1:9" ht="12.75">
      <c r="A11" s="208" t="s">
        <v>283</v>
      </c>
      <c r="B11" s="209">
        <v>358</v>
      </c>
      <c r="C11" s="209">
        <v>243</v>
      </c>
      <c r="D11" s="202">
        <f aca="true" t="shared" si="0" ref="D11:D29">C11/B11*100</f>
        <v>67.87709497206704</v>
      </c>
      <c r="E11" s="181"/>
      <c r="G11" s="181"/>
      <c r="H11" s="181"/>
      <c r="I11" s="209"/>
    </row>
    <row r="12" spans="1:9" ht="12.75">
      <c r="A12" s="208" t="s">
        <v>284</v>
      </c>
      <c r="B12" s="209">
        <v>337</v>
      </c>
      <c r="C12" s="209">
        <v>229</v>
      </c>
      <c r="D12" s="202">
        <f t="shared" si="0"/>
        <v>67.95252225519289</v>
      </c>
      <c r="E12" s="181"/>
      <c r="G12" s="181"/>
      <c r="H12" s="181"/>
      <c r="I12" s="209"/>
    </row>
    <row r="13" spans="1:9" ht="12.75">
      <c r="A13" s="208" t="s">
        <v>285</v>
      </c>
      <c r="B13" s="209">
        <v>58</v>
      </c>
      <c r="C13" s="209">
        <v>36</v>
      </c>
      <c r="D13" s="202">
        <f t="shared" si="0"/>
        <v>62.06896551724138</v>
      </c>
      <c r="E13" s="181"/>
      <c r="G13" s="181"/>
      <c r="H13" s="181"/>
      <c r="I13" s="209"/>
    </row>
    <row r="14" spans="1:9" ht="12.75">
      <c r="A14" s="208" t="s">
        <v>286</v>
      </c>
      <c r="B14" s="209">
        <v>88</v>
      </c>
      <c r="C14" s="209">
        <v>65</v>
      </c>
      <c r="D14" s="202">
        <f t="shared" si="0"/>
        <v>73.86363636363636</v>
      </c>
      <c r="E14" s="181"/>
      <c r="G14" s="181"/>
      <c r="H14" s="181"/>
      <c r="I14" s="209"/>
    </row>
    <row r="15" spans="1:9" ht="12.75">
      <c r="A15" s="208" t="s">
        <v>287</v>
      </c>
      <c r="B15" s="209">
        <v>46</v>
      </c>
      <c r="C15" s="209">
        <v>23</v>
      </c>
      <c r="D15" s="202">
        <f t="shared" si="0"/>
        <v>50</v>
      </c>
      <c r="E15" s="181"/>
      <c r="G15" s="181"/>
      <c r="H15" s="181"/>
      <c r="I15" s="209"/>
    </row>
    <row r="16" spans="1:9" ht="12.75">
      <c r="A16" s="208" t="s">
        <v>288</v>
      </c>
      <c r="B16" s="209">
        <v>58</v>
      </c>
      <c r="C16" s="209">
        <v>44</v>
      </c>
      <c r="D16" s="202">
        <f t="shared" si="0"/>
        <v>75.86206896551724</v>
      </c>
      <c r="E16" s="181"/>
      <c r="G16" s="181"/>
      <c r="H16" s="181"/>
      <c r="I16" s="209"/>
    </row>
    <row r="17" spans="1:9" ht="12.75">
      <c r="A17" s="208" t="s">
        <v>289</v>
      </c>
      <c r="B17" s="209">
        <v>40</v>
      </c>
      <c r="C17" s="209">
        <v>8</v>
      </c>
      <c r="D17" s="202">
        <f t="shared" si="0"/>
        <v>20</v>
      </c>
      <c r="E17" s="181"/>
      <c r="G17" s="181"/>
      <c r="H17" s="181"/>
      <c r="I17" s="209"/>
    </row>
    <row r="18" spans="1:9" ht="12.75">
      <c r="A18" s="208" t="s">
        <v>290</v>
      </c>
      <c r="B18" s="209">
        <v>424</v>
      </c>
      <c r="C18" s="209">
        <v>289</v>
      </c>
      <c r="D18" s="202">
        <f t="shared" si="0"/>
        <v>68.16037735849056</v>
      </c>
      <c r="E18" s="181"/>
      <c r="G18" s="181"/>
      <c r="H18" s="181"/>
      <c r="I18" s="209"/>
    </row>
    <row r="19" spans="1:9" ht="12.75">
      <c r="A19" s="208" t="s">
        <v>291</v>
      </c>
      <c r="B19" s="209">
        <v>137</v>
      </c>
      <c r="C19" s="209">
        <v>87</v>
      </c>
      <c r="D19" s="202">
        <f t="shared" si="0"/>
        <v>63.503649635036496</v>
      </c>
      <c r="E19" s="181"/>
      <c r="G19" s="181"/>
      <c r="H19" s="181"/>
      <c r="I19" s="209"/>
    </row>
    <row r="20" spans="1:9" ht="12.75">
      <c r="A20" s="208" t="s">
        <v>292</v>
      </c>
      <c r="B20" s="209">
        <v>287</v>
      </c>
      <c r="C20" s="209">
        <v>202</v>
      </c>
      <c r="D20" s="202">
        <f t="shared" si="0"/>
        <v>70.38327526132404</v>
      </c>
      <c r="E20" s="181"/>
      <c r="G20" s="181"/>
      <c r="H20" s="181"/>
      <c r="I20" s="209"/>
    </row>
    <row r="21" spans="1:9" ht="12.75">
      <c r="A21" s="208" t="s">
        <v>293</v>
      </c>
      <c r="B21" s="209">
        <v>152</v>
      </c>
      <c r="C21" s="209">
        <v>106</v>
      </c>
      <c r="D21" s="202">
        <f t="shared" si="0"/>
        <v>69.73684210526315</v>
      </c>
      <c r="E21" s="181"/>
      <c r="G21" s="181"/>
      <c r="H21" s="181"/>
      <c r="I21" s="209"/>
    </row>
    <row r="22" spans="1:9" ht="12.75">
      <c r="A22" s="208" t="s">
        <v>294</v>
      </c>
      <c r="B22" s="209">
        <v>29</v>
      </c>
      <c r="C22" s="209">
        <v>20</v>
      </c>
      <c r="D22" s="202">
        <f t="shared" si="0"/>
        <v>68.96551724137932</v>
      </c>
      <c r="E22" s="181"/>
      <c r="G22" s="181"/>
      <c r="H22" s="181"/>
      <c r="I22" s="209"/>
    </row>
    <row r="23" spans="1:9" ht="12.75">
      <c r="A23" s="208" t="s">
        <v>295</v>
      </c>
      <c r="B23" s="209">
        <v>155</v>
      </c>
      <c r="C23" s="209">
        <v>80</v>
      </c>
      <c r="D23" s="202">
        <f t="shared" si="0"/>
        <v>51.61290322580645</v>
      </c>
      <c r="E23" s="181"/>
      <c r="G23" s="181"/>
      <c r="H23" s="181"/>
      <c r="I23" s="209"/>
    </row>
    <row r="24" spans="1:9" ht="12.75">
      <c r="A24" s="208" t="s">
        <v>296</v>
      </c>
      <c r="B24" s="209">
        <v>126</v>
      </c>
      <c r="C24" s="209">
        <v>84</v>
      </c>
      <c r="D24" s="202">
        <f t="shared" si="0"/>
        <v>66.66666666666666</v>
      </c>
      <c r="E24" s="181"/>
      <c r="G24" s="181"/>
      <c r="H24" s="181"/>
      <c r="I24" s="209"/>
    </row>
    <row r="25" spans="1:9" ht="12.75">
      <c r="A25" s="208" t="s">
        <v>297</v>
      </c>
      <c r="B25" s="209">
        <v>236</v>
      </c>
      <c r="C25" s="209">
        <v>144</v>
      </c>
      <c r="D25" s="202">
        <f t="shared" si="0"/>
        <v>61.016949152542374</v>
      </c>
      <c r="E25" s="181"/>
      <c r="G25" s="181"/>
      <c r="H25" s="181"/>
      <c r="I25" s="209"/>
    </row>
    <row r="26" spans="1:9" ht="12.75">
      <c r="A26" s="208" t="s">
        <v>298</v>
      </c>
      <c r="B26" s="209">
        <v>145</v>
      </c>
      <c r="C26" s="209">
        <v>107</v>
      </c>
      <c r="D26" s="202">
        <f t="shared" si="0"/>
        <v>73.79310344827587</v>
      </c>
      <c r="E26" s="181"/>
      <c r="G26" s="181"/>
      <c r="H26" s="181"/>
      <c r="I26" s="209"/>
    </row>
    <row r="27" spans="1:9" ht="12.75">
      <c r="A27" s="208" t="s">
        <v>299</v>
      </c>
      <c r="B27" s="209">
        <v>80</v>
      </c>
      <c r="C27" s="209">
        <v>50</v>
      </c>
      <c r="D27" s="202">
        <f t="shared" si="0"/>
        <v>62.5</v>
      </c>
      <c r="E27" s="181"/>
      <c r="G27" s="181"/>
      <c r="H27" s="181"/>
      <c r="I27" s="209"/>
    </row>
    <row r="28" spans="1:9" ht="12.75">
      <c r="A28" s="208" t="s">
        <v>300</v>
      </c>
      <c r="B28" s="209">
        <v>79</v>
      </c>
      <c r="C28" s="209">
        <v>31</v>
      </c>
      <c r="D28" s="202">
        <f t="shared" si="0"/>
        <v>39.24050632911392</v>
      </c>
      <c r="E28" s="181"/>
      <c r="G28" s="181"/>
      <c r="H28" s="181"/>
      <c r="I28" s="209"/>
    </row>
    <row r="29" spans="1:9" ht="12.75">
      <c r="A29" s="210" t="s">
        <v>41</v>
      </c>
      <c r="B29" s="211">
        <f>SUM(B11:B28)</f>
        <v>2835</v>
      </c>
      <c r="C29" s="211">
        <f>SUM(C11:C28)</f>
        <v>1848</v>
      </c>
      <c r="D29" s="206">
        <f t="shared" si="0"/>
        <v>65.18518518518519</v>
      </c>
      <c r="E29" s="181"/>
      <c r="G29" s="181"/>
      <c r="H29" s="181"/>
      <c r="I29" s="181"/>
    </row>
    <row r="30" spans="7:9" ht="12.75">
      <c r="G30" s="181"/>
      <c r="H30" s="181"/>
      <c r="I30" s="181"/>
    </row>
    <row r="31" spans="1:9" ht="15.75" customHeight="1">
      <c r="A31" s="207" t="s">
        <v>281</v>
      </c>
      <c r="B31" s="181"/>
      <c r="C31" s="181"/>
      <c r="D31" s="181"/>
      <c r="G31" s="181"/>
      <c r="H31" s="181"/>
      <c r="I31" s="209"/>
    </row>
    <row r="32" spans="1:9" ht="12.75">
      <c r="A32" s="181" t="s">
        <v>301</v>
      </c>
      <c r="B32" s="209">
        <v>225</v>
      </c>
      <c r="C32" s="181">
        <v>180</v>
      </c>
      <c r="D32" s="202">
        <f>C32/B32*100</f>
        <v>80</v>
      </c>
      <c r="G32" s="181"/>
      <c r="H32" s="181"/>
      <c r="I32" s="181"/>
    </row>
    <row r="33" spans="1:4" ht="12.75">
      <c r="A33" s="181" t="s">
        <v>302</v>
      </c>
      <c r="B33" s="209">
        <v>81</v>
      </c>
      <c r="C33" s="181">
        <v>54</v>
      </c>
      <c r="D33" s="202">
        <f>C33/B33*100</f>
        <v>66.66666666666666</v>
      </c>
    </row>
    <row r="34" spans="1:4" ht="12.75">
      <c r="A34" s="207" t="s">
        <v>41</v>
      </c>
      <c r="B34" s="212">
        <f>SUM(B32:B33)</f>
        <v>306</v>
      </c>
      <c r="C34" s="212">
        <f>SUM(C32:C33)</f>
        <v>234</v>
      </c>
      <c r="D34" s="206">
        <f>C34/B34*100</f>
        <v>76.47058823529412</v>
      </c>
    </row>
    <row r="35" spans="1:4" ht="4.5" customHeight="1">
      <c r="A35" s="181"/>
      <c r="B35" s="181"/>
      <c r="C35" s="181"/>
      <c r="D35" s="181"/>
    </row>
    <row r="36" spans="1:4" ht="15" customHeight="1">
      <c r="A36" s="213" t="s">
        <v>44</v>
      </c>
      <c r="B36" s="214">
        <v>107</v>
      </c>
      <c r="C36" s="215">
        <v>90</v>
      </c>
      <c r="D36" s="216">
        <f>C36/B36*100</f>
        <v>84.11214953271028</v>
      </c>
    </row>
    <row r="37" spans="1:29" s="58" customFormat="1" ht="12.75">
      <c r="A37" s="55" t="s">
        <v>303</v>
      </c>
      <c r="B37" s="55"/>
      <c r="C37" s="55"/>
      <c r="D37" s="55"/>
      <c r="E37" s="55"/>
      <c r="F37" s="55"/>
      <c r="G37"/>
      <c r="H37"/>
      <c r="I3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</sheetData>
  <sheetProtection selectLockedCells="1" selectUnlockedCells="1"/>
  <mergeCells count="3">
    <mergeCell ref="A3:A4"/>
    <mergeCell ref="B3:B4"/>
    <mergeCell ref="C3:D3"/>
  </mergeCells>
  <printOptions horizontalCentered="1"/>
  <pageMargins left="0" right="0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M47"/>
  <sheetViews>
    <sheetView workbookViewId="0" topLeftCell="A16">
      <selection activeCell="A44" sqref="A44"/>
    </sheetView>
  </sheetViews>
  <sheetFormatPr defaultColWidth="9.140625" defaultRowHeight="12.75"/>
  <cols>
    <col min="1" max="1" width="24.28125" style="18" customWidth="1"/>
    <col min="2" max="2" width="6.7109375" style="18" customWidth="1"/>
    <col min="3" max="4" width="9.140625" style="18" customWidth="1"/>
    <col min="5" max="5" width="6.7109375" style="18" customWidth="1"/>
    <col min="6" max="6" width="0.5625" style="18" customWidth="1"/>
    <col min="7" max="7" width="6.7109375" style="19" customWidth="1"/>
    <col min="8" max="8" width="9.140625" style="20" customWidth="1"/>
    <col min="9" max="9" width="9.140625" style="21" customWidth="1"/>
    <col min="10" max="10" width="6.7109375" style="21" customWidth="1"/>
    <col min="11" max="11" width="0.5625" style="21" customWidth="1"/>
    <col min="12" max="12" width="6.7109375" style="21" customWidth="1"/>
    <col min="13" max="14" width="9.140625" style="21" customWidth="1"/>
    <col min="15" max="15" width="6.7109375" style="21" customWidth="1"/>
    <col min="16" max="16" width="0.5625" style="21" customWidth="1"/>
    <col min="17" max="17" width="6.7109375" style="21" customWidth="1"/>
    <col min="18" max="19" width="9.140625" style="21" customWidth="1"/>
    <col min="20" max="20" width="6.7109375" style="21" customWidth="1"/>
    <col min="21" max="21" width="9.140625" style="21" customWidth="1"/>
    <col min="22" max="22" width="47.28125" style="21" customWidth="1"/>
    <col min="23" max="38" width="9.140625" style="21" customWidth="1"/>
    <col min="39" max="235" width="9.140625" style="18" customWidth="1"/>
    <col min="236" max="16384" width="35.421875" style="18" customWidth="1"/>
  </cols>
  <sheetData>
    <row r="1" spans="1:20" s="22" customFormat="1" ht="18" customHeight="1">
      <c r="A1" s="217" t="s">
        <v>38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 t="s">
        <v>39</v>
      </c>
      <c r="M1" s="217"/>
      <c r="N1" s="217"/>
      <c r="O1" s="217"/>
      <c r="P1" s="217"/>
      <c r="Q1" s="217"/>
      <c r="R1" s="217"/>
      <c r="S1" s="217"/>
      <c r="T1" s="217"/>
    </row>
    <row r="2" spans="1:13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M2" s="24"/>
    </row>
    <row r="3" spans="1:20" s="18" customFormat="1" ht="51" customHeight="1">
      <c r="A3" s="25" t="s">
        <v>40</v>
      </c>
      <c r="B3" s="26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  <c r="L3" s="26" t="s">
        <v>41</v>
      </c>
      <c r="M3" s="27" t="s">
        <v>42</v>
      </c>
      <c r="N3" s="27" t="s">
        <v>43</v>
      </c>
      <c r="O3" s="28" t="s">
        <v>44</v>
      </c>
      <c r="P3" s="27"/>
      <c r="Q3" s="26" t="s">
        <v>41</v>
      </c>
      <c r="R3" s="27" t="s">
        <v>42</v>
      </c>
      <c r="S3" s="27" t="s">
        <v>43</v>
      </c>
      <c r="T3" s="28" t="s">
        <v>44</v>
      </c>
    </row>
    <row r="4" spans="1:20" s="30" customFormat="1" ht="14.25" customHeight="1">
      <c r="A4" s="29"/>
      <c r="B4" s="218" t="s">
        <v>45</v>
      </c>
      <c r="C4" s="218"/>
      <c r="D4" s="218"/>
      <c r="E4" s="218"/>
      <c r="F4" s="218"/>
      <c r="G4" s="218"/>
      <c r="H4" s="218"/>
      <c r="I4" s="218"/>
      <c r="J4" s="218"/>
      <c r="L4" s="218" t="s">
        <v>46</v>
      </c>
      <c r="M4" s="218"/>
      <c r="N4" s="218"/>
      <c r="O4" s="218"/>
      <c r="P4" s="218"/>
      <c r="Q4" s="218"/>
      <c r="R4" s="218"/>
      <c r="S4" s="218"/>
      <c r="T4" s="218"/>
    </row>
    <row r="5" spans="1:20" s="30" customFormat="1" ht="13.5" customHeight="1">
      <c r="A5" s="29"/>
      <c r="B5" s="219" t="s">
        <v>47</v>
      </c>
      <c r="C5" s="219"/>
      <c r="D5" s="219"/>
      <c r="E5" s="219"/>
      <c r="F5" s="219"/>
      <c r="G5" s="219"/>
      <c r="H5" s="219"/>
      <c r="I5" s="219"/>
      <c r="J5" s="219"/>
      <c r="L5" s="220" t="s">
        <v>48</v>
      </c>
      <c r="M5" s="220"/>
      <c r="N5" s="220"/>
      <c r="O5" s="220"/>
      <c r="P5" s="220"/>
      <c r="Q5" s="220"/>
      <c r="R5" s="220"/>
      <c r="S5" s="220"/>
      <c r="T5" s="220"/>
    </row>
    <row r="6" spans="1:20" s="22" customFormat="1" ht="12.75" customHeight="1">
      <c r="A6" s="29"/>
      <c r="B6" s="221" t="s">
        <v>49</v>
      </c>
      <c r="C6" s="221"/>
      <c r="D6" s="221"/>
      <c r="E6" s="221"/>
      <c r="F6" s="221"/>
      <c r="G6" s="221"/>
      <c r="H6" s="221"/>
      <c r="I6" s="221"/>
      <c r="J6" s="221"/>
      <c r="L6" s="221" t="s">
        <v>49</v>
      </c>
      <c r="M6" s="221"/>
      <c r="N6" s="221"/>
      <c r="O6" s="221"/>
      <c r="P6" s="221"/>
      <c r="Q6" s="221"/>
      <c r="R6" s="221"/>
      <c r="S6" s="221"/>
      <c r="T6" s="221"/>
    </row>
    <row r="7" spans="1:20" s="22" customFormat="1" ht="12.75" customHeight="1">
      <c r="A7" s="29"/>
      <c r="B7" s="222" t="s">
        <v>50</v>
      </c>
      <c r="C7" s="222"/>
      <c r="D7" s="222"/>
      <c r="E7" s="222"/>
      <c r="F7" s="32"/>
      <c r="G7" s="222" t="s">
        <v>51</v>
      </c>
      <c r="H7" s="222"/>
      <c r="I7" s="222"/>
      <c r="J7" s="222"/>
      <c r="L7" s="222" t="s">
        <v>50</v>
      </c>
      <c r="M7" s="222"/>
      <c r="N7" s="222"/>
      <c r="O7" s="222"/>
      <c r="P7" s="32"/>
      <c r="Q7" s="222" t="s">
        <v>51</v>
      </c>
      <c r="R7" s="222"/>
      <c r="S7" s="222"/>
      <c r="T7" s="222"/>
    </row>
    <row r="8" spans="1:22" s="22" customFormat="1" ht="14.25" customHeight="1">
      <c r="A8" s="29" t="s">
        <v>52</v>
      </c>
      <c r="B8" s="22">
        <f aca="true" t="shared" si="0" ref="B8:B17">SUM(C8:E8)</f>
        <v>285</v>
      </c>
      <c r="C8" s="29">
        <v>256</v>
      </c>
      <c r="D8" s="29">
        <v>27</v>
      </c>
      <c r="E8" s="29">
        <v>2</v>
      </c>
      <c r="F8" s="29"/>
      <c r="G8" s="33">
        <f aca="true" t="shared" si="1" ref="G8:G17">B8/$B$17</f>
        <v>0.13121546961325967</v>
      </c>
      <c r="H8" s="33">
        <f aca="true" t="shared" si="2" ref="H8:H17">C8/$C$17</f>
        <v>0.13852813852813853</v>
      </c>
      <c r="I8" s="33">
        <f aca="true" t="shared" si="3" ref="I8:I17">D8/$D$17</f>
        <v>0.11538461538461539</v>
      </c>
      <c r="J8" s="33">
        <f aca="true" t="shared" si="4" ref="J8:J17">E8/$E$17</f>
        <v>0.022222222222222223</v>
      </c>
      <c r="L8" s="22">
        <f aca="true" t="shared" si="5" ref="L8:L17">SUM(M8:O8)</f>
        <v>291</v>
      </c>
      <c r="M8" s="29">
        <v>262</v>
      </c>
      <c r="N8" s="29">
        <v>27</v>
      </c>
      <c r="O8" s="29">
        <v>2</v>
      </c>
      <c r="P8" s="29"/>
      <c r="Q8" s="33">
        <f aca="true" t="shared" si="6" ref="Q8:Q17">L8/$L$17</f>
        <v>0.13397790055248618</v>
      </c>
      <c r="R8" s="33">
        <f aca="true" t="shared" si="7" ref="R8:R17">M8/$M$17</f>
        <v>0.14177489177489178</v>
      </c>
      <c r="S8" s="33">
        <f aca="true" t="shared" si="8" ref="S8:S17">N8/$N$17</f>
        <v>0.11538461538461539</v>
      </c>
      <c r="T8" s="33">
        <f aca="true" t="shared" si="9" ref="T8:T17">O8/$O$17</f>
        <v>0.022222222222222223</v>
      </c>
      <c r="V8" s="34"/>
    </row>
    <row r="9" spans="1:22" s="22" customFormat="1" ht="14.25" customHeight="1">
      <c r="A9" s="29" t="s">
        <v>53</v>
      </c>
      <c r="B9" s="22">
        <f t="shared" si="0"/>
        <v>461</v>
      </c>
      <c r="C9" s="29">
        <v>399</v>
      </c>
      <c r="D9" s="29">
        <v>54</v>
      </c>
      <c r="E9" s="29">
        <v>8</v>
      </c>
      <c r="F9" s="29"/>
      <c r="G9" s="33">
        <f t="shared" si="1"/>
        <v>0.21224677716390425</v>
      </c>
      <c r="H9" s="33">
        <f t="shared" si="2"/>
        <v>0.2159090909090909</v>
      </c>
      <c r="I9" s="33">
        <f t="shared" si="3"/>
        <v>0.23076923076923078</v>
      </c>
      <c r="J9" s="33">
        <f t="shared" si="4"/>
        <v>0.08888888888888889</v>
      </c>
      <c r="L9" s="22">
        <f t="shared" si="5"/>
        <v>457</v>
      </c>
      <c r="M9" s="29">
        <v>395</v>
      </c>
      <c r="N9" s="29">
        <v>54</v>
      </c>
      <c r="O9" s="29">
        <v>8</v>
      </c>
      <c r="P9" s="29"/>
      <c r="Q9" s="33">
        <f t="shared" si="6"/>
        <v>0.2104051565377532</v>
      </c>
      <c r="R9" s="33">
        <f t="shared" si="7"/>
        <v>0.21374458874458874</v>
      </c>
      <c r="S9" s="33">
        <f t="shared" si="8"/>
        <v>0.23076923076923078</v>
      </c>
      <c r="T9" s="33">
        <f t="shared" si="9"/>
        <v>0.08888888888888889</v>
      </c>
      <c r="V9" s="34"/>
    </row>
    <row r="10" spans="1:22" s="22" customFormat="1" ht="14.25" customHeight="1">
      <c r="A10" s="29" t="s">
        <v>54</v>
      </c>
      <c r="B10" s="22">
        <f t="shared" si="0"/>
        <v>443</v>
      </c>
      <c r="C10" s="29">
        <v>366</v>
      </c>
      <c r="D10" s="29">
        <v>44</v>
      </c>
      <c r="E10" s="29">
        <v>33</v>
      </c>
      <c r="F10" s="29"/>
      <c r="G10" s="33">
        <f t="shared" si="1"/>
        <v>0.20395948434622468</v>
      </c>
      <c r="H10" s="33">
        <f t="shared" si="2"/>
        <v>0.19805194805194806</v>
      </c>
      <c r="I10" s="33">
        <f t="shared" si="3"/>
        <v>0.18803418803418803</v>
      </c>
      <c r="J10" s="33">
        <f t="shared" si="4"/>
        <v>0.36666666666666664</v>
      </c>
      <c r="L10" s="22">
        <f t="shared" si="5"/>
        <v>436</v>
      </c>
      <c r="M10" s="29">
        <v>359</v>
      </c>
      <c r="N10" s="29">
        <v>44</v>
      </c>
      <c r="O10" s="29">
        <v>33</v>
      </c>
      <c r="P10" s="29"/>
      <c r="Q10" s="33">
        <f t="shared" si="6"/>
        <v>0.2007366482504604</v>
      </c>
      <c r="R10" s="33">
        <f t="shared" si="7"/>
        <v>0.19426406926406928</v>
      </c>
      <c r="S10" s="33">
        <f t="shared" si="8"/>
        <v>0.18803418803418803</v>
      </c>
      <c r="T10" s="33">
        <f t="shared" si="9"/>
        <v>0.36666666666666664</v>
      </c>
      <c r="V10" s="34"/>
    </row>
    <row r="11" spans="1:22" s="22" customFormat="1" ht="14.25" customHeight="1">
      <c r="A11" s="29" t="s">
        <v>55</v>
      </c>
      <c r="B11" s="22">
        <f t="shared" si="0"/>
        <v>335</v>
      </c>
      <c r="C11" s="29">
        <v>299</v>
      </c>
      <c r="D11" s="29">
        <v>24</v>
      </c>
      <c r="E11" s="29">
        <v>12</v>
      </c>
      <c r="F11" s="29"/>
      <c r="G11" s="33">
        <f t="shared" si="1"/>
        <v>0.15423572744014732</v>
      </c>
      <c r="H11" s="33">
        <f t="shared" si="2"/>
        <v>0.1617965367965368</v>
      </c>
      <c r="I11" s="33">
        <f t="shared" si="3"/>
        <v>0.10256410256410256</v>
      </c>
      <c r="J11" s="33">
        <f t="shared" si="4"/>
        <v>0.13333333333333333</v>
      </c>
      <c r="L11" s="22">
        <f t="shared" si="5"/>
        <v>338</v>
      </c>
      <c r="M11" s="29">
        <v>303</v>
      </c>
      <c r="N11" s="29">
        <v>23</v>
      </c>
      <c r="O11" s="29">
        <v>12</v>
      </c>
      <c r="P11" s="29"/>
      <c r="Q11" s="33">
        <f t="shared" si="6"/>
        <v>0.15561694290976058</v>
      </c>
      <c r="R11" s="33">
        <f t="shared" si="7"/>
        <v>0.16396103896103897</v>
      </c>
      <c r="S11" s="33">
        <f t="shared" si="8"/>
        <v>0.09829059829059829</v>
      </c>
      <c r="T11" s="33">
        <f t="shared" si="9"/>
        <v>0.13333333333333333</v>
      </c>
      <c r="V11" s="21"/>
    </row>
    <row r="12" spans="1:22" s="22" customFormat="1" ht="14.25" customHeight="1">
      <c r="A12" s="29" t="s">
        <v>56</v>
      </c>
      <c r="B12" s="22">
        <f t="shared" si="0"/>
        <v>191</v>
      </c>
      <c r="C12" s="29">
        <v>158</v>
      </c>
      <c r="D12" s="29">
        <v>21</v>
      </c>
      <c r="E12" s="29">
        <v>12</v>
      </c>
      <c r="F12" s="29"/>
      <c r="G12" s="33">
        <f t="shared" si="1"/>
        <v>0.08793738489871086</v>
      </c>
      <c r="H12" s="33">
        <f t="shared" si="2"/>
        <v>0.0854978354978355</v>
      </c>
      <c r="I12" s="33">
        <f t="shared" si="3"/>
        <v>0.08974358974358974</v>
      </c>
      <c r="J12" s="33">
        <f t="shared" si="4"/>
        <v>0.13333333333333333</v>
      </c>
      <c r="L12" s="22">
        <f t="shared" si="5"/>
        <v>190</v>
      </c>
      <c r="M12" s="29">
        <v>156</v>
      </c>
      <c r="N12" s="29">
        <v>22</v>
      </c>
      <c r="O12" s="29">
        <v>12</v>
      </c>
      <c r="P12" s="29"/>
      <c r="Q12" s="33">
        <f t="shared" si="6"/>
        <v>0.08747697974217311</v>
      </c>
      <c r="R12" s="33">
        <f t="shared" si="7"/>
        <v>0.08441558441558442</v>
      </c>
      <c r="S12" s="33">
        <f t="shared" si="8"/>
        <v>0.09401709401709402</v>
      </c>
      <c r="T12" s="33">
        <f t="shared" si="9"/>
        <v>0.13333333333333333</v>
      </c>
      <c r="V12" s="21"/>
    </row>
    <row r="13" spans="1:22" s="22" customFormat="1" ht="14.25" customHeight="1">
      <c r="A13" s="29" t="s">
        <v>57</v>
      </c>
      <c r="B13" s="22">
        <f t="shared" si="0"/>
        <v>146</v>
      </c>
      <c r="C13" s="29">
        <v>127</v>
      </c>
      <c r="D13" s="29">
        <v>11</v>
      </c>
      <c r="E13" s="29">
        <v>8</v>
      </c>
      <c r="F13" s="29"/>
      <c r="G13" s="33">
        <f t="shared" si="1"/>
        <v>0.06721915285451197</v>
      </c>
      <c r="H13" s="33">
        <f t="shared" si="2"/>
        <v>0.06872294372294373</v>
      </c>
      <c r="I13" s="33">
        <f t="shared" si="3"/>
        <v>0.04700854700854701</v>
      </c>
      <c r="J13" s="33">
        <f t="shared" si="4"/>
        <v>0.08888888888888889</v>
      </c>
      <c r="L13" s="22">
        <f t="shared" si="5"/>
        <v>149</v>
      </c>
      <c r="M13" s="29">
        <v>130</v>
      </c>
      <c r="N13" s="29">
        <v>11</v>
      </c>
      <c r="O13" s="29">
        <v>8</v>
      </c>
      <c r="P13" s="29"/>
      <c r="Q13" s="33">
        <f t="shared" si="6"/>
        <v>0.06860036832412524</v>
      </c>
      <c r="R13" s="33">
        <f t="shared" si="7"/>
        <v>0.07034632034632035</v>
      </c>
      <c r="S13" s="33">
        <f t="shared" si="8"/>
        <v>0.04700854700854701</v>
      </c>
      <c r="T13" s="33">
        <f t="shared" si="9"/>
        <v>0.08888888888888889</v>
      </c>
      <c r="V13" s="21"/>
    </row>
    <row r="14" spans="1:22" s="37" customFormat="1" ht="14.25" customHeight="1">
      <c r="A14" s="29" t="s">
        <v>58</v>
      </c>
      <c r="B14" s="22">
        <f t="shared" si="0"/>
        <v>99</v>
      </c>
      <c r="C14" s="29">
        <v>80</v>
      </c>
      <c r="D14" s="29">
        <v>14</v>
      </c>
      <c r="E14" s="29">
        <v>5</v>
      </c>
      <c r="F14" s="35"/>
      <c r="G14" s="33">
        <f t="shared" si="1"/>
        <v>0.04558011049723757</v>
      </c>
      <c r="H14" s="33">
        <f t="shared" si="2"/>
        <v>0.04329004329004329</v>
      </c>
      <c r="I14" s="33">
        <f t="shared" si="3"/>
        <v>0.05982905982905983</v>
      </c>
      <c r="J14" s="33">
        <f t="shared" si="4"/>
        <v>0.05555555555555555</v>
      </c>
      <c r="K14" s="36"/>
      <c r="L14" s="22">
        <f t="shared" si="5"/>
        <v>100</v>
      </c>
      <c r="M14" s="29">
        <v>81</v>
      </c>
      <c r="N14" s="29">
        <v>14</v>
      </c>
      <c r="O14" s="29">
        <v>5</v>
      </c>
      <c r="P14" s="35"/>
      <c r="Q14" s="33">
        <f t="shared" si="6"/>
        <v>0.04604051565377532</v>
      </c>
      <c r="R14" s="33">
        <f t="shared" si="7"/>
        <v>0.04383116883116883</v>
      </c>
      <c r="S14" s="33">
        <f t="shared" si="8"/>
        <v>0.05982905982905983</v>
      </c>
      <c r="T14" s="33">
        <f t="shared" si="9"/>
        <v>0.05555555555555555</v>
      </c>
      <c r="V14" s="21"/>
    </row>
    <row r="15" spans="1:22" s="22" customFormat="1" ht="14.25" customHeight="1">
      <c r="A15" s="29" t="s">
        <v>59</v>
      </c>
      <c r="B15" s="22">
        <f t="shared" si="0"/>
        <v>173</v>
      </c>
      <c r="C15" s="36">
        <v>140</v>
      </c>
      <c r="D15" s="36">
        <v>26</v>
      </c>
      <c r="E15" s="36">
        <v>7</v>
      </c>
      <c r="F15" s="36"/>
      <c r="G15" s="33">
        <f t="shared" si="1"/>
        <v>0.07965009208103131</v>
      </c>
      <c r="H15" s="33">
        <f t="shared" si="2"/>
        <v>0.07575757575757576</v>
      </c>
      <c r="I15" s="33">
        <f t="shared" si="3"/>
        <v>0.1111111111111111</v>
      </c>
      <c r="J15" s="33">
        <f t="shared" si="4"/>
        <v>0.07777777777777778</v>
      </c>
      <c r="K15" s="36"/>
      <c r="L15" s="22">
        <f t="shared" si="5"/>
        <v>173</v>
      </c>
      <c r="M15" s="36">
        <v>140</v>
      </c>
      <c r="N15" s="36">
        <v>26</v>
      </c>
      <c r="O15" s="36">
        <v>7</v>
      </c>
      <c r="P15" s="36"/>
      <c r="Q15" s="33">
        <f t="shared" si="6"/>
        <v>0.07965009208103131</v>
      </c>
      <c r="R15" s="33">
        <f t="shared" si="7"/>
        <v>0.07575757575757576</v>
      </c>
      <c r="S15" s="33">
        <f t="shared" si="8"/>
        <v>0.1111111111111111</v>
      </c>
      <c r="T15" s="33">
        <f t="shared" si="9"/>
        <v>0.07777777777777778</v>
      </c>
      <c r="V15" s="21"/>
    </row>
    <row r="16" spans="1:22" s="22" customFormat="1" ht="14.25" customHeight="1">
      <c r="A16" s="29" t="s">
        <v>60</v>
      </c>
      <c r="B16" s="22">
        <f t="shared" si="0"/>
        <v>39</v>
      </c>
      <c r="C16" s="36">
        <v>23</v>
      </c>
      <c r="D16" s="36">
        <v>13</v>
      </c>
      <c r="E16" s="36">
        <v>3</v>
      </c>
      <c r="F16" s="36"/>
      <c r="G16" s="33">
        <f t="shared" si="1"/>
        <v>0.017955801104972375</v>
      </c>
      <c r="H16" s="33">
        <f t="shared" si="2"/>
        <v>0.012445887445887446</v>
      </c>
      <c r="I16" s="33">
        <f t="shared" si="3"/>
        <v>0.05555555555555555</v>
      </c>
      <c r="J16" s="33">
        <f t="shared" si="4"/>
        <v>0.03333333333333333</v>
      </c>
      <c r="K16" s="36"/>
      <c r="L16" s="22">
        <f t="shared" si="5"/>
        <v>38</v>
      </c>
      <c r="M16" s="36">
        <v>22</v>
      </c>
      <c r="N16" s="36">
        <v>13</v>
      </c>
      <c r="O16" s="36">
        <v>3</v>
      </c>
      <c r="P16" s="36"/>
      <c r="Q16" s="33">
        <f t="shared" si="6"/>
        <v>0.017495395948434623</v>
      </c>
      <c r="R16" s="33">
        <f t="shared" si="7"/>
        <v>0.011904761904761904</v>
      </c>
      <c r="S16" s="33">
        <f t="shared" si="8"/>
        <v>0.05555555555555555</v>
      </c>
      <c r="T16" s="33">
        <f t="shared" si="9"/>
        <v>0.03333333333333333</v>
      </c>
      <c r="V16" s="21"/>
    </row>
    <row r="17" spans="1:22" s="22" customFormat="1" ht="14.25" customHeight="1">
      <c r="A17" s="35" t="s">
        <v>41</v>
      </c>
      <c r="B17" s="38">
        <f t="shared" si="0"/>
        <v>2172</v>
      </c>
      <c r="C17" s="38">
        <f>SUM(C8:C16)</f>
        <v>1848</v>
      </c>
      <c r="D17" s="38">
        <f>SUM(D8:D16)</f>
        <v>234</v>
      </c>
      <c r="E17" s="38">
        <f>SUM(E8:E16)</f>
        <v>90</v>
      </c>
      <c r="F17" s="36"/>
      <c r="G17" s="39">
        <f t="shared" si="1"/>
        <v>1</v>
      </c>
      <c r="H17" s="39">
        <f t="shared" si="2"/>
        <v>1</v>
      </c>
      <c r="I17" s="39">
        <f t="shared" si="3"/>
        <v>1</v>
      </c>
      <c r="J17" s="39">
        <f t="shared" si="4"/>
        <v>1</v>
      </c>
      <c r="K17" s="39"/>
      <c r="L17" s="38">
        <f t="shared" si="5"/>
        <v>2172</v>
      </c>
      <c r="M17" s="38">
        <f>SUM(M8:M16)</f>
        <v>1848</v>
      </c>
      <c r="N17" s="38">
        <f>SUM(N8:N16)</f>
        <v>234</v>
      </c>
      <c r="O17" s="38">
        <f>SUM(O8:O16)</f>
        <v>90</v>
      </c>
      <c r="P17" s="36"/>
      <c r="Q17" s="39">
        <f t="shared" si="6"/>
        <v>1</v>
      </c>
      <c r="R17" s="39">
        <f t="shared" si="7"/>
        <v>1</v>
      </c>
      <c r="S17" s="39">
        <f t="shared" si="8"/>
        <v>1</v>
      </c>
      <c r="T17" s="39">
        <f t="shared" si="9"/>
        <v>1</v>
      </c>
      <c r="V17" s="21"/>
    </row>
    <row r="18" spans="1:22" s="22" customFormat="1" ht="14.25" customHeight="1">
      <c r="A18" s="35"/>
      <c r="B18" s="21"/>
      <c r="C18" s="21"/>
      <c r="D18" s="21"/>
      <c r="E18" s="21"/>
      <c r="F18" s="21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V18" s="21"/>
    </row>
    <row r="19" spans="1:22" s="22" customFormat="1" ht="14.25" customHeight="1">
      <c r="A19" s="40" t="s">
        <v>61</v>
      </c>
      <c r="B19" s="41">
        <v>19.98</v>
      </c>
      <c r="C19" s="41">
        <v>18.91</v>
      </c>
      <c r="D19" s="41">
        <v>26.645</v>
      </c>
      <c r="E19" s="41">
        <v>24.72</v>
      </c>
      <c r="F19" s="42"/>
      <c r="G19" s="42"/>
      <c r="H19" s="42"/>
      <c r="I19" s="42"/>
      <c r="J19" s="42"/>
      <c r="K19" s="39"/>
      <c r="L19" s="41">
        <v>19.924</v>
      </c>
      <c r="M19" s="41">
        <v>18.8355</v>
      </c>
      <c r="N19" s="41">
        <v>26.666</v>
      </c>
      <c r="O19" s="41">
        <v>24.755</v>
      </c>
      <c r="P19" s="43"/>
      <c r="Q19" s="42"/>
      <c r="R19" s="42"/>
      <c r="S19" s="42"/>
      <c r="T19" s="42"/>
      <c r="V19" s="21"/>
    </row>
    <row r="20" spans="1:22" s="22" customFormat="1" ht="14.25" customHeight="1">
      <c r="A20" s="35" t="s">
        <v>62</v>
      </c>
      <c r="B20" s="44">
        <v>1</v>
      </c>
      <c r="C20" s="44">
        <v>1</v>
      </c>
      <c r="D20" s="44">
        <v>1</v>
      </c>
      <c r="E20" s="44">
        <v>2</v>
      </c>
      <c r="F20" s="44"/>
      <c r="G20" s="42"/>
      <c r="H20" s="42"/>
      <c r="I20" s="42"/>
      <c r="J20" s="42"/>
      <c r="K20" s="39"/>
      <c r="L20" s="44">
        <v>1</v>
      </c>
      <c r="M20" s="44">
        <v>1</v>
      </c>
      <c r="N20" s="44">
        <v>1</v>
      </c>
      <c r="O20" s="44">
        <v>2</v>
      </c>
      <c r="P20" s="39"/>
      <c r="Q20" s="42"/>
      <c r="R20" s="42"/>
      <c r="S20" s="42"/>
      <c r="T20" s="42"/>
      <c r="V20" s="21"/>
    </row>
    <row r="21" spans="1:22" s="22" customFormat="1" ht="14.25" customHeight="1">
      <c r="A21" s="35" t="s">
        <v>63</v>
      </c>
      <c r="B21" s="44">
        <v>4</v>
      </c>
      <c r="C21" s="44">
        <v>4</v>
      </c>
      <c r="D21" s="44">
        <v>4</v>
      </c>
      <c r="E21" s="44">
        <v>7</v>
      </c>
      <c r="F21" s="44"/>
      <c r="G21" s="42"/>
      <c r="H21" s="42"/>
      <c r="I21" s="42"/>
      <c r="J21" s="42"/>
      <c r="K21" s="39"/>
      <c r="L21" s="44">
        <v>4</v>
      </c>
      <c r="M21" s="44">
        <v>4</v>
      </c>
      <c r="N21" s="44">
        <v>4</v>
      </c>
      <c r="O21" s="44">
        <v>7</v>
      </c>
      <c r="P21" s="39"/>
      <c r="Q21" s="42"/>
      <c r="R21" s="42"/>
      <c r="S21" s="42"/>
      <c r="T21" s="42"/>
      <c r="V21" s="21"/>
    </row>
    <row r="22" spans="1:22" s="22" customFormat="1" ht="14.25" customHeight="1">
      <c r="A22" s="35" t="s">
        <v>64</v>
      </c>
      <c r="B22" s="44">
        <v>10</v>
      </c>
      <c r="C22" s="44">
        <v>10</v>
      </c>
      <c r="D22" s="44">
        <v>9</v>
      </c>
      <c r="E22" s="44">
        <v>11.5</v>
      </c>
      <c r="F22" s="44"/>
      <c r="G22" s="42"/>
      <c r="H22" s="42"/>
      <c r="I22" s="42"/>
      <c r="J22" s="42"/>
      <c r="K22" s="39"/>
      <c r="L22" s="44">
        <v>10</v>
      </c>
      <c r="M22" s="44">
        <v>10</v>
      </c>
      <c r="N22" s="44">
        <v>9</v>
      </c>
      <c r="O22" s="44">
        <v>11.5</v>
      </c>
      <c r="P22" s="39"/>
      <c r="Q22" s="42"/>
      <c r="R22" s="42"/>
      <c r="S22" s="42"/>
      <c r="T22" s="42"/>
      <c r="V22" s="21"/>
    </row>
    <row r="23" spans="1:22" s="22" customFormat="1" ht="14.25" customHeight="1">
      <c r="A23" s="35" t="s">
        <v>65</v>
      </c>
      <c r="B23" s="44">
        <v>26</v>
      </c>
      <c r="C23" s="44">
        <v>25</v>
      </c>
      <c r="D23" s="44">
        <v>37</v>
      </c>
      <c r="E23" s="44">
        <v>32</v>
      </c>
      <c r="F23" s="44"/>
      <c r="G23" s="42"/>
      <c r="H23" s="42"/>
      <c r="I23" s="42"/>
      <c r="J23" s="42"/>
      <c r="K23" s="39"/>
      <c r="L23" s="44">
        <v>26</v>
      </c>
      <c r="M23" s="44">
        <v>25</v>
      </c>
      <c r="N23" s="44">
        <v>37</v>
      </c>
      <c r="O23" s="44">
        <v>32</v>
      </c>
      <c r="P23" s="39"/>
      <c r="Q23" s="42"/>
      <c r="R23" s="42"/>
      <c r="S23" s="42"/>
      <c r="T23" s="42"/>
      <c r="V23" s="21"/>
    </row>
    <row r="24" spans="1:22" s="22" customFormat="1" ht="14.25" customHeight="1">
      <c r="A24" s="35" t="s">
        <v>66</v>
      </c>
      <c r="B24" s="44">
        <v>252</v>
      </c>
      <c r="C24" s="44">
        <v>252</v>
      </c>
      <c r="D24" s="44">
        <v>199</v>
      </c>
      <c r="E24" s="44">
        <v>147</v>
      </c>
      <c r="F24" s="44"/>
      <c r="G24" s="42"/>
      <c r="H24" s="42"/>
      <c r="I24" s="42"/>
      <c r="J24" s="42"/>
      <c r="K24" s="39"/>
      <c r="L24" s="44">
        <v>252</v>
      </c>
      <c r="M24" s="44">
        <v>252</v>
      </c>
      <c r="N24" s="44">
        <v>199</v>
      </c>
      <c r="O24" s="44">
        <v>147</v>
      </c>
      <c r="P24" s="39"/>
      <c r="Q24" s="42"/>
      <c r="R24" s="42"/>
      <c r="S24" s="42"/>
      <c r="T24" s="42"/>
      <c r="V24" s="21"/>
    </row>
    <row r="25" spans="1:10" ht="12.75">
      <c r="A25" s="45"/>
      <c r="B25" s="45"/>
      <c r="C25" s="45"/>
      <c r="D25" s="45"/>
      <c r="E25" s="45"/>
      <c r="F25" s="45"/>
      <c r="G25" s="46"/>
      <c r="H25" s="22"/>
      <c r="I25" s="47"/>
      <c r="J25" s="47"/>
    </row>
    <row r="26" spans="1:20" s="22" customFormat="1" ht="12.75" customHeight="1">
      <c r="A26" s="21"/>
      <c r="B26" s="221" t="s">
        <v>67</v>
      </c>
      <c r="C26" s="221"/>
      <c r="D26" s="221"/>
      <c r="E26" s="221"/>
      <c r="F26" s="221"/>
      <c r="G26" s="221"/>
      <c r="H26" s="221"/>
      <c r="I26" s="221"/>
      <c r="J26" s="221"/>
      <c r="L26" s="221" t="s">
        <v>67</v>
      </c>
      <c r="M26" s="221"/>
      <c r="N26" s="221"/>
      <c r="O26" s="221"/>
      <c r="P26" s="221"/>
      <c r="Q26" s="221"/>
      <c r="R26" s="221"/>
      <c r="S26" s="221"/>
      <c r="T26" s="221"/>
    </row>
    <row r="27" spans="1:19" s="22" customFormat="1" ht="12.75" customHeight="1">
      <c r="A27" s="29"/>
      <c r="B27" s="222" t="s">
        <v>50</v>
      </c>
      <c r="C27" s="222"/>
      <c r="D27" s="222"/>
      <c r="E27" s="32"/>
      <c r="F27" s="32"/>
      <c r="G27" s="222" t="s">
        <v>51</v>
      </c>
      <c r="H27" s="222"/>
      <c r="I27" s="222"/>
      <c r="J27" s="32"/>
      <c r="L27" s="222" t="s">
        <v>50</v>
      </c>
      <c r="M27" s="222"/>
      <c r="N27" s="222"/>
      <c r="O27" s="32"/>
      <c r="P27" s="32"/>
      <c r="Q27" s="222" t="s">
        <v>51</v>
      </c>
      <c r="R27" s="222"/>
      <c r="S27" s="222"/>
    </row>
    <row r="28" spans="1:22" s="22" customFormat="1" ht="14.25" customHeight="1">
      <c r="A28" s="48" t="s">
        <v>68</v>
      </c>
      <c r="B28" s="22">
        <f aca="true" t="shared" si="10" ref="B28:B36">SUM(C28:E28)</f>
        <v>543</v>
      </c>
      <c r="C28" s="29">
        <v>499</v>
      </c>
      <c r="D28" s="29">
        <v>33</v>
      </c>
      <c r="E28" s="29">
        <v>11</v>
      </c>
      <c r="F28" s="29"/>
      <c r="G28" s="33">
        <f aca="true" t="shared" si="11" ref="G28:G36">B28/$B$36</f>
        <v>0.25</v>
      </c>
      <c r="H28" s="33">
        <f aca="true" t="shared" si="12" ref="H28:H36">C28/$C$36</f>
        <v>0.270021645021645</v>
      </c>
      <c r="I28" s="33">
        <f aca="true" t="shared" si="13" ref="I28:I36">D28/$D$36</f>
        <v>0.14102564102564102</v>
      </c>
      <c r="J28" s="33">
        <f aca="true" t="shared" si="14" ref="J28:J36">E28/$E$36</f>
        <v>0.12222222222222222</v>
      </c>
      <c r="L28" s="22">
        <f aca="true" t="shared" si="15" ref="L28:L36">SUM(M28:O28)</f>
        <v>527</v>
      </c>
      <c r="M28" s="29">
        <v>486</v>
      </c>
      <c r="N28" s="29">
        <v>31</v>
      </c>
      <c r="O28" s="29">
        <v>10</v>
      </c>
      <c r="P28" s="29"/>
      <c r="Q28" s="33">
        <f aca="true" t="shared" si="16" ref="Q28:Q36">L28/$L$36</f>
        <v>0.24263351749539594</v>
      </c>
      <c r="R28" s="33">
        <f aca="true" t="shared" si="17" ref="R28:R36">M28/$M$36</f>
        <v>0.262987012987013</v>
      </c>
      <c r="S28" s="33">
        <f aca="true" t="shared" si="18" ref="S28:S36">N28/$N$36</f>
        <v>0.13247863247863248</v>
      </c>
      <c r="T28" s="33">
        <f aca="true" t="shared" si="19" ref="T28:T36">O28/$O$36</f>
        <v>0.1111111111111111</v>
      </c>
      <c r="V28" s="34"/>
    </row>
    <row r="29" spans="1:22" s="22" customFormat="1" ht="14.25" customHeight="1">
      <c r="A29" s="48" t="s">
        <v>69</v>
      </c>
      <c r="B29" s="22">
        <f t="shared" si="10"/>
        <v>710</v>
      </c>
      <c r="C29" s="29">
        <v>614</v>
      </c>
      <c r="D29" s="29">
        <v>65</v>
      </c>
      <c r="E29" s="29">
        <v>31</v>
      </c>
      <c r="F29" s="29"/>
      <c r="G29" s="33">
        <f t="shared" si="11"/>
        <v>0.3268876611418048</v>
      </c>
      <c r="H29" s="33">
        <f t="shared" si="12"/>
        <v>0.33225108225108224</v>
      </c>
      <c r="I29" s="33">
        <f t="shared" si="13"/>
        <v>0.2777777777777778</v>
      </c>
      <c r="J29" s="33">
        <f t="shared" si="14"/>
        <v>0.34444444444444444</v>
      </c>
      <c r="L29" s="22">
        <f t="shared" si="15"/>
        <v>682</v>
      </c>
      <c r="M29" s="29">
        <v>589</v>
      </c>
      <c r="N29" s="29">
        <v>63</v>
      </c>
      <c r="O29" s="29">
        <v>30</v>
      </c>
      <c r="P29" s="29"/>
      <c r="Q29" s="33">
        <f t="shared" si="16"/>
        <v>0.3139963167587477</v>
      </c>
      <c r="R29" s="33">
        <f t="shared" si="17"/>
        <v>0.31872294372294374</v>
      </c>
      <c r="S29" s="33">
        <f t="shared" si="18"/>
        <v>0.2692307692307692</v>
      </c>
      <c r="T29" s="33">
        <f t="shared" si="19"/>
        <v>0.3333333333333333</v>
      </c>
      <c r="V29" s="34"/>
    </row>
    <row r="30" spans="1:22" s="22" customFormat="1" ht="14.25" customHeight="1">
      <c r="A30" s="48" t="s">
        <v>70</v>
      </c>
      <c r="B30" s="22">
        <f t="shared" si="10"/>
        <v>364</v>
      </c>
      <c r="C30" s="29">
        <v>296</v>
      </c>
      <c r="D30" s="29">
        <v>45</v>
      </c>
      <c r="E30" s="29">
        <v>23</v>
      </c>
      <c r="F30" s="29"/>
      <c r="G30" s="33">
        <f t="shared" si="11"/>
        <v>0.16758747697974216</v>
      </c>
      <c r="H30" s="33">
        <f t="shared" si="12"/>
        <v>0.16017316017316016</v>
      </c>
      <c r="I30" s="33">
        <f t="shared" si="13"/>
        <v>0.19230769230769232</v>
      </c>
      <c r="J30" s="33">
        <f t="shared" si="14"/>
        <v>0.25555555555555554</v>
      </c>
      <c r="L30" s="22">
        <f t="shared" si="15"/>
        <v>364</v>
      </c>
      <c r="M30" s="29">
        <v>302</v>
      </c>
      <c r="N30" s="29">
        <v>44</v>
      </c>
      <c r="O30" s="29">
        <v>18</v>
      </c>
      <c r="P30" s="29"/>
      <c r="Q30" s="33">
        <f t="shared" si="16"/>
        <v>0.16758747697974216</v>
      </c>
      <c r="R30" s="33">
        <f t="shared" si="17"/>
        <v>0.1634199134199134</v>
      </c>
      <c r="S30" s="33">
        <f t="shared" si="18"/>
        <v>0.18803418803418803</v>
      </c>
      <c r="T30" s="33">
        <f t="shared" si="19"/>
        <v>0.2</v>
      </c>
      <c r="V30" s="34"/>
    </row>
    <row r="31" spans="1:22" s="22" customFormat="1" ht="14.25" customHeight="1">
      <c r="A31" s="48" t="s">
        <v>71</v>
      </c>
      <c r="B31" s="22">
        <f t="shared" si="10"/>
        <v>271</v>
      </c>
      <c r="C31" s="29">
        <v>224</v>
      </c>
      <c r="D31" s="29">
        <v>36</v>
      </c>
      <c r="E31" s="29">
        <v>11</v>
      </c>
      <c r="F31" s="29"/>
      <c r="G31" s="33">
        <f t="shared" si="11"/>
        <v>0.12476979742173112</v>
      </c>
      <c r="H31" s="33">
        <f t="shared" si="12"/>
        <v>0.12121212121212122</v>
      </c>
      <c r="I31" s="33">
        <f t="shared" si="13"/>
        <v>0.15384615384615385</v>
      </c>
      <c r="J31" s="33">
        <f t="shared" si="14"/>
        <v>0.12222222222222222</v>
      </c>
      <c r="L31" s="22">
        <f t="shared" si="15"/>
        <v>295</v>
      </c>
      <c r="M31" s="29">
        <v>241</v>
      </c>
      <c r="N31" s="29">
        <v>38</v>
      </c>
      <c r="O31" s="29">
        <v>16</v>
      </c>
      <c r="P31" s="29"/>
      <c r="Q31" s="33">
        <f t="shared" si="16"/>
        <v>0.1358195211786372</v>
      </c>
      <c r="R31" s="33">
        <f t="shared" si="17"/>
        <v>0.13041125541125542</v>
      </c>
      <c r="S31" s="33">
        <f t="shared" si="18"/>
        <v>0.1623931623931624</v>
      </c>
      <c r="T31" s="33">
        <f t="shared" si="19"/>
        <v>0.17777777777777778</v>
      </c>
      <c r="V31" s="21"/>
    </row>
    <row r="32" spans="1:22" s="22" customFormat="1" ht="14.25" customHeight="1">
      <c r="A32" s="48" t="s">
        <v>72</v>
      </c>
      <c r="B32" s="22">
        <f t="shared" si="10"/>
        <v>195</v>
      </c>
      <c r="C32" s="29">
        <v>154</v>
      </c>
      <c r="D32" s="29">
        <v>33</v>
      </c>
      <c r="E32" s="29">
        <v>8</v>
      </c>
      <c r="F32" s="35"/>
      <c r="G32" s="33">
        <f t="shared" si="11"/>
        <v>0.08977900552486189</v>
      </c>
      <c r="H32" s="33">
        <f t="shared" si="12"/>
        <v>0.08333333333333333</v>
      </c>
      <c r="I32" s="33">
        <f t="shared" si="13"/>
        <v>0.14102564102564102</v>
      </c>
      <c r="J32" s="33">
        <f t="shared" si="14"/>
        <v>0.08888888888888889</v>
      </c>
      <c r="L32" s="22">
        <f t="shared" si="15"/>
        <v>204</v>
      </c>
      <c r="M32" s="29">
        <v>159</v>
      </c>
      <c r="N32" s="29">
        <v>35</v>
      </c>
      <c r="O32" s="29">
        <v>10</v>
      </c>
      <c r="P32" s="35"/>
      <c r="Q32" s="33">
        <f t="shared" si="16"/>
        <v>0.09392265193370165</v>
      </c>
      <c r="R32" s="33">
        <f t="shared" si="17"/>
        <v>0.08603896103896104</v>
      </c>
      <c r="S32" s="33">
        <f t="shared" si="18"/>
        <v>0.14957264957264957</v>
      </c>
      <c r="T32" s="33">
        <f t="shared" si="19"/>
        <v>0.1111111111111111</v>
      </c>
      <c r="V32" s="21"/>
    </row>
    <row r="33" spans="1:22" s="22" customFormat="1" ht="14.25" customHeight="1">
      <c r="A33" s="29" t="s">
        <v>73</v>
      </c>
      <c r="B33" s="22">
        <f t="shared" si="10"/>
        <v>54</v>
      </c>
      <c r="C33" s="36">
        <v>38</v>
      </c>
      <c r="D33" s="36">
        <v>10</v>
      </c>
      <c r="E33" s="36">
        <v>6</v>
      </c>
      <c r="F33" s="36"/>
      <c r="G33" s="33">
        <f t="shared" si="11"/>
        <v>0.024861878453038673</v>
      </c>
      <c r="H33" s="33">
        <f t="shared" si="12"/>
        <v>0.020562770562770564</v>
      </c>
      <c r="I33" s="33">
        <f t="shared" si="13"/>
        <v>0.042735042735042736</v>
      </c>
      <c r="J33" s="33">
        <f t="shared" si="14"/>
        <v>0.06666666666666667</v>
      </c>
      <c r="L33" s="22">
        <f t="shared" si="15"/>
        <v>62</v>
      </c>
      <c r="M33" s="36">
        <v>45</v>
      </c>
      <c r="N33" s="36">
        <v>11</v>
      </c>
      <c r="O33" s="36">
        <v>6</v>
      </c>
      <c r="P33" s="36"/>
      <c r="Q33" s="33">
        <f t="shared" si="16"/>
        <v>0.0285451197053407</v>
      </c>
      <c r="R33" s="33">
        <f t="shared" si="17"/>
        <v>0.024350649350649352</v>
      </c>
      <c r="S33" s="33">
        <f t="shared" si="18"/>
        <v>0.04700854700854701</v>
      </c>
      <c r="T33" s="33">
        <f t="shared" si="19"/>
        <v>0.06666666666666667</v>
      </c>
      <c r="V33" s="21"/>
    </row>
    <row r="34" spans="1:22" s="37" customFormat="1" ht="14.25" customHeight="1">
      <c r="A34" s="48" t="s">
        <v>74</v>
      </c>
      <c r="B34" s="22">
        <f t="shared" si="10"/>
        <v>33</v>
      </c>
      <c r="C34" s="36">
        <v>22</v>
      </c>
      <c r="D34" s="36">
        <v>11</v>
      </c>
      <c r="E34" s="36">
        <v>0</v>
      </c>
      <c r="F34" s="36"/>
      <c r="G34" s="33">
        <f t="shared" si="11"/>
        <v>0.015193370165745856</v>
      </c>
      <c r="H34" s="33">
        <f t="shared" si="12"/>
        <v>0.011904761904761904</v>
      </c>
      <c r="I34" s="33">
        <f t="shared" si="13"/>
        <v>0.04700854700854701</v>
      </c>
      <c r="J34" s="33">
        <f t="shared" si="14"/>
        <v>0</v>
      </c>
      <c r="K34" s="39"/>
      <c r="L34" s="22">
        <f t="shared" si="15"/>
        <v>36</v>
      </c>
      <c r="M34" s="36">
        <v>25</v>
      </c>
      <c r="N34" s="36">
        <v>11</v>
      </c>
      <c r="O34" s="36">
        <v>0</v>
      </c>
      <c r="P34" s="36"/>
      <c r="Q34" s="33">
        <f t="shared" si="16"/>
        <v>0.016574585635359115</v>
      </c>
      <c r="R34" s="33">
        <f t="shared" si="17"/>
        <v>0.013528138528138528</v>
      </c>
      <c r="S34" s="33">
        <f t="shared" si="18"/>
        <v>0.04700854700854701</v>
      </c>
      <c r="T34" s="33">
        <f t="shared" si="19"/>
        <v>0</v>
      </c>
      <c r="V34" s="21"/>
    </row>
    <row r="35" spans="1:22" s="37" customFormat="1" ht="14.25" customHeight="1">
      <c r="A35" s="49" t="s">
        <v>75</v>
      </c>
      <c r="B35" s="22">
        <f t="shared" si="10"/>
        <v>2</v>
      </c>
      <c r="C35" s="22">
        <v>1</v>
      </c>
      <c r="D35" s="22">
        <v>1</v>
      </c>
      <c r="E35" s="36">
        <v>0</v>
      </c>
      <c r="F35" s="36"/>
      <c r="G35" s="33">
        <f t="shared" si="11"/>
        <v>0.0009208103130755065</v>
      </c>
      <c r="H35" s="33">
        <f t="shared" si="12"/>
        <v>0.0005411255411255411</v>
      </c>
      <c r="I35" s="33">
        <f t="shared" si="13"/>
        <v>0.004273504273504274</v>
      </c>
      <c r="J35" s="33">
        <f t="shared" si="14"/>
        <v>0</v>
      </c>
      <c r="K35" s="39"/>
      <c r="L35" s="22">
        <f t="shared" si="15"/>
        <v>2</v>
      </c>
      <c r="M35" s="22">
        <v>1</v>
      </c>
      <c r="N35" s="22">
        <v>1</v>
      </c>
      <c r="O35" s="36">
        <v>0</v>
      </c>
      <c r="P35" s="36"/>
      <c r="Q35" s="33">
        <f t="shared" si="16"/>
        <v>0.0009208103130755065</v>
      </c>
      <c r="R35" s="33">
        <f t="shared" si="17"/>
        <v>0.0005411255411255411</v>
      </c>
      <c r="S35" s="33">
        <f t="shared" si="18"/>
        <v>0.004273504273504274</v>
      </c>
      <c r="T35" s="33">
        <f t="shared" si="19"/>
        <v>0</v>
      </c>
      <c r="V35" s="21"/>
    </row>
    <row r="36" spans="1:22" s="37" customFormat="1" ht="14.25" customHeight="1">
      <c r="A36" s="35" t="s">
        <v>41</v>
      </c>
      <c r="B36" s="38">
        <f t="shared" si="10"/>
        <v>2172</v>
      </c>
      <c r="C36" s="38">
        <f>SUM(C28:C35)</f>
        <v>1848</v>
      </c>
      <c r="D36" s="38">
        <f>SUM(D28:D35)</f>
        <v>234</v>
      </c>
      <c r="E36" s="38">
        <f>SUM(E28:E35)</f>
        <v>90</v>
      </c>
      <c r="F36" s="36"/>
      <c r="G36" s="39">
        <f t="shared" si="11"/>
        <v>1</v>
      </c>
      <c r="H36" s="39">
        <f t="shared" si="12"/>
        <v>1</v>
      </c>
      <c r="I36" s="39">
        <f t="shared" si="13"/>
        <v>1</v>
      </c>
      <c r="J36" s="39">
        <f t="shared" si="14"/>
        <v>1</v>
      </c>
      <c r="K36" s="39"/>
      <c r="L36" s="38">
        <f t="shared" si="15"/>
        <v>2172</v>
      </c>
      <c r="M36" s="38">
        <f>SUM(M28:M35)</f>
        <v>1848</v>
      </c>
      <c r="N36" s="38">
        <f>SUM(N28:N35)</f>
        <v>234</v>
      </c>
      <c r="O36" s="38">
        <f>SUM(O28:O35)</f>
        <v>90</v>
      </c>
      <c r="P36" s="36"/>
      <c r="Q36" s="39">
        <f t="shared" si="16"/>
        <v>1</v>
      </c>
      <c r="R36" s="39">
        <f t="shared" si="17"/>
        <v>1</v>
      </c>
      <c r="S36" s="39">
        <f t="shared" si="18"/>
        <v>1</v>
      </c>
      <c r="T36" s="39">
        <f t="shared" si="19"/>
        <v>1</v>
      </c>
      <c r="V36" s="21"/>
    </row>
    <row r="37" spans="1:22" s="37" customFormat="1" ht="14.25" customHeight="1">
      <c r="A37" s="35"/>
      <c r="B37" s="35"/>
      <c r="C37" s="35"/>
      <c r="D37" s="35"/>
      <c r="E37" s="35"/>
      <c r="F37" s="35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V37" s="21"/>
    </row>
    <row r="38" spans="1:22" s="37" customFormat="1" ht="14.25" customHeight="1">
      <c r="A38" s="40" t="s">
        <v>76</v>
      </c>
      <c r="B38" s="41">
        <v>36.982</v>
      </c>
      <c r="C38" s="41">
        <v>35.249</v>
      </c>
      <c r="D38" s="41">
        <v>48.695</v>
      </c>
      <c r="E38" s="41">
        <v>42.22</v>
      </c>
      <c r="F38" s="35"/>
      <c r="G38" s="42"/>
      <c r="H38" s="42"/>
      <c r="I38" s="42"/>
      <c r="J38" s="42"/>
      <c r="K38" s="39"/>
      <c r="L38" s="41">
        <v>38.07</v>
      </c>
      <c r="M38" s="41">
        <v>36.286</v>
      </c>
      <c r="N38" s="41">
        <v>49.802</v>
      </c>
      <c r="O38" s="41">
        <v>44.322</v>
      </c>
      <c r="P38" s="39"/>
      <c r="Q38" s="42"/>
      <c r="R38" s="42"/>
      <c r="S38" s="42"/>
      <c r="T38" s="42"/>
      <c r="V38" s="21"/>
    </row>
    <row r="39" spans="1:22" s="37" customFormat="1" ht="14.25" customHeight="1">
      <c r="A39" s="35" t="s">
        <v>77</v>
      </c>
      <c r="B39" s="50">
        <v>1</v>
      </c>
      <c r="C39" s="50">
        <v>1</v>
      </c>
      <c r="D39" s="50">
        <v>2</v>
      </c>
      <c r="E39" s="50">
        <v>8</v>
      </c>
      <c r="F39" s="35"/>
      <c r="G39" s="42"/>
      <c r="H39" s="42"/>
      <c r="I39" s="42"/>
      <c r="J39" s="42"/>
      <c r="K39" s="39"/>
      <c r="L39" s="50">
        <v>1</v>
      </c>
      <c r="M39" s="50">
        <v>1</v>
      </c>
      <c r="N39" s="50">
        <v>2</v>
      </c>
      <c r="O39" s="50">
        <v>8</v>
      </c>
      <c r="P39" s="39"/>
      <c r="Q39" s="42"/>
      <c r="R39" s="42"/>
      <c r="S39" s="42"/>
      <c r="T39" s="42"/>
      <c r="V39" s="21"/>
    </row>
    <row r="40" spans="1:22" s="37" customFormat="1" ht="14.25" customHeight="1">
      <c r="A40" s="35" t="s">
        <v>63</v>
      </c>
      <c r="B40" s="50">
        <v>15</v>
      </c>
      <c r="C40" s="50">
        <v>15</v>
      </c>
      <c r="D40" s="50">
        <v>20</v>
      </c>
      <c r="E40" s="50">
        <v>25</v>
      </c>
      <c r="F40" s="35"/>
      <c r="G40" s="42"/>
      <c r="H40" s="42"/>
      <c r="I40" s="42"/>
      <c r="J40" s="42"/>
      <c r="K40" s="39"/>
      <c r="L40" s="50">
        <v>18</v>
      </c>
      <c r="M40" s="50">
        <v>15</v>
      </c>
      <c r="N40" s="50">
        <v>22</v>
      </c>
      <c r="O40" s="50">
        <v>25</v>
      </c>
      <c r="P40" s="39"/>
      <c r="Q40" s="42"/>
      <c r="R40" s="42"/>
      <c r="S40" s="42"/>
      <c r="T40" s="42"/>
      <c r="V40" s="21"/>
    </row>
    <row r="41" spans="1:22" s="37" customFormat="1" ht="14.25" customHeight="1">
      <c r="A41" s="35" t="s">
        <v>64</v>
      </c>
      <c r="B41" s="50">
        <v>30</v>
      </c>
      <c r="C41" s="50">
        <v>30</v>
      </c>
      <c r="D41" s="50">
        <v>40</v>
      </c>
      <c r="E41" s="50">
        <v>37.5</v>
      </c>
      <c r="F41" s="35"/>
      <c r="G41" s="42"/>
      <c r="H41" s="42"/>
      <c r="I41" s="42"/>
      <c r="J41" s="42"/>
      <c r="K41" s="39"/>
      <c r="L41" s="50">
        <v>30</v>
      </c>
      <c r="M41" s="50">
        <v>30</v>
      </c>
      <c r="N41" s="50">
        <v>40</v>
      </c>
      <c r="O41" s="50">
        <v>37.5</v>
      </c>
      <c r="P41" s="39"/>
      <c r="Q41" s="42"/>
      <c r="R41" s="42"/>
      <c r="S41" s="42"/>
      <c r="T41" s="42"/>
      <c r="V41" s="21"/>
    </row>
    <row r="42" spans="1:22" s="37" customFormat="1" ht="14.25" customHeight="1">
      <c r="A42" s="35" t="s">
        <v>65</v>
      </c>
      <c r="B42" s="50">
        <v>50</v>
      </c>
      <c r="C42" s="50">
        <v>45</v>
      </c>
      <c r="D42" s="50">
        <v>60</v>
      </c>
      <c r="E42" s="50">
        <v>50</v>
      </c>
      <c r="F42" s="35"/>
      <c r="G42" s="42"/>
      <c r="H42" s="42"/>
      <c r="I42" s="42"/>
      <c r="J42" s="42"/>
      <c r="K42" s="39"/>
      <c r="L42" s="50">
        <v>50</v>
      </c>
      <c r="M42" s="50">
        <v>50</v>
      </c>
      <c r="N42" s="50">
        <v>60</v>
      </c>
      <c r="O42" s="50">
        <v>60</v>
      </c>
      <c r="P42" s="39"/>
      <c r="Q42" s="42"/>
      <c r="R42" s="42"/>
      <c r="S42" s="42"/>
      <c r="T42" s="42"/>
      <c r="V42" s="21"/>
    </row>
    <row r="43" spans="1:22" s="37" customFormat="1" ht="14.25" customHeight="1">
      <c r="A43" s="51" t="s">
        <v>78</v>
      </c>
      <c r="B43" s="52">
        <v>222</v>
      </c>
      <c r="C43" s="52">
        <v>190</v>
      </c>
      <c r="D43" s="52">
        <v>222</v>
      </c>
      <c r="E43" s="52">
        <v>120</v>
      </c>
      <c r="F43" s="51"/>
      <c r="G43" s="53"/>
      <c r="H43" s="53"/>
      <c r="I43" s="53"/>
      <c r="J43" s="53"/>
      <c r="K43" s="54"/>
      <c r="L43" s="52">
        <v>222</v>
      </c>
      <c r="M43" s="52">
        <v>210</v>
      </c>
      <c r="N43" s="52">
        <v>222</v>
      </c>
      <c r="O43" s="52">
        <v>120</v>
      </c>
      <c r="P43" s="54"/>
      <c r="Q43" s="53"/>
      <c r="R43" s="53"/>
      <c r="S43" s="53"/>
      <c r="T43" s="53"/>
      <c r="V43" s="21"/>
    </row>
    <row r="44" spans="1:39" s="58" customFormat="1" ht="12.75">
      <c r="A44" s="55" t="s">
        <v>303</v>
      </c>
      <c r="B44" s="55"/>
      <c r="C44" s="55"/>
      <c r="D44" s="55"/>
      <c r="E44" s="55"/>
      <c r="F44" s="55"/>
      <c r="G44" s="56"/>
      <c r="H44" s="57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="22" customFormat="1" ht="12">
      <c r="A45" s="49" t="s">
        <v>80</v>
      </c>
    </row>
    <row r="46" s="22" customFormat="1" ht="12">
      <c r="A46" s="49" t="s">
        <v>81</v>
      </c>
    </row>
    <row r="47" s="22" customFormat="1" ht="12">
      <c r="A47" s="49" t="s">
        <v>82</v>
      </c>
    </row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  <row r="77" s="22" customFormat="1" ht="12"/>
    <row r="78" s="22" customFormat="1" ht="12"/>
    <row r="79" s="22" customFormat="1" ht="12"/>
    <row r="80" s="22" customFormat="1" ht="12"/>
    <row r="81" s="22" customFormat="1" ht="12"/>
    <row r="82" s="22" customFormat="1" ht="12"/>
    <row r="83" s="22" customFormat="1" ht="12"/>
    <row r="84" s="22" customFormat="1" ht="12"/>
    <row r="85" s="22" customFormat="1" ht="12"/>
    <row r="86" s="22" customFormat="1" ht="12"/>
    <row r="87" s="22" customFormat="1" ht="12"/>
    <row r="88" s="22" customFormat="1" ht="12"/>
    <row r="89" s="22" customFormat="1" ht="12"/>
    <row r="90" s="22" customFormat="1" ht="12"/>
    <row r="91" s="22" customFormat="1" ht="12"/>
    <row r="92" s="22" customFormat="1" ht="12"/>
    <row r="93" s="22" customFormat="1" ht="12"/>
    <row r="94" s="22" customFormat="1" ht="12"/>
  </sheetData>
  <sheetProtection selectLockedCells="1" selectUnlockedCells="1"/>
  <mergeCells count="17">
    <mergeCell ref="B26:J26"/>
    <mergeCell ref="L26:T26"/>
    <mergeCell ref="B27:D27"/>
    <mergeCell ref="G27:I27"/>
    <mergeCell ref="L27:N27"/>
    <mergeCell ref="Q27:S27"/>
    <mergeCell ref="B6:J6"/>
    <mergeCell ref="L6:T6"/>
    <mergeCell ref="B7:E7"/>
    <mergeCell ref="G7:J7"/>
    <mergeCell ref="L7:O7"/>
    <mergeCell ref="Q7:T7"/>
    <mergeCell ref="A1:T1"/>
    <mergeCell ref="B4:J4"/>
    <mergeCell ref="L4:T4"/>
    <mergeCell ref="B5:J5"/>
    <mergeCell ref="L5:T5"/>
  </mergeCells>
  <printOptions horizontalCentered="1"/>
  <pageMargins left="0" right="0" top="0.39375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IQ31"/>
  <sheetViews>
    <sheetView workbookViewId="0" topLeftCell="A1">
      <selection activeCell="A31" sqref="A31"/>
    </sheetView>
  </sheetViews>
  <sheetFormatPr defaultColWidth="9.140625" defaultRowHeight="12.75"/>
  <cols>
    <col min="1" max="1" width="15.7109375" style="21" customWidth="1"/>
    <col min="2" max="2" width="7.7109375" style="21" customWidth="1"/>
    <col min="3" max="4" width="9.140625" style="21" customWidth="1"/>
    <col min="5" max="5" width="7.7109375" style="21" customWidth="1"/>
    <col min="6" max="6" width="0.5625" style="21" customWidth="1"/>
    <col min="7" max="7" width="7.7109375" style="21" customWidth="1"/>
    <col min="8" max="9" width="9.140625" style="21" customWidth="1"/>
    <col min="10" max="10" width="7.7109375" style="21" customWidth="1"/>
    <col min="11" max="247" width="9.140625" style="21" customWidth="1"/>
  </cols>
  <sheetData>
    <row r="1" spans="1:251" s="22" customFormat="1" ht="30" customHeight="1">
      <c r="A1" s="217" t="s">
        <v>83</v>
      </c>
      <c r="B1" s="217"/>
      <c r="C1" s="217"/>
      <c r="D1" s="217"/>
      <c r="E1" s="217"/>
      <c r="F1" s="217"/>
      <c r="G1" s="217"/>
      <c r="H1" s="217"/>
      <c r="I1" s="217"/>
      <c r="J1" s="217"/>
      <c r="IQ1"/>
    </row>
    <row r="2" spans="1:251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IQ2"/>
    </row>
    <row r="3" spans="1:10" s="18" customFormat="1" ht="51" customHeight="1">
      <c r="A3" s="25" t="s">
        <v>40</v>
      </c>
      <c r="B3" s="26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</row>
    <row r="4" spans="1:10" s="30" customFormat="1" ht="14.25" customHeight="1">
      <c r="A4" s="29"/>
      <c r="B4" s="218" t="s">
        <v>84</v>
      </c>
      <c r="C4" s="218"/>
      <c r="D4" s="218"/>
      <c r="E4" s="218"/>
      <c r="F4" s="218"/>
      <c r="G4" s="218"/>
      <c r="H4" s="218"/>
      <c r="I4" s="218"/>
      <c r="J4" s="218"/>
    </row>
    <row r="5" spans="1:10" s="30" customFormat="1" ht="13.5" customHeight="1">
      <c r="A5" s="29"/>
      <c r="B5" s="219" t="s">
        <v>47</v>
      </c>
      <c r="C5" s="219"/>
      <c r="D5" s="219"/>
      <c r="E5" s="219"/>
      <c r="F5" s="219"/>
      <c r="G5" s="219"/>
      <c r="H5" s="219"/>
      <c r="I5" s="219"/>
      <c r="J5" s="219"/>
    </row>
    <row r="6" spans="1:251" s="22" customFormat="1" ht="12.75" customHeight="1">
      <c r="A6" s="29"/>
      <c r="B6" s="221" t="s">
        <v>85</v>
      </c>
      <c r="C6" s="221"/>
      <c r="D6" s="221"/>
      <c r="E6" s="221"/>
      <c r="F6" s="221"/>
      <c r="G6" s="221"/>
      <c r="H6" s="221"/>
      <c r="I6" s="221"/>
      <c r="J6" s="221"/>
      <c r="IQ6"/>
    </row>
    <row r="7" spans="1:251" s="22" customFormat="1" ht="12.75" customHeight="1">
      <c r="A7" s="29"/>
      <c r="B7" s="222" t="s">
        <v>50</v>
      </c>
      <c r="C7" s="222"/>
      <c r="D7" s="222"/>
      <c r="E7" s="222"/>
      <c r="F7" s="32"/>
      <c r="G7" s="222" t="s">
        <v>51</v>
      </c>
      <c r="H7" s="222"/>
      <c r="I7" s="222"/>
      <c r="J7" s="222"/>
      <c r="IQ7"/>
    </row>
    <row r="8" spans="1:251" s="22" customFormat="1" ht="14.25" customHeight="1">
      <c r="A8" s="59" t="s">
        <v>86</v>
      </c>
      <c r="B8" s="35">
        <f aca="true" t="shared" si="0" ref="B8:B14">C8+D8+E8</f>
        <v>29</v>
      </c>
      <c r="C8" s="29">
        <v>22</v>
      </c>
      <c r="D8" s="29">
        <v>5</v>
      </c>
      <c r="E8" s="29">
        <v>2</v>
      </c>
      <c r="F8" s="29"/>
      <c r="G8" s="33">
        <f aca="true" t="shared" si="1" ref="G8:G14">B8/$B$14</f>
        <v>0.013351749539594844</v>
      </c>
      <c r="H8" s="33">
        <f aca="true" t="shared" si="2" ref="H8:H14">C8/$C$14</f>
        <v>0.011904761904761904</v>
      </c>
      <c r="I8" s="33">
        <f aca="true" t="shared" si="3" ref="I8:I14">D8/$D$14</f>
        <v>0.021367521367521368</v>
      </c>
      <c r="J8" s="33">
        <f aca="true" t="shared" si="4" ref="J8:J14">E8/$E$14</f>
        <v>0.022222222222222223</v>
      </c>
      <c r="L8" s="60"/>
      <c r="IQ8"/>
    </row>
    <row r="9" spans="1:251" s="22" customFormat="1" ht="14.25" customHeight="1">
      <c r="A9" s="59" t="s">
        <v>87</v>
      </c>
      <c r="B9" s="35">
        <f t="shared" si="0"/>
        <v>912</v>
      </c>
      <c r="C9" s="29">
        <v>793</v>
      </c>
      <c r="D9" s="29">
        <v>72</v>
      </c>
      <c r="E9" s="29">
        <v>47</v>
      </c>
      <c r="F9" s="29"/>
      <c r="G9" s="33">
        <f t="shared" si="1"/>
        <v>0.4198895027624309</v>
      </c>
      <c r="H9" s="33">
        <f t="shared" si="2"/>
        <v>0.4291125541125541</v>
      </c>
      <c r="I9" s="33">
        <f t="shared" si="3"/>
        <v>0.3076923076923077</v>
      </c>
      <c r="J9" s="33">
        <f t="shared" si="4"/>
        <v>0.5222222222222223</v>
      </c>
      <c r="L9" s="60"/>
      <c r="IQ9"/>
    </row>
    <row r="10" spans="1:251" s="22" customFormat="1" ht="14.25" customHeight="1">
      <c r="A10" s="59" t="s">
        <v>88</v>
      </c>
      <c r="B10" s="35">
        <f t="shared" si="0"/>
        <v>970</v>
      </c>
      <c r="C10" s="29">
        <v>829</v>
      </c>
      <c r="D10" s="29">
        <v>107</v>
      </c>
      <c r="E10" s="29">
        <v>34</v>
      </c>
      <c r="F10" s="29"/>
      <c r="G10" s="33">
        <f t="shared" si="1"/>
        <v>0.44659300184162065</v>
      </c>
      <c r="H10" s="33">
        <f t="shared" si="2"/>
        <v>0.4485930735930736</v>
      </c>
      <c r="I10" s="33">
        <f t="shared" si="3"/>
        <v>0.45726495726495725</v>
      </c>
      <c r="J10" s="33">
        <f t="shared" si="4"/>
        <v>0.37777777777777777</v>
      </c>
      <c r="L10"/>
      <c r="IQ10"/>
    </row>
    <row r="11" spans="1:251" s="22" customFormat="1" ht="14.25" customHeight="1">
      <c r="A11" s="59" t="s">
        <v>89</v>
      </c>
      <c r="B11" s="35">
        <f t="shared" si="0"/>
        <v>248</v>
      </c>
      <c r="C11" s="29">
        <v>197</v>
      </c>
      <c r="D11" s="29">
        <v>47</v>
      </c>
      <c r="E11" s="29">
        <v>4</v>
      </c>
      <c r="F11" s="29"/>
      <c r="G11" s="33">
        <f t="shared" si="1"/>
        <v>0.1141804788213628</v>
      </c>
      <c r="H11" s="33">
        <f t="shared" si="2"/>
        <v>0.1066017316017316</v>
      </c>
      <c r="I11" s="33">
        <f t="shared" si="3"/>
        <v>0.20085470085470086</v>
      </c>
      <c r="J11" s="33">
        <f t="shared" si="4"/>
        <v>0.044444444444444446</v>
      </c>
      <c r="L11"/>
      <c r="IQ11"/>
    </row>
    <row r="12" spans="1:251" s="22" customFormat="1" ht="14.25" customHeight="1">
      <c r="A12" s="59" t="s">
        <v>90</v>
      </c>
      <c r="B12" s="35">
        <f t="shared" si="0"/>
        <v>3</v>
      </c>
      <c r="C12" s="29">
        <v>2</v>
      </c>
      <c r="D12" s="29">
        <v>1</v>
      </c>
      <c r="E12" s="29">
        <v>0</v>
      </c>
      <c r="F12" s="29"/>
      <c r="G12" s="33">
        <f t="shared" si="1"/>
        <v>0.0013812154696132596</v>
      </c>
      <c r="H12" s="33">
        <f t="shared" si="2"/>
        <v>0.0010822510822510823</v>
      </c>
      <c r="I12" s="33">
        <f t="shared" si="3"/>
        <v>0.004273504273504274</v>
      </c>
      <c r="J12" s="33">
        <f t="shared" si="4"/>
        <v>0</v>
      </c>
      <c r="L12"/>
      <c r="IQ12"/>
    </row>
    <row r="13" spans="1:251" s="22" customFormat="1" ht="14.25" customHeight="1">
      <c r="A13" s="49" t="s">
        <v>75</v>
      </c>
      <c r="B13" s="35">
        <f t="shared" si="0"/>
        <v>10</v>
      </c>
      <c r="C13" s="29">
        <v>5</v>
      </c>
      <c r="D13" s="29">
        <v>2</v>
      </c>
      <c r="E13" s="29">
        <v>3</v>
      </c>
      <c r="F13" s="61"/>
      <c r="G13" s="33">
        <f t="shared" si="1"/>
        <v>0.004604051565377533</v>
      </c>
      <c r="H13" s="33">
        <f t="shared" si="2"/>
        <v>0.0027056277056277055</v>
      </c>
      <c r="I13" s="33">
        <f t="shared" si="3"/>
        <v>0.008547008547008548</v>
      </c>
      <c r="J13" s="33">
        <f t="shared" si="4"/>
        <v>0.03333333333333333</v>
      </c>
      <c r="L13"/>
      <c r="IQ13"/>
    </row>
    <row r="14" spans="1:251" s="22" customFormat="1" ht="14.25" customHeight="1">
      <c r="A14" s="62" t="s">
        <v>41</v>
      </c>
      <c r="B14" s="63">
        <f t="shared" si="0"/>
        <v>2172</v>
      </c>
      <c r="C14" s="64">
        <f>SUM(C8:C13)</f>
        <v>1848</v>
      </c>
      <c r="D14" s="64">
        <f>SUM(D8:D13)</f>
        <v>234</v>
      </c>
      <c r="E14" s="64">
        <f>SUM(E8:E13)</f>
        <v>90</v>
      </c>
      <c r="F14" s="61"/>
      <c r="G14" s="39">
        <f t="shared" si="1"/>
        <v>1</v>
      </c>
      <c r="H14" s="39">
        <f t="shared" si="2"/>
        <v>1</v>
      </c>
      <c r="I14" s="39">
        <f t="shared" si="3"/>
        <v>1</v>
      </c>
      <c r="J14" s="39">
        <f t="shared" si="4"/>
        <v>1</v>
      </c>
      <c r="L14"/>
      <c r="IQ14"/>
    </row>
    <row r="15" spans="1:251" s="22" customFormat="1" ht="14.25" customHeight="1">
      <c r="A15" s="62"/>
      <c r="B15" s="61"/>
      <c r="C15" s="61"/>
      <c r="D15" s="61"/>
      <c r="E15" s="61"/>
      <c r="F15" s="61"/>
      <c r="G15" s="39"/>
      <c r="H15" s="39"/>
      <c r="I15" s="39"/>
      <c r="J15" s="39"/>
      <c r="L15"/>
      <c r="IQ15"/>
    </row>
    <row r="16" spans="1:251" s="22" customFormat="1" ht="12.75" customHeight="1">
      <c r="A16" s="61"/>
      <c r="B16" s="218" t="s">
        <v>91</v>
      </c>
      <c r="C16" s="218"/>
      <c r="D16" s="218"/>
      <c r="E16" s="218"/>
      <c r="F16" s="218"/>
      <c r="G16" s="218"/>
      <c r="H16" s="218"/>
      <c r="I16" s="218"/>
      <c r="J16" s="218"/>
      <c r="IQ16"/>
    </row>
    <row r="17" spans="1:251" s="22" customFormat="1" ht="12.75" customHeight="1">
      <c r="A17" s="29"/>
      <c r="B17" s="220" t="s">
        <v>48</v>
      </c>
      <c r="C17" s="220"/>
      <c r="D17" s="220"/>
      <c r="E17" s="220"/>
      <c r="F17" s="220"/>
      <c r="G17" s="220"/>
      <c r="H17" s="220"/>
      <c r="I17" s="220"/>
      <c r="J17" s="220"/>
      <c r="IQ17"/>
    </row>
    <row r="18" spans="1:251" s="22" customFormat="1" ht="14.25" customHeight="1">
      <c r="A18" s="48"/>
      <c r="B18" s="223" t="s">
        <v>92</v>
      </c>
      <c r="C18" s="223"/>
      <c r="D18" s="223"/>
      <c r="E18" s="223"/>
      <c r="F18" s="223"/>
      <c r="G18" s="223"/>
      <c r="H18" s="223"/>
      <c r="I18" s="223"/>
      <c r="J18" s="223"/>
      <c r="L18" s="60"/>
      <c r="IQ18"/>
    </row>
    <row r="19" spans="1:251" s="22" customFormat="1" ht="14.25" customHeight="1">
      <c r="A19" s="59"/>
      <c r="B19" s="222" t="s">
        <v>50</v>
      </c>
      <c r="C19" s="222"/>
      <c r="D19" s="222"/>
      <c r="E19" s="222"/>
      <c r="F19" s="32"/>
      <c r="G19" s="222" t="s">
        <v>51</v>
      </c>
      <c r="H19" s="222"/>
      <c r="I19" s="222"/>
      <c r="J19" s="222"/>
      <c r="L19" s="60"/>
      <c r="IQ19"/>
    </row>
    <row r="20" spans="1:251" s="22" customFormat="1" ht="14.25" customHeight="1">
      <c r="A20" s="59" t="s">
        <v>93</v>
      </c>
      <c r="B20" s="35">
        <f aca="true" t="shared" si="5" ref="B20:B30">C20+D20+E20</f>
        <v>3</v>
      </c>
      <c r="C20" s="29">
        <v>2</v>
      </c>
      <c r="D20" s="29">
        <v>1</v>
      </c>
      <c r="E20" s="29">
        <v>0</v>
      </c>
      <c r="F20" s="29"/>
      <c r="G20" s="33">
        <f aca="true" t="shared" si="6" ref="G20:G30">B20/$B$30</f>
        <v>0.0013812154696132596</v>
      </c>
      <c r="H20" s="33">
        <f aca="true" t="shared" si="7" ref="H20:H30">C20/$C$30</f>
        <v>0.0010822510822510823</v>
      </c>
      <c r="I20" s="33">
        <f aca="true" t="shared" si="8" ref="I20:I30">D20/$D$30</f>
        <v>0.004273504273504274</v>
      </c>
      <c r="J20" s="33">
        <f aca="true" t="shared" si="9" ref="J20:J30">E20/$E$30</f>
        <v>0</v>
      </c>
      <c r="L20"/>
      <c r="IQ20"/>
    </row>
    <row r="21" spans="1:251" s="22" customFormat="1" ht="14.25" customHeight="1">
      <c r="A21" s="65" t="s">
        <v>94</v>
      </c>
      <c r="B21" s="35">
        <f t="shared" si="5"/>
        <v>70</v>
      </c>
      <c r="C21" s="29">
        <v>64</v>
      </c>
      <c r="D21" s="29">
        <v>4</v>
      </c>
      <c r="E21" s="29">
        <v>2</v>
      </c>
      <c r="F21" s="29"/>
      <c r="G21" s="33">
        <f t="shared" si="6"/>
        <v>0.03222836095764273</v>
      </c>
      <c r="H21" s="33">
        <f t="shared" si="7"/>
        <v>0.03463203463203463</v>
      </c>
      <c r="I21" s="33">
        <f t="shared" si="8"/>
        <v>0.017094017094017096</v>
      </c>
      <c r="J21" s="33">
        <f t="shared" si="9"/>
        <v>0.022222222222222223</v>
      </c>
      <c r="L21"/>
      <c r="IQ21"/>
    </row>
    <row r="22" spans="1:251" s="22" customFormat="1" ht="14.25" customHeight="1">
      <c r="A22" s="65" t="s">
        <v>95</v>
      </c>
      <c r="B22" s="35">
        <f t="shared" si="5"/>
        <v>83</v>
      </c>
      <c r="C22" s="29">
        <v>73</v>
      </c>
      <c r="D22" s="29">
        <v>6</v>
      </c>
      <c r="E22" s="29">
        <v>4</v>
      </c>
      <c r="F22" s="29"/>
      <c r="G22" s="33">
        <f t="shared" si="6"/>
        <v>0.03821362799263352</v>
      </c>
      <c r="H22" s="33">
        <f t="shared" si="7"/>
        <v>0.039502164502164504</v>
      </c>
      <c r="I22" s="33">
        <f t="shared" si="8"/>
        <v>0.02564102564102564</v>
      </c>
      <c r="J22" s="33">
        <f t="shared" si="9"/>
        <v>0.044444444444444446</v>
      </c>
      <c r="L22"/>
      <c r="IQ22"/>
    </row>
    <row r="23" spans="1:12" s="37" customFormat="1" ht="14.25" customHeight="1">
      <c r="A23" s="65" t="s">
        <v>96</v>
      </c>
      <c r="B23" s="35">
        <f t="shared" si="5"/>
        <v>551</v>
      </c>
      <c r="C23" s="29">
        <v>487</v>
      </c>
      <c r="D23" s="29">
        <v>37</v>
      </c>
      <c r="E23" s="29">
        <v>27</v>
      </c>
      <c r="F23" s="35"/>
      <c r="G23" s="33">
        <f t="shared" si="6"/>
        <v>0.253683241252302</v>
      </c>
      <c r="H23" s="33">
        <f t="shared" si="7"/>
        <v>0.26352813852813856</v>
      </c>
      <c r="I23" s="33">
        <f t="shared" si="8"/>
        <v>0.1581196581196581</v>
      </c>
      <c r="J23" s="33">
        <f t="shared" si="9"/>
        <v>0.3</v>
      </c>
      <c r="L23"/>
    </row>
    <row r="24" spans="1:12" s="37" customFormat="1" ht="14.25" customHeight="1">
      <c r="A24" s="59" t="s">
        <v>97</v>
      </c>
      <c r="B24" s="35">
        <f t="shared" si="5"/>
        <v>773</v>
      </c>
      <c r="C24" s="29">
        <v>662</v>
      </c>
      <c r="D24" s="29">
        <v>74</v>
      </c>
      <c r="E24" s="29">
        <v>37</v>
      </c>
      <c r="F24" s="35"/>
      <c r="G24" s="33">
        <f t="shared" si="6"/>
        <v>0.35589318600368325</v>
      </c>
      <c r="H24" s="33">
        <f t="shared" si="7"/>
        <v>0.3582251082251082</v>
      </c>
      <c r="I24" s="33">
        <f t="shared" si="8"/>
        <v>0.3162393162393162</v>
      </c>
      <c r="J24" s="33">
        <f t="shared" si="9"/>
        <v>0.4111111111111111</v>
      </c>
      <c r="L24"/>
    </row>
    <row r="25" spans="1:12" s="37" customFormat="1" ht="14.25" customHeight="1">
      <c r="A25" s="59" t="s">
        <v>98</v>
      </c>
      <c r="B25" s="35">
        <f t="shared" si="5"/>
        <v>501</v>
      </c>
      <c r="C25" s="29">
        <v>412</v>
      </c>
      <c r="D25" s="29">
        <v>76</v>
      </c>
      <c r="E25" s="29">
        <v>13</v>
      </c>
      <c r="F25" s="35"/>
      <c r="G25" s="33">
        <f t="shared" si="6"/>
        <v>0.23066298342541436</v>
      </c>
      <c r="H25" s="33">
        <f t="shared" si="7"/>
        <v>0.22294372294372294</v>
      </c>
      <c r="I25" s="33">
        <f t="shared" si="8"/>
        <v>0.3247863247863248</v>
      </c>
      <c r="J25" s="33">
        <f t="shared" si="9"/>
        <v>0.14444444444444443</v>
      </c>
      <c r="L25"/>
    </row>
    <row r="26" spans="1:12" s="37" customFormat="1" ht="14.25" customHeight="1">
      <c r="A26" s="59" t="s">
        <v>99</v>
      </c>
      <c r="B26" s="35">
        <f t="shared" si="5"/>
        <v>151</v>
      </c>
      <c r="C26" s="29">
        <v>122</v>
      </c>
      <c r="D26" s="29">
        <v>25</v>
      </c>
      <c r="E26" s="29">
        <v>4</v>
      </c>
      <c r="F26" s="35"/>
      <c r="G26" s="33">
        <f t="shared" si="6"/>
        <v>0.06952117863720074</v>
      </c>
      <c r="H26" s="33">
        <f t="shared" si="7"/>
        <v>0.06601731601731602</v>
      </c>
      <c r="I26" s="33">
        <f t="shared" si="8"/>
        <v>0.10683760683760683</v>
      </c>
      <c r="J26" s="33">
        <f t="shared" si="9"/>
        <v>0.044444444444444446</v>
      </c>
      <c r="L26"/>
    </row>
    <row r="27" spans="1:12" s="37" customFormat="1" ht="14.25" customHeight="1">
      <c r="A27" s="59" t="s">
        <v>100</v>
      </c>
      <c r="B27" s="35">
        <f t="shared" si="5"/>
        <v>24</v>
      </c>
      <c r="C27" s="29">
        <v>17</v>
      </c>
      <c r="D27" s="29">
        <v>7</v>
      </c>
      <c r="E27" s="29">
        <v>0</v>
      </c>
      <c r="F27" s="35"/>
      <c r="G27" s="33">
        <f t="shared" si="6"/>
        <v>0.011049723756906077</v>
      </c>
      <c r="H27" s="33">
        <f t="shared" si="7"/>
        <v>0.0091991341991342</v>
      </c>
      <c r="I27" s="33">
        <f t="shared" si="8"/>
        <v>0.029914529914529916</v>
      </c>
      <c r="J27" s="33">
        <f t="shared" si="9"/>
        <v>0</v>
      </c>
      <c r="L27"/>
    </row>
    <row r="28" spans="1:12" s="37" customFormat="1" ht="14.25" customHeight="1">
      <c r="A28" s="59" t="s">
        <v>101</v>
      </c>
      <c r="B28" s="35">
        <f t="shared" si="5"/>
        <v>5</v>
      </c>
      <c r="C28" s="29">
        <v>4</v>
      </c>
      <c r="D28" s="29">
        <v>1</v>
      </c>
      <c r="E28" s="29">
        <v>0</v>
      </c>
      <c r="F28" s="35"/>
      <c r="G28" s="33">
        <f t="shared" si="6"/>
        <v>0.0023020257826887663</v>
      </c>
      <c r="H28" s="33">
        <f t="shared" si="7"/>
        <v>0.0021645021645021645</v>
      </c>
      <c r="I28" s="33">
        <f t="shared" si="8"/>
        <v>0.004273504273504274</v>
      </c>
      <c r="J28" s="33">
        <f t="shared" si="9"/>
        <v>0</v>
      </c>
      <c r="L28"/>
    </row>
    <row r="29" spans="1:12" s="37" customFormat="1" ht="14.25" customHeight="1">
      <c r="A29" s="49" t="s">
        <v>75</v>
      </c>
      <c r="B29" s="35">
        <f t="shared" si="5"/>
        <v>11</v>
      </c>
      <c r="C29" s="29">
        <v>5</v>
      </c>
      <c r="D29" s="29">
        <v>3</v>
      </c>
      <c r="E29" s="29">
        <v>3</v>
      </c>
      <c r="F29" s="35"/>
      <c r="G29" s="33">
        <f t="shared" si="6"/>
        <v>0.0050644567219152855</v>
      </c>
      <c r="H29" s="33">
        <f t="shared" si="7"/>
        <v>0.0027056277056277055</v>
      </c>
      <c r="I29" s="33">
        <f t="shared" si="8"/>
        <v>0.01282051282051282</v>
      </c>
      <c r="J29" s="33">
        <f t="shared" si="9"/>
        <v>0.03333333333333333</v>
      </c>
      <c r="L29"/>
    </row>
    <row r="30" spans="1:251" s="22" customFormat="1" ht="12.75">
      <c r="A30" s="66" t="s">
        <v>41</v>
      </c>
      <c r="B30" s="67">
        <f t="shared" si="5"/>
        <v>2172</v>
      </c>
      <c r="C30" s="67">
        <f>SUM(C20:C29)</f>
        <v>1848</v>
      </c>
      <c r="D30" s="51">
        <f>SUM(D20:D29)</f>
        <v>234</v>
      </c>
      <c r="E30" s="51">
        <f>SUM(E20:E29)</f>
        <v>90</v>
      </c>
      <c r="F30" s="51"/>
      <c r="G30" s="68">
        <f t="shared" si="6"/>
        <v>1</v>
      </c>
      <c r="H30" s="68">
        <f t="shared" si="7"/>
        <v>1</v>
      </c>
      <c r="I30" s="68">
        <f t="shared" si="8"/>
        <v>1</v>
      </c>
      <c r="J30" s="68">
        <f t="shared" si="9"/>
        <v>1</v>
      </c>
      <c r="IQ30"/>
    </row>
    <row r="31" spans="1:29" s="58" customFormat="1" ht="12.75">
      <c r="A31" s="55" t="s">
        <v>303</v>
      </c>
      <c r="B31" s="55"/>
      <c r="C31" s="55"/>
      <c r="D31" s="55"/>
      <c r="E31" s="55"/>
      <c r="F31" s="55"/>
      <c r="G31" s="56"/>
      <c r="H31" s="57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</sheetData>
  <sheetProtection selectLockedCells="1" selectUnlockedCells="1"/>
  <mergeCells count="11">
    <mergeCell ref="B18:J18"/>
    <mergeCell ref="B19:E19"/>
    <mergeCell ref="G19:J19"/>
    <mergeCell ref="B7:E7"/>
    <mergeCell ref="G7:J7"/>
    <mergeCell ref="B16:J16"/>
    <mergeCell ref="B17:J17"/>
    <mergeCell ref="A1:J1"/>
    <mergeCell ref="B4:J4"/>
    <mergeCell ref="B5:J5"/>
    <mergeCell ref="B6:J6"/>
  </mergeCells>
  <printOptions horizontalCentered="1"/>
  <pageMargins left="0" right="0" top="0.5902777777777778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M47"/>
  <sheetViews>
    <sheetView workbookViewId="0" topLeftCell="A11">
      <selection activeCell="A44" sqref="A44"/>
    </sheetView>
  </sheetViews>
  <sheetFormatPr defaultColWidth="9.140625" defaultRowHeight="12.75"/>
  <cols>
    <col min="1" max="1" width="39.8515625" style="18" customWidth="1"/>
    <col min="2" max="2" width="8.8515625" style="18" customWidth="1"/>
    <col min="3" max="4" width="9.140625" style="18" customWidth="1"/>
    <col min="5" max="5" width="6.7109375" style="18" customWidth="1"/>
    <col min="6" max="6" width="0.5625" style="18" customWidth="1"/>
    <col min="7" max="7" width="6.7109375" style="19" customWidth="1"/>
    <col min="8" max="8" width="9.28125" style="20" customWidth="1"/>
    <col min="9" max="9" width="9.28125" style="21" customWidth="1"/>
    <col min="10" max="10" width="6.7109375" style="21" customWidth="1"/>
    <col min="11" max="11" width="0.5625" style="21" customWidth="1"/>
    <col min="12" max="12" width="6.7109375" style="21" customWidth="1"/>
    <col min="13" max="14" width="9.140625" style="21" customWidth="1"/>
    <col min="15" max="15" width="6.7109375" style="21" customWidth="1"/>
    <col min="16" max="16" width="0.5625" style="21" customWidth="1"/>
    <col min="17" max="17" width="6.7109375" style="21" customWidth="1"/>
    <col min="18" max="19" width="9.28125" style="21" customWidth="1"/>
    <col min="20" max="20" width="6.7109375" style="21" customWidth="1"/>
    <col min="21" max="21" width="10.421875" style="21" customWidth="1"/>
    <col min="22" max="22" width="47.28125" style="21" customWidth="1"/>
    <col min="23" max="38" width="9.140625" style="21" customWidth="1"/>
    <col min="39" max="235" width="9.140625" style="18" customWidth="1"/>
    <col min="236" max="16384" width="35.421875" style="18" customWidth="1"/>
  </cols>
  <sheetData>
    <row r="1" spans="1:20" s="22" customFormat="1" ht="18" customHeight="1">
      <c r="A1" s="217" t="s">
        <v>102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 t="s">
        <v>39</v>
      </c>
      <c r="M1" s="217"/>
      <c r="N1" s="217"/>
      <c r="O1" s="217"/>
      <c r="P1" s="217"/>
      <c r="Q1" s="217"/>
      <c r="R1" s="217"/>
      <c r="S1" s="217"/>
      <c r="T1" s="217"/>
    </row>
    <row r="2" spans="1:13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M2" s="69"/>
    </row>
    <row r="3" spans="1:20" s="18" customFormat="1" ht="51" customHeight="1">
      <c r="A3" s="25" t="s">
        <v>40</v>
      </c>
      <c r="B3" s="26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  <c r="L3" s="26" t="s">
        <v>41</v>
      </c>
      <c r="M3" s="27" t="s">
        <v>42</v>
      </c>
      <c r="N3" s="27" t="s">
        <v>43</v>
      </c>
      <c r="O3" s="28" t="s">
        <v>44</v>
      </c>
      <c r="P3" s="27"/>
      <c r="Q3" s="26" t="s">
        <v>41</v>
      </c>
      <c r="R3" s="27" t="s">
        <v>42</v>
      </c>
      <c r="S3" s="27" t="s">
        <v>43</v>
      </c>
      <c r="T3" s="28" t="s">
        <v>44</v>
      </c>
    </row>
    <row r="4" spans="1:20" s="30" customFormat="1" ht="14.25" customHeight="1">
      <c r="A4" s="29"/>
      <c r="B4" s="218" t="s">
        <v>45</v>
      </c>
      <c r="C4" s="218"/>
      <c r="D4" s="218"/>
      <c r="E4" s="218"/>
      <c r="F4" s="218"/>
      <c r="G4" s="218"/>
      <c r="H4" s="218"/>
      <c r="I4" s="218"/>
      <c r="J4" s="218"/>
      <c r="L4" s="218" t="s">
        <v>46</v>
      </c>
      <c r="M4" s="218"/>
      <c r="N4" s="218"/>
      <c r="O4" s="218"/>
      <c r="P4" s="218"/>
      <c r="Q4" s="218"/>
      <c r="R4" s="218"/>
      <c r="S4" s="218"/>
      <c r="T4" s="218"/>
    </row>
    <row r="5" spans="1:20" s="30" customFormat="1" ht="13.5" customHeight="1">
      <c r="A5" s="29"/>
      <c r="B5" s="219" t="s">
        <v>47</v>
      </c>
      <c r="C5" s="219"/>
      <c r="D5" s="219"/>
      <c r="E5" s="219"/>
      <c r="F5" s="219"/>
      <c r="G5" s="219"/>
      <c r="H5" s="219"/>
      <c r="I5" s="219"/>
      <c r="J5" s="219"/>
      <c r="L5" s="220" t="s">
        <v>48</v>
      </c>
      <c r="M5" s="220"/>
      <c r="N5" s="220"/>
      <c r="O5" s="220"/>
      <c r="P5" s="220"/>
      <c r="Q5" s="220"/>
      <c r="R5" s="220"/>
      <c r="S5" s="220"/>
      <c r="T5" s="220"/>
    </row>
    <row r="6" spans="1:20" s="22" customFormat="1" ht="12.75" customHeight="1">
      <c r="A6" s="29"/>
      <c r="B6" s="221" t="s">
        <v>103</v>
      </c>
      <c r="C6" s="221"/>
      <c r="D6" s="221"/>
      <c r="E6" s="221"/>
      <c r="F6" s="221"/>
      <c r="G6" s="221"/>
      <c r="H6" s="221"/>
      <c r="I6" s="221"/>
      <c r="J6" s="221"/>
      <c r="L6" s="221" t="s">
        <v>103</v>
      </c>
      <c r="M6" s="221"/>
      <c r="N6" s="221"/>
      <c r="O6" s="221"/>
      <c r="P6" s="221"/>
      <c r="Q6" s="221"/>
      <c r="R6" s="221"/>
      <c r="S6" s="221"/>
      <c r="T6" s="221"/>
    </row>
    <row r="7" spans="1:20" s="22" customFormat="1" ht="27" customHeight="1">
      <c r="A7" s="29"/>
      <c r="B7" s="222" t="s">
        <v>50</v>
      </c>
      <c r="C7" s="222"/>
      <c r="D7" s="222"/>
      <c r="E7" s="222"/>
      <c r="F7" s="32"/>
      <c r="G7" s="224" t="s">
        <v>104</v>
      </c>
      <c r="H7" s="224"/>
      <c r="I7" s="224"/>
      <c r="J7" s="224"/>
      <c r="L7" s="222" t="s">
        <v>50</v>
      </c>
      <c r="M7" s="222"/>
      <c r="N7" s="222"/>
      <c r="O7" s="222"/>
      <c r="P7" s="32"/>
      <c r="Q7" s="224" t="s">
        <v>104</v>
      </c>
      <c r="R7" s="224"/>
      <c r="S7" s="224"/>
      <c r="T7" s="224"/>
    </row>
    <row r="8" spans="1:20" s="22" customFormat="1" ht="12.75" customHeight="1">
      <c r="A8" s="29" t="s">
        <v>105</v>
      </c>
      <c r="B8" s="70">
        <f>SUM(C8:E8)</f>
        <v>1870</v>
      </c>
      <c r="C8" s="70">
        <v>1590</v>
      </c>
      <c r="D8" s="70">
        <v>203</v>
      </c>
      <c r="E8" s="70">
        <v>77</v>
      </c>
      <c r="F8" s="32"/>
      <c r="G8" s="32"/>
      <c r="H8" s="32"/>
      <c r="I8" s="32"/>
      <c r="J8" s="32"/>
      <c r="L8" s="70">
        <f>SUM(M8:O8)</f>
        <v>1870</v>
      </c>
      <c r="M8" s="70">
        <v>1590</v>
      </c>
      <c r="N8" s="70">
        <v>203</v>
      </c>
      <c r="O8" s="70">
        <v>77</v>
      </c>
      <c r="P8" s="32"/>
      <c r="Q8" s="32"/>
      <c r="R8" s="32"/>
      <c r="S8" s="32"/>
      <c r="T8" s="32"/>
    </row>
    <row r="9" spans="1:20" s="22" customFormat="1" ht="12.75" customHeight="1">
      <c r="A9" s="29"/>
      <c r="B9" s="71"/>
      <c r="C9" s="32"/>
      <c r="D9" s="32"/>
      <c r="E9" s="32"/>
      <c r="F9" s="32"/>
      <c r="G9" s="32"/>
      <c r="H9" s="32"/>
      <c r="I9" s="32"/>
      <c r="J9" s="32"/>
      <c r="L9" s="71"/>
      <c r="M9" s="32"/>
      <c r="N9" s="32"/>
      <c r="O9" s="32"/>
      <c r="P9" s="32"/>
      <c r="Q9" s="32"/>
      <c r="R9" s="32"/>
      <c r="S9" s="32"/>
      <c r="T9" s="32"/>
    </row>
    <row r="10" spans="1:20" s="76" customFormat="1" ht="12.75" customHeight="1">
      <c r="A10" s="29" t="s">
        <v>106</v>
      </c>
      <c r="B10" s="72">
        <v>166</v>
      </c>
      <c r="C10" s="73">
        <v>146</v>
      </c>
      <c r="D10" s="73">
        <v>20</v>
      </c>
      <c r="E10" s="73">
        <v>0</v>
      </c>
      <c r="F10" s="32"/>
      <c r="G10" s="74">
        <f aca="true" t="shared" si="0" ref="G10:G24">B10/$B$8*100</f>
        <v>8.877005347593583</v>
      </c>
      <c r="H10" s="75">
        <f aca="true" t="shared" si="1" ref="H10:H24">C10/$C$8*100</f>
        <v>9.182389937106917</v>
      </c>
      <c r="I10" s="75">
        <f aca="true" t="shared" si="2" ref="I10:I24">D10/$D$8*100</f>
        <v>9.852216748768473</v>
      </c>
      <c r="J10" s="75">
        <f aca="true" t="shared" si="3" ref="J10:J24">E10/$E$8*100</f>
        <v>0</v>
      </c>
      <c r="K10" s="37"/>
      <c r="L10" s="72">
        <v>169</v>
      </c>
      <c r="M10" s="73">
        <v>148</v>
      </c>
      <c r="N10" s="73">
        <v>21</v>
      </c>
      <c r="O10" s="73">
        <v>0</v>
      </c>
      <c r="P10" s="32"/>
      <c r="Q10" s="74">
        <f aca="true" t="shared" si="4" ref="Q10:Q24">L10/$L$8*100</f>
        <v>9.037433155080214</v>
      </c>
      <c r="R10" s="75">
        <f aca="true" t="shared" si="5" ref="R10:R24">M10/$M$8*100</f>
        <v>9.30817610062893</v>
      </c>
      <c r="S10" s="75">
        <f aca="true" t="shared" si="6" ref="S10:S24">N10/$N$8*100</f>
        <v>10.344827586206897</v>
      </c>
      <c r="T10" s="75">
        <f aca="true" t="shared" si="7" ref="T10:T24">O10/$O$8*100</f>
        <v>0</v>
      </c>
    </row>
    <row r="11" spans="1:20" s="76" customFormat="1" ht="12.75" customHeight="1">
      <c r="A11" s="29" t="s">
        <v>107</v>
      </c>
      <c r="B11" s="72">
        <v>381</v>
      </c>
      <c r="C11" s="73">
        <v>275</v>
      </c>
      <c r="D11" s="73">
        <v>98</v>
      </c>
      <c r="E11" s="73">
        <v>8</v>
      </c>
      <c r="F11" s="32"/>
      <c r="G11" s="74">
        <f t="shared" si="0"/>
        <v>20.37433155080214</v>
      </c>
      <c r="H11" s="75">
        <f t="shared" si="1"/>
        <v>17.29559748427673</v>
      </c>
      <c r="I11" s="75">
        <f t="shared" si="2"/>
        <v>48.275862068965516</v>
      </c>
      <c r="J11" s="75">
        <f t="shared" si="3"/>
        <v>10.38961038961039</v>
      </c>
      <c r="K11" s="37"/>
      <c r="L11" s="72">
        <v>384</v>
      </c>
      <c r="M11" s="73">
        <v>277</v>
      </c>
      <c r="N11" s="73">
        <v>99</v>
      </c>
      <c r="O11" s="73">
        <v>8</v>
      </c>
      <c r="P11" s="32"/>
      <c r="Q11" s="74">
        <f t="shared" si="4"/>
        <v>20.53475935828877</v>
      </c>
      <c r="R11" s="75">
        <f t="shared" si="5"/>
        <v>17.42138364779874</v>
      </c>
      <c r="S11" s="75">
        <f t="shared" si="6"/>
        <v>48.76847290640394</v>
      </c>
      <c r="T11" s="75">
        <f t="shared" si="7"/>
        <v>10.38961038961039</v>
      </c>
    </row>
    <row r="12" spans="1:20" s="76" customFormat="1" ht="12.75" customHeight="1">
      <c r="A12" s="29" t="s">
        <v>108</v>
      </c>
      <c r="B12" s="70">
        <v>547</v>
      </c>
      <c r="C12" s="77">
        <v>421</v>
      </c>
      <c r="D12" s="77">
        <v>118</v>
      </c>
      <c r="E12" s="77">
        <v>8</v>
      </c>
      <c r="F12" s="78"/>
      <c r="G12" s="74">
        <f t="shared" si="0"/>
        <v>29.251336898395724</v>
      </c>
      <c r="H12" s="75">
        <f t="shared" si="1"/>
        <v>26.47798742138365</v>
      </c>
      <c r="I12" s="75">
        <f t="shared" si="2"/>
        <v>58.128078817733986</v>
      </c>
      <c r="J12" s="75">
        <f t="shared" si="3"/>
        <v>10.38961038961039</v>
      </c>
      <c r="K12" s="22"/>
      <c r="L12" s="70">
        <v>553</v>
      </c>
      <c r="M12" s="77">
        <v>425</v>
      </c>
      <c r="N12" s="77">
        <v>120</v>
      </c>
      <c r="O12" s="77">
        <v>8</v>
      </c>
      <c r="P12" s="78"/>
      <c r="Q12" s="74">
        <f t="shared" si="4"/>
        <v>29.572192513368982</v>
      </c>
      <c r="R12" s="75">
        <f t="shared" si="5"/>
        <v>26.729559748427672</v>
      </c>
      <c r="S12" s="75">
        <f t="shared" si="6"/>
        <v>59.11330049261084</v>
      </c>
      <c r="T12" s="75">
        <f t="shared" si="7"/>
        <v>10.38961038961039</v>
      </c>
    </row>
    <row r="13" spans="1:20" s="22" customFormat="1" ht="15" customHeight="1">
      <c r="A13" s="79" t="s">
        <v>109</v>
      </c>
      <c r="B13" s="70">
        <f aca="true" t="shared" si="8" ref="B13:B23">SUM(C13:E13)</f>
        <v>162</v>
      </c>
      <c r="C13" s="77">
        <v>135</v>
      </c>
      <c r="D13" s="77">
        <v>21</v>
      </c>
      <c r="E13" s="77">
        <v>6</v>
      </c>
      <c r="F13" s="32"/>
      <c r="G13" s="74">
        <f t="shared" si="0"/>
        <v>8.663101604278074</v>
      </c>
      <c r="H13" s="75">
        <f t="shared" si="1"/>
        <v>8.49056603773585</v>
      </c>
      <c r="I13" s="75">
        <f t="shared" si="2"/>
        <v>10.344827586206897</v>
      </c>
      <c r="J13" s="75">
        <f t="shared" si="3"/>
        <v>7.792207792207792</v>
      </c>
      <c r="L13" s="70">
        <f aca="true" t="shared" si="9" ref="L13:L23">SUM(M13:O13)</f>
        <v>159</v>
      </c>
      <c r="M13" s="22">
        <v>132</v>
      </c>
      <c r="N13" s="22">
        <v>21</v>
      </c>
      <c r="O13" s="22">
        <v>6</v>
      </c>
      <c r="P13" s="32"/>
      <c r="Q13" s="74">
        <f t="shared" si="4"/>
        <v>8.502673796791443</v>
      </c>
      <c r="R13" s="75">
        <f t="shared" si="5"/>
        <v>8.30188679245283</v>
      </c>
      <c r="S13" s="75">
        <f t="shared" si="6"/>
        <v>10.344827586206897</v>
      </c>
      <c r="T13" s="75">
        <f t="shared" si="7"/>
        <v>7.792207792207792</v>
      </c>
    </row>
    <row r="14" spans="1:20" s="22" customFormat="1" ht="12.75" customHeight="1">
      <c r="A14" s="29" t="s">
        <v>110</v>
      </c>
      <c r="B14" s="70">
        <f t="shared" si="8"/>
        <v>9</v>
      </c>
      <c r="C14" s="77">
        <v>9</v>
      </c>
      <c r="D14" s="77">
        <v>0</v>
      </c>
      <c r="E14" s="77">
        <v>0</v>
      </c>
      <c r="F14" s="32"/>
      <c r="G14" s="74">
        <f t="shared" si="0"/>
        <v>0.4812834224598931</v>
      </c>
      <c r="H14" s="75">
        <f t="shared" si="1"/>
        <v>0.5660377358490566</v>
      </c>
      <c r="I14" s="75">
        <f t="shared" si="2"/>
        <v>0</v>
      </c>
      <c r="J14" s="75">
        <f t="shared" si="3"/>
        <v>0</v>
      </c>
      <c r="L14" s="70">
        <f t="shared" si="9"/>
        <v>10</v>
      </c>
      <c r="M14" s="22">
        <v>10</v>
      </c>
      <c r="N14" s="22">
        <v>0</v>
      </c>
      <c r="O14" s="22">
        <v>0</v>
      </c>
      <c r="P14" s="32"/>
      <c r="Q14" s="74">
        <f t="shared" si="4"/>
        <v>0.53475935828877</v>
      </c>
      <c r="R14" s="75">
        <f t="shared" si="5"/>
        <v>0.628930817610063</v>
      </c>
      <c r="S14" s="75">
        <f t="shared" si="6"/>
        <v>0</v>
      </c>
      <c r="T14" s="75">
        <f t="shared" si="7"/>
        <v>0</v>
      </c>
    </row>
    <row r="15" spans="1:20" s="22" customFormat="1" ht="12.75" customHeight="1">
      <c r="A15" s="29" t="s">
        <v>111</v>
      </c>
      <c r="B15" s="70">
        <f t="shared" si="8"/>
        <v>191</v>
      </c>
      <c r="C15" s="77">
        <v>154</v>
      </c>
      <c r="D15" s="77">
        <v>26</v>
      </c>
      <c r="E15" s="77">
        <v>11</v>
      </c>
      <c r="F15" s="32"/>
      <c r="G15" s="74">
        <f t="shared" si="0"/>
        <v>10.213903743315509</v>
      </c>
      <c r="H15" s="75">
        <f t="shared" si="1"/>
        <v>9.685534591194969</v>
      </c>
      <c r="I15" s="75">
        <f t="shared" si="2"/>
        <v>12.807881773399016</v>
      </c>
      <c r="J15" s="75">
        <f t="shared" si="3"/>
        <v>14.285714285714285</v>
      </c>
      <c r="L15" s="70">
        <f t="shared" si="9"/>
        <v>191</v>
      </c>
      <c r="M15" s="22">
        <v>154</v>
      </c>
      <c r="N15" s="22">
        <v>26</v>
      </c>
      <c r="O15" s="22">
        <v>11</v>
      </c>
      <c r="P15" s="32"/>
      <c r="Q15" s="74">
        <f t="shared" si="4"/>
        <v>10.213903743315509</v>
      </c>
      <c r="R15" s="75">
        <f t="shared" si="5"/>
        <v>9.685534591194969</v>
      </c>
      <c r="S15" s="75">
        <f t="shared" si="6"/>
        <v>12.807881773399016</v>
      </c>
      <c r="T15" s="75">
        <f t="shared" si="7"/>
        <v>14.285714285714285</v>
      </c>
    </row>
    <row r="16" spans="1:20" s="22" customFormat="1" ht="15" customHeight="1">
      <c r="A16" s="79" t="s">
        <v>112</v>
      </c>
      <c r="B16" s="70">
        <f t="shared" si="8"/>
        <v>927</v>
      </c>
      <c r="C16" s="77">
        <v>823</v>
      </c>
      <c r="D16" s="77">
        <v>55</v>
      </c>
      <c r="E16" s="77">
        <v>49</v>
      </c>
      <c r="F16" s="32"/>
      <c r="G16" s="74">
        <f t="shared" si="0"/>
        <v>49.57219251336898</v>
      </c>
      <c r="H16" s="75">
        <f t="shared" si="1"/>
        <v>51.76100628930818</v>
      </c>
      <c r="I16" s="75">
        <f t="shared" si="2"/>
        <v>27.093596059113302</v>
      </c>
      <c r="J16" s="75">
        <f t="shared" si="3"/>
        <v>63.63636363636363</v>
      </c>
      <c r="L16" s="70">
        <f t="shared" si="9"/>
        <v>940</v>
      </c>
      <c r="M16" s="22">
        <v>835</v>
      </c>
      <c r="N16" s="22">
        <v>55</v>
      </c>
      <c r="O16" s="22">
        <v>50</v>
      </c>
      <c r="P16" s="32"/>
      <c r="Q16" s="74">
        <f t="shared" si="4"/>
        <v>50.26737967914438</v>
      </c>
      <c r="R16" s="75">
        <f t="shared" si="5"/>
        <v>52.51572327044025</v>
      </c>
      <c r="S16" s="75">
        <f t="shared" si="6"/>
        <v>27.093596059113302</v>
      </c>
      <c r="T16" s="75">
        <f t="shared" si="7"/>
        <v>64.93506493506493</v>
      </c>
    </row>
    <row r="17" spans="1:20" s="22" customFormat="1" ht="15" customHeight="1">
      <c r="A17" s="79" t="s">
        <v>113</v>
      </c>
      <c r="B17" s="70">
        <f t="shared" si="8"/>
        <v>138</v>
      </c>
      <c r="C17" s="77">
        <v>122</v>
      </c>
      <c r="D17" s="77">
        <v>14</v>
      </c>
      <c r="E17" s="77">
        <v>2</v>
      </c>
      <c r="F17" s="32"/>
      <c r="G17" s="74">
        <f t="shared" si="0"/>
        <v>7.379679144385026</v>
      </c>
      <c r="H17" s="75">
        <f t="shared" si="1"/>
        <v>7.672955974842767</v>
      </c>
      <c r="I17" s="75">
        <f t="shared" si="2"/>
        <v>6.896551724137931</v>
      </c>
      <c r="J17" s="75">
        <f t="shared" si="3"/>
        <v>2.5974025974025974</v>
      </c>
      <c r="L17" s="70">
        <f t="shared" si="9"/>
        <v>112</v>
      </c>
      <c r="M17" s="22">
        <v>98</v>
      </c>
      <c r="N17" s="22">
        <v>13</v>
      </c>
      <c r="O17" s="22">
        <v>1</v>
      </c>
      <c r="P17" s="32"/>
      <c r="Q17" s="74">
        <f t="shared" si="4"/>
        <v>5.989304812834225</v>
      </c>
      <c r="R17" s="75">
        <f t="shared" si="5"/>
        <v>6.163522012578617</v>
      </c>
      <c r="S17" s="75">
        <f t="shared" si="6"/>
        <v>6.403940886699508</v>
      </c>
      <c r="T17" s="75">
        <f t="shared" si="7"/>
        <v>1.2987012987012987</v>
      </c>
    </row>
    <row r="18" spans="1:20" s="22" customFormat="1" ht="25.5" customHeight="1">
      <c r="A18" s="79" t="s">
        <v>114</v>
      </c>
      <c r="B18" s="70">
        <f t="shared" si="8"/>
        <v>2</v>
      </c>
      <c r="C18" s="77">
        <v>2</v>
      </c>
      <c r="D18" s="77">
        <v>0</v>
      </c>
      <c r="E18" s="77">
        <v>0</v>
      </c>
      <c r="F18" s="32"/>
      <c r="G18" s="74">
        <f t="shared" si="0"/>
        <v>0.10695187165775401</v>
      </c>
      <c r="H18" s="75">
        <f t="shared" si="1"/>
        <v>0.12578616352201258</v>
      </c>
      <c r="I18" s="75">
        <f t="shared" si="2"/>
        <v>0</v>
      </c>
      <c r="J18" s="75">
        <f t="shared" si="3"/>
        <v>0</v>
      </c>
      <c r="L18" s="70">
        <f t="shared" si="9"/>
        <v>2</v>
      </c>
      <c r="M18" s="22">
        <v>2</v>
      </c>
      <c r="N18" s="22">
        <v>0</v>
      </c>
      <c r="O18" s="22">
        <v>0</v>
      </c>
      <c r="P18" s="32"/>
      <c r="Q18" s="74">
        <f t="shared" si="4"/>
        <v>0.10695187165775401</v>
      </c>
      <c r="R18" s="75">
        <f t="shared" si="5"/>
        <v>0.12578616352201258</v>
      </c>
      <c r="S18" s="75">
        <f t="shared" si="6"/>
        <v>0</v>
      </c>
      <c r="T18" s="75">
        <f t="shared" si="7"/>
        <v>0</v>
      </c>
    </row>
    <row r="19" spans="1:20" s="22" customFormat="1" ht="12.75" customHeight="1">
      <c r="A19" s="29" t="s">
        <v>115</v>
      </c>
      <c r="B19" s="70">
        <f t="shared" si="8"/>
        <v>342</v>
      </c>
      <c r="C19" s="77">
        <v>257</v>
      </c>
      <c r="D19" s="77">
        <v>74</v>
      </c>
      <c r="E19" s="77">
        <v>11</v>
      </c>
      <c r="F19" s="32"/>
      <c r="G19" s="74">
        <f t="shared" si="0"/>
        <v>18.288770053475936</v>
      </c>
      <c r="H19" s="75">
        <f t="shared" si="1"/>
        <v>16.163522012578614</v>
      </c>
      <c r="I19" s="75">
        <f t="shared" si="2"/>
        <v>36.45320197044335</v>
      </c>
      <c r="J19" s="75">
        <f t="shared" si="3"/>
        <v>14.285714285714285</v>
      </c>
      <c r="L19" s="70">
        <f t="shared" si="9"/>
        <v>340</v>
      </c>
      <c r="M19" s="22">
        <v>255</v>
      </c>
      <c r="N19" s="22">
        <v>74</v>
      </c>
      <c r="O19" s="22">
        <v>11</v>
      </c>
      <c r="P19" s="32"/>
      <c r="Q19" s="74">
        <f t="shared" si="4"/>
        <v>18.181818181818183</v>
      </c>
      <c r="R19" s="75">
        <f t="shared" si="5"/>
        <v>16.037735849056602</v>
      </c>
      <c r="S19" s="75">
        <f t="shared" si="6"/>
        <v>36.45320197044335</v>
      </c>
      <c r="T19" s="75">
        <f t="shared" si="7"/>
        <v>14.285714285714285</v>
      </c>
    </row>
    <row r="20" spans="1:22" s="22" customFormat="1" ht="14.25" customHeight="1">
      <c r="A20" s="29" t="s">
        <v>116</v>
      </c>
      <c r="B20" s="70">
        <f t="shared" si="8"/>
        <v>80</v>
      </c>
      <c r="C20" s="77">
        <v>62</v>
      </c>
      <c r="D20" s="77">
        <v>11</v>
      </c>
      <c r="E20" s="77">
        <v>7</v>
      </c>
      <c r="F20" s="29"/>
      <c r="G20" s="74">
        <f t="shared" si="0"/>
        <v>4.27807486631016</v>
      </c>
      <c r="H20" s="75">
        <f t="shared" si="1"/>
        <v>3.89937106918239</v>
      </c>
      <c r="I20" s="75">
        <f t="shared" si="2"/>
        <v>5.41871921182266</v>
      </c>
      <c r="J20" s="75">
        <f t="shared" si="3"/>
        <v>9.090909090909092</v>
      </c>
      <c r="L20" s="70">
        <f t="shared" si="9"/>
        <v>82</v>
      </c>
      <c r="M20" s="22">
        <v>63</v>
      </c>
      <c r="N20" s="22">
        <v>12</v>
      </c>
      <c r="O20" s="22">
        <v>7</v>
      </c>
      <c r="P20" s="33"/>
      <c r="Q20" s="74">
        <f t="shared" si="4"/>
        <v>4.385026737967915</v>
      </c>
      <c r="R20" s="75">
        <f t="shared" si="5"/>
        <v>3.9622641509433962</v>
      </c>
      <c r="S20" s="75">
        <f t="shared" si="6"/>
        <v>5.911330049261084</v>
      </c>
      <c r="T20" s="75">
        <f t="shared" si="7"/>
        <v>9.090909090909092</v>
      </c>
      <c r="V20" s="60"/>
    </row>
    <row r="21" spans="1:22" s="22" customFormat="1" ht="14.25" customHeight="1">
      <c r="A21" s="29" t="s">
        <v>117</v>
      </c>
      <c r="B21" s="70">
        <f t="shared" si="8"/>
        <v>90</v>
      </c>
      <c r="C21" s="77">
        <v>68</v>
      </c>
      <c r="D21" s="77">
        <v>19</v>
      </c>
      <c r="E21" s="77">
        <v>3</v>
      </c>
      <c r="F21" s="29"/>
      <c r="G21" s="74">
        <f t="shared" si="0"/>
        <v>4.81283422459893</v>
      </c>
      <c r="H21" s="75">
        <f t="shared" si="1"/>
        <v>4.276729559748428</v>
      </c>
      <c r="I21" s="75">
        <f t="shared" si="2"/>
        <v>9.35960591133005</v>
      </c>
      <c r="J21" s="75">
        <f t="shared" si="3"/>
        <v>3.896103896103896</v>
      </c>
      <c r="L21" s="70">
        <f t="shared" si="9"/>
        <v>93</v>
      </c>
      <c r="M21" s="22">
        <v>71</v>
      </c>
      <c r="N21" s="22">
        <v>19</v>
      </c>
      <c r="O21" s="22">
        <v>3</v>
      </c>
      <c r="P21" s="33"/>
      <c r="Q21" s="74">
        <f t="shared" si="4"/>
        <v>4.973262032085562</v>
      </c>
      <c r="R21" s="75">
        <f t="shared" si="5"/>
        <v>4.465408805031446</v>
      </c>
      <c r="S21" s="75">
        <f t="shared" si="6"/>
        <v>9.35960591133005</v>
      </c>
      <c r="T21" s="75">
        <f t="shared" si="7"/>
        <v>3.896103896103896</v>
      </c>
      <c r="V21" s="60"/>
    </row>
    <row r="22" spans="1:22" s="22" customFormat="1" ht="15.75" customHeight="1">
      <c r="A22" s="79" t="s">
        <v>118</v>
      </c>
      <c r="B22" s="70">
        <f t="shared" si="8"/>
        <v>14</v>
      </c>
      <c r="C22" s="77">
        <v>11</v>
      </c>
      <c r="D22" s="77">
        <v>1</v>
      </c>
      <c r="E22" s="77">
        <v>2</v>
      </c>
      <c r="F22" s="29"/>
      <c r="G22" s="74">
        <f t="shared" si="0"/>
        <v>0.7486631016042781</v>
      </c>
      <c r="H22" s="75">
        <f t="shared" si="1"/>
        <v>0.6918238993710693</v>
      </c>
      <c r="I22" s="75">
        <f t="shared" si="2"/>
        <v>0.49261083743842365</v>
      </c>
      <c r="J22" s="75">
        <f t="shared" si="3"/>
        <v>2.5974025974025974</v>
      </c>
      <c r="L22" s="70">
        <f t="shared" si="9"/>
        <v>16</v>
      </c>
      <c r="M22" s="22">
        <v>13</v>
      </c>
      <c r="N22" s="22">
        <v>1</v>
      </c>
      <c r="O22" s="22">
        <v>2</v>
      </c>
      <c r="P22" s="33"/>
      <c r="Q22" s="74">
        <f t="shared" si="4"/>
        <v>0.8556149732620321</v>
      </c>
      <c r="R22" s="75">
        <f t="shared" si="5"/>
        <v>0.8176100628930818</v>
      </c>
      <c r="S22" s="75">
        <f t="shared" si="6"/>
        <v>0.49261083743842365</v>
      </c>
      <c r="T22" s="75">
        <f t="shared" si="7"/>
        <v>2.5974025974025974</v>
      </c>
      <c r="V22" s="60"/>
    </row>
    <row r="23" spans="1:22" s="22" customFormat="1" ht="14.25" customHeight="1">
      <c r="A23" s="29" t="s">
        <v>119</v>
      </c>
      <c r="B23" s="70">
        <f t="shared" si="8"/>
        <v>152</v>
      </c>
      <c r="C23" s="77">
        <v>113</v>
      </c>
      <c r="D23" s="77">
        <v>31</v>
      </c>
      <c r="E23" s="77">
        <v>8</v>
      </c>
      <c r="F23" s="29"/>
      <c r="G23" s="74">
        <f t="shared" si="0"/>
        <v>8.128342245989305</v>
      </c>
      <c r="H23" s="75">
        <f t="shared" si="1"/>
        <v>7.1069182389937104</v>
      </c>
      <c r="I23" s="75">
        <f t="shared" si="2"/>
        <v>15.270935960591133</v>
      </c>
      <c r="J23" s="75">
        <f t="shared" si="3"/>
        <v>10.38961038961039</v>
      </c>
      <c r="L23" s="70">
        <f t="shared" si="9"/>
        <v>155</v>
      </c>
      <c r="M23" s="22">
        <v>117</v>
      </c>
      <c r="N23" s="22">
        <v>30</v>
      </c>
      <c r="O23" s="22">
        <v>8</v>
      </c>
      <c r="P23" s="33"/>
      <c r="Q23" s="74">
        <f t="shared" si="4"/>
        <v>8.288770053475936</v>
      </c>
      <c r="R23" s="75">
        <f t="shared" si="5"/>
        <v>7.3584905660377355</v>
      </c>
      <c r="S23" s="75">
        <f t="shared" si="6"/>
        <v>14.77832512315271</v>
      </c>
      <c r="T23" s="75">
        <f t="shared" si="7"/>
        <v>10.38961038961039</v>
      </c>
      <c r="V23"/>
    </row>
    <row r="24" spans="1:22" s="22" customFormat="1" ht="14.25" customHeight="1">
      <c r="A24" s="29" t="s">
        <v>120</v>
      </c>
      <c r="B24" s="70">
        <v>6</v>
      </c>
      <c r="C24" s="77">
        <v>6</v>
      </c>
      <c r="D24" s="77">
        <v>0</v>
      </c>
      <c r="E24" s="77">
        <v>0</v>
      </c>
      <c r="F24" s="29"/>
      <c r="G24" s="74">
        <f t="shared" si="0"/>
        <v>0.32085561497326204</v>
      </c>
      <c r="H24" s="75">
        <f t="shared" si="1"/>
        <v>0.37735849056603776</v>
      </c>
      <c r="I24" s="75">
        <f t="shared" si="2"/>
        <v>0</v>
      </c>
      <c r="J24" s="75">
        <f t="shared" si="3"/>
        <v>0</v>
      </c>
      <c r="L24" s="70">
        <v>6</v>
      </c>
      <c r="M24" s="22">
        <v>6</v>
      </c>
      <c r="N24" s="22">
        <v>0</v>
      </c>
      <c r="O24" s="22">
        <v>0</v>
      </c>
      <c r="P24" s="33"/>
      <c r="Q24" s="74">
        <f t="shared" si="4"/>
        <v>0.32085561497326204</v>
      </c>
      <c r="R24" s="75">
        <f t="shared" si="5"/>
        <v>0.37735849056603776</v>
      </c>
      <c r="S24" s="75">
        <f t="shared" si="6"/>
        <v>0</v>
      </c>
      <c r="T24" s="75">
        <f t="shared" si="7"/>
        <v>0</v>
      </c>
      <c r="V24"/>
    </row>
    <row r="25" spans="1:22" s="22" customFormat="1" ht="14.25" customHeight="1">
      <c r="A25" s="35" t="s">
        <v>41</v>
      </c>
      <c r="B25" s="80">
        <f>SUM(B12:B24)</f>
        <v>2660</v>
      </c>
      <c r="C25" s="80">
        <f>SUM(C12:C24)</f>
        <v>2183</v>
      </c>
      <c r="D25" s="80">
        <f>SUM(D12:D24)</f>
        <v>370</v>
      </c>
      <c r="E25" s="80">
        <f>SUM(E12:E24)</f>
        <v>107</v>
      </c>
      <c r="F25" s="81"/>
      <c r="G25" s="42"/>
      <c r="H25" s="42"/>
      <c r="I25" s="42"/>
      <c r="J25" s="42"/>
      <c r="K25" s="39"/>
      <c r="L25" s="80">
        <f>SUM(L12:L24)</f>
        <v>2659</v>
      </c>
      <c r="M25" s="80">
        <f>SUM(M12:M24)</f>
        <v>2181</v>
      </c>
      <c r="N25" s="80">
        <f>SUM(N12:N24)</f>
        <v>371</v>
      </c>
      <c r="O25" s="80">
        <f>SUM(O12:O24)</f>
        <v>107</v>
      </c>
      <c r="P25" s="39"/>
      <c r="Q25" s="42"/>
      <c r="R25" s="42"/>
      <c r="S25" s="42"/>
      <c r="T25" s="42"/>
      <c r="V25" s="1"/>
    </row>
    <row r="26" spans="1:20" s="22" customFormat="1" ht="12.75" customHeight="1">
      <c r="A26"/>
      <c r="B26" s="221" t="s">
        <v>121</v>
      </c>
      <c r="C26" s="221"/>
      <c r="D26" s="221"/>
      <c r="E26" s="221"/>
      <c r="F26" s="221"/>
      <c r="G26" s="221"/>
      <c r="H26" s="221"/>
      <c r="I26" s="221"/>
      <c r="J26" s="221"/>
      <c r="L26" s="221" t="s">
        <v>121</v>
      </c>
      <c r="M26" s="221"/>
      <c r="N26" s="221"/>
      <c r="O26" s="221"/>
      <c r="P26" s="221"/>
      <c r="Q26" s="221"/>
      <c r="R26" s="221"/>
      <c r="S26" s="221"/>
      <c r="T26" s="221"/>
    </row>
    <row r="27" spans="1:20" s="22" customFormat="1" ht="24" customHeight="1">
      <c r="A27" s="29"/>
      <c r="B27" s="222" t="s">
        <v>50</v>
      </c>
      <c r="C27" s="222"/>
      <c r="D27" s="222"/>
      <c r="E27" s="32"/>
      <c r="F27" s="32"/>
      <c r="G27" s="224" t="s">
        <v>122</v>
      </c>
      <c r="H27" s="224"/>
      <c r="I27" s="224"/>
      <c r="J27" s="224"/>
      <c r="L27" s="222" t="s">
        <v>50</v>
      </c>
      <c r="M27" s="222"/>
      <c r="N27" s="222"/>
      <c r="O27" s="32"/>
      <c r="P27" s="32"/>
      <c r="Q27" s="224" t="s">
        <v>122</v>
      </c>
      <c r="R27" s="224"/>
      <c r="S27" s="224"/>
      <c r="T27" s="224"/>
    </row>
    <row r="28" spans="1:20" s="76" customFormat="1" ht="12.75" customHeight="1">
      <c r="A28" s="29" t="s">
        <v>106</v>
      </c>
      <c r="B28" s="70">
        <v>296</v>
      </c>
      <c r="C28" s="77">
        <v>252</v>
      </c>
      <c r="D28" s="77">
        <v>44</v>
      </c>
      <c r="E28" s="77">
        <v>0</v>
      </c>
      <c r="F28" s="78"/>
      <c r="G28" s="74">
        <f aca="true" t="shared" si="10" ref="G28:G43">B28/B$43*100</f>
        <v>0.7504690431519699</v>
      </c>
      <c r="H28" s="75">
        <f aca="true" t="shared" si="11" ref="H28:H43">C28/C$43*100</f>
        <v>0.7924528301886792</v>
      </c>
      <c r="I28" s="75">
        <f aca="true" t="shared" si="12" ref="I28:I43">D28/D$43*100</f>
        <v>0.7722007722007722</v>
      </c>
      <c r="J28" s="75">
        <f aca="true" t="shared" si="13" ref="J28:J43">E28/E$43*100</f>
        <v>0</v>
      </c>
      <c r="K28" s="22"/>
      <c r="L28" s="70">
        <v>307</v>
      </c>
      <c r="M28" s="77">
        <v>261</v>
      </c>
      <c r="N28" s="77">
        <v>46</v>
      </c>
      <c r="O28" s="77">
        <v>0</v>
      </c>
      <c r="P28" s="78"/>
      <c r="Q28" s="74">
        <f aca="true" t="shared" si="14" ref="Q28:Q43">L28/L$43*100</f>
        <v>0.7808525791026555</v>
      </c>
      <c r="R28" s="75">
        <f aca="true" t="shared" si="15" ref="R28:R43">M28/M$43*100</f>
        <v>0.8242278784816524</v>
      </c>
      <c r="S28" s="75">
        <f aca="true" t="shared" si="16" ref="S28:S43">N28/N$43*100</f>
        <v>0.8065930212169033</v>
      </c>
      <c r="T28" s="75">
        <f aca="true" t="shared" si="17" ref="T28:T43">O28/O$43*100</f>
        <v>0</v>
      </c>
    </row>
    <row r="29" spans="1:20" s="76" customFormat="1" ht="12.75" customHeight="1">
      <c r="A29" s="29" t="s">
        <v>107</v>
      </c>
      <c r="B29" s="70">
        <v>569</v>
      </c>
      <c r="C29" s="77">
        <v>422</v>
      </c>
      <c r="D29" s="77">
        <v>135</v>
      </c>
      <c r="E29" s="77">
        <v>12</v>
      </c>
      <c r="F29" s="78"/>
      <c r="G29" s="74">
        <f t="shared" si="10"/>
        <v>1.4426246133563208</v>
      </c>
      <c r="H29" s="75">
        <f t="shared" si="11"/>
        <v>1.3270440251572326</v>
      </c>
      <c r="I29" s="75">
        <f t="shared" si="12"/>
        <v>2.369252369252369</v>
      </c>
      <c r="J29" s="75">
        <f t="shared" si="13"/>
        <v>0.6172839506172839</v>
      </c>
      <c r="K29" s="22"/>
      <c r="L29" s="70">
        <v>578</v>
      </c>
      <c r="M29" s="77">
        <v>429</v>
      </c>
      <c r="N29" s="77">
        <v>137</v>
      </c>
      <c r="O29" s="77">
        <v>12</v>
      </c>
      <c r="P29" s="78"/>
      <c r="Q29" s="74">
        <f t="shared" si="14"/>
        <v>1.4701393834571168</v>
      </c>
      <c r="R29" s="75">
        <f t="shared" si="15"/>
        <v>1.3547653634813366</v>
      </c>
      <c r="S29" s="75">
        <f t="shared" si="16"/>
        <v>2.402244432754691</v>
      </c>
      <c r="T29" s="75">
        <f t="shared" si="17"/>
        <v>0.6163328197226503</v>
      </c>
    </row>
    <row r="30" spans="1:20" s="84" customFormat="1" ht="12.75" customHeight="1">
      <c r="A30" s="49" t="s">
        <v>108</v>
      </c>
      <c r="B30" s="72">
        <v>865</v>
      </c>
      <c r="C30" s="73">
        <v>674</v>
      </c>
      <c r="D30" s="73">
        <v>179</v>
      </c>
      <c r="E30" s="73">
        <v>12</v>
      </c>
      <c r="F30" s="32"/>
      <c r="G30" s="82">
        <f t="shared" si="10"/>
        <v>2.1930936565082906</v>
      </c>
      <c r="H30" s="83">
        <f t="shared" si="11"/>
        <v>2.119496855345912</v>
      </c>
      <c r="I30" s="83">
        <f t="shared" si="12"/>
        <v>3.141453141453141</v>
      </c>
      <c r="J30" s="83">
        <f t="shared" si="13"/>
        <v>0.6172839506172839</v>
      </c>
      <c r="K30" s="37"/>
      <c r="L30" s="72">
        <v>885</v>
      </c>
      <c r="M30" s="73">
        <v>690</v>
      </c>
      <c r="N30" s="73">
        <v>183</v>
      </c>
      <c r="O30" s="73">
        <v>12</v>
      </c>
      <c r="P30" s="32"/>
      <c r="Q30" s="82">
        <f t="shared" si="14"/>
        <v>2.2509919625597723</v>
      </c>
      <c r="R30" s="83">
        <f t="shared" si="15"/>
        <v>2.178993241962989</v>
      </c>
      <c r="S30" s="83">
        <f t="shared" si="16"/>
        <v>3.208837453971594</v>
      </c>
      <c r="T30" s="83">
        <f t="shared" si="17"/>
        <v>0.6163328197226503</v>
      </c>
    </row>
    <row r="31" spans="1:21" s="22" customFormat="1" ht="12">
      <c r="A31" s="79" t="s">
        <v>109</v>
      </c>
      <c r="B31" s="85">
        <f aca="true" t="shared" si="18" ref="B31:B41">SUM(C31:E31)</f>
        <v>516</v>
      </c>
      <c r="C31" s="86">
        <v>425</v>
      </c>
      <c r="D31" s="86">
        <v>66</v>
      </c>
      <c r="E31" s="86">
        <v>25</v>
      </c>
      <c r="F31" s="32"/>
      <c r="G31" s="74">
        <f t="shared" si="10"/>
        <v>1.3082500887378936</v>
      </c>
      <c r="H31" s="75">
        <f t="shared" si="11"/>
        <v>1.3364779874213837</v>
      </c>
      <c r="I31" s="75">
        <f t="shared" si="12"/>
        <v>1.1583011583011582</v>
      </c>
      <c r="J31" s="75">
        <f t="shared" si="13"/>
        <v>1.286008230452675</v>
      </c>
      <c r="L31" s="87">
        <f aca="true" t="shared" si="19" ref="L31:L42">SUM(M31:O31)</f>
        <v>503</v>
      </c>
      <c r="M31" s="88">
        <v>412</v>
      </c>
      <c r="N31" s="88">
        <v>66</v>
      </c>
      <c r="O31" s="88">
        <v>25</v>
      </c>
      <c r="P31" s="32"/>
      <c r="Q31" s="74">
        <f t="shared" si="14"/>
        <v>1.2793773527317123</v>
      </c>
      <c r="R31" s="75">
        <f t="shared" si="15"/>
        <v>1.301080022737321</v>
      </c>
      <c r="S31" s="75">
        <f t="shared" si="16"/>
        <v>1.157285639137296</v>
      </c>
      <c r="T31" s="75">
        <f t="shared" si="17"/>
        <v>1.2840267077555212</v>
      </c>
      <c r="U31" s="89"/>
    </row>
    <row r="32" spans="1:21" s="22" customFormat="1" ht="12.75" customHeight="1">
      <c r="A32" s="29" t="s">
        <v>110</v>
      </c>
      <c r="B32" s="85">
        <f t="shared" si="18"/>
        <v>18</v>
      </c>
      <c r="C32" s="86">
        <v>18</v>
      </c>
      <c r="D32" s="86">
        <v>0</v>
      </c>
      <c r="E32" s="86">
        <v>0</v>
      </c>
      <c r="F32" s="32"/>
      <c r="G32" s="74">
        <f t="shared" si="10"/>
        <v>0.04563663100248466</v>
      </c>
      <c r="H32" s="75">
        <f t="shared" si="11"/>
        <v>0.05660377358490566</v>
      </c>
      <c r="I32" s="75">
        <f t="shared" si="12"/>
        <v>0</v>
      </c>
      <c r="J32" s="75">
        <f t="shared" si="13"/>
        <v>0</v>
      </c>
      <c r="L32" s="87">
        <f t="shared" si="19"/>
        <v>24</v>
      </c>
      <c r="M32" s="88">
        <v>24</v>
      </c>
      <c r="N32" s="88">
        <v>0</v>
      </c>
      <c r="O32" s="88">
        <v>0</v>
      </c>
      <c r="P32" s="32"/>
      <c r="Q32" s="74">
        <f t="shared" si="14"/>
        <v>0.06104384983212941</v>
      </c>
      <c r="R32" s="75">
        <f t="shared" si="15"/>
        <v>0.07579106928566917</v>
      </c>
      <c r="S32" s="75">
        <f t="shared" si="16"/>
        <v>0</v>
      </c>
      <c r="T32" s="75">
        <f t="shared" si="17"/>
        <v>0</v>
      </c>
      <c r="U32" s="89"/>
    </row>
    <row r="33" spans="1:21" s="22" customFormat="1" ht="12.75" customHeight="1">
      <c r="A33" s="29" t="s">
        <v>111</v>
      </c>
      <c r="B33" s="85">
        <f t="shared" si="18"/>
        <v>1423</v>
      </c>
      <c r="C33" s="86">
        <v>1134</v>
      </c>
      <c r="D33" s="86">
        <v>202</v>
      </c>
      <c r="E33" s="86">
        <v>87</v>
      </c>
      <c r="F33" s="32"/>
      <c r="G33" s="74">
        <f t="shared" si="10"/>
        <v>3.607829217585315</v>
      </c>
      <c r="H33" s="75">
        <f t="shared" si="11"/>
        <v>3.5660377358490565</v>
      </c>
      <c r="I33" s="75">
        <f t="shared" si="12"/>
        <v>3.545103545103545</v>
      </c>
      <c r="J33" s="75">
        <f t="shared" si="13"/>
        <v>4.4753086419753085</v>
      </c>
      <c r="L33" s="87">
        <f t="shared" si="19"/>
        <v>1432</v>
      </c>
      <c r="M33" s="88">
        <v>1139</v>
      </c>
      <c r="N33" s="88">
        <v>205</v>
      </c>
      <c r="O33" s="88">
        <v>88</v>
      </c>
      <c r="P33" s="32"/>
      <c r="Q33" s="74">
        <f t="shared" si="14"/>
        <v>3.6422830399837216</v>
      </c>
      <c r="R33" s="75">
        <f t="shared" si="15"/>
        <v>3.5969178298490494</v>
      </c>
      <c r="S33" s="75">
        <f t="shared" si="16"/>
        <v>3.594599333684026</v>
      </c>
      <c r="T33" s="75">
        <f t="shared" si="17"/>
        <v>4.519774011299435</v>
      </c>
      <c r="U33" s="89"/>
    </row>
    <row r="34" spans="1:21" s="22" customFormat="1" ht="19.5" customHeight="1">
      <c r="A34" s="79" t="s">
        <v>112</v>
      </c>
      <c r="B34" s="85">
        <f t="shared" si="18"/>
        <v>14657</v>
      </c>
      <c r="C34" s="86">
        <v>13233</v>
      </c>
      <c r="D34" s="86">
        <v>611</v>
      </c>
      <c r="E34" s="86">
        <v>813</v>
      </c>
      <c r="F34" s="32"/>
      <c r="G34" s="74">
        <f t="shared" si="10"/>
        <v>37.16089447796765</v>
      </c>
      <c r="H34" s="75">
        <f t="shared" si="11"/>
        <v>41.613207547169814</v>
      </c>
      <c r="I34" s="75">
        <f t="shared" si="12"/>
        <v>10.723060723060723</v>
      </c>
      <c r="J34" s="75">
        <f t="shared" si="13"/>
        <v>41.82098765432099</v>
      </c>
      <c r="L34" s="87">
        <f t="shared" si="19"/>
        <v>14885</v>
      </c>
      <c r="M34" s="88">
        <v>13451</v>
      </c>
      <c r="N34" s="88">
        <v>611</v>
      </c>
      <c r="O34" s="88">
        <v>823</v>
      </c>
      <c r="P34" s="32"/>
      <c r="Q34" s="74">
        <f t="shared" si="14"/>
        <v>37.85990436463526</v>
      </c>
      <c r="R34" s="75">
        <f t="shared" si="15"/>
        <v>42.477736373397335</v>
      </c>
      <c r="S34" s="75">
        <f t="shared" si="16"/>
        <v>10.713659477468</v>
      </c>
      <c r="T34" s="75">
        <f t="shared" si="17"/>
        <v>42.27015921931176</v>
      </c>
      <c r="U34" s="89"/>
    </row>
    <row r="35" spans="1:21" s="22" customFormat="1" ht="18" customHeight="1">
      <c r="A35" s="79" t="s">
        <v>113</v>
      </c>
      <c r="B35" s="87">
        <f t="shared" si="18"/>
        <v>1971</v>
      </c>
      <c r="C35" s="86">
        <v>1648</v>
      </c>
      <c r="D35" s="86">
        <v>304</v>
      </c>
      <c r="E35" s="86">
        <v>19</v>
      </c>
      <c r="F35" s="32"/>
      <c r="G35" s="74">
        <f t="shared" si="10"/>
        <v>4.99721109477207</v>
      </c>
      <c r="H35" s="75">
        <f t="shared" si="11"/>
        <v>5.182389937106918</v>
      </c>
      <c r="I35" s="75">
        <f t="shared" si="12"/>
        <v>5.335205335205336</v>
      </c>
      <c r="J35" s="75">
        <f t="shared" si="13"/>
        <v>0.977366255144033</v>
      </c>
      <c r="L35" s="87">
        <f t="shared" si="19"/>
        <v>1716</v>
      </c>
      <c r="M35" s="88">
        <v>1436</v>
      </c>
      <c r="N35" s="88">
        <v>270</v>
      </c>
      <c r="O35" s="88">
        <v>10</v>
      </c>
      <c r="P35" s="32"/>
      <c r="Q35" s="74">
        <f t="shared" si="14"/>
        <v>4.364635262997253</v>
      </c>
      <c r="R35" s="75">
        <f t="shared" si="15"/>
        <v>4.534832312259206</v>
      </c>
      <c r="S35" s="75">
        <f t="shared" si="16"/>
        <v>4.734350341925302</v>
      </c>
      <c r="T35" s="75">
        <f t="shared" si="17"/>
        <v>0.5136106831022085</v>
      </c>
      <c r="U35" s="89"/>
    </row>
    <row r="36" spans="1:21" s="22" customFormat="1" ht="25.5">
      <c r="A36" s="79" t="s">
        <v>114</v>
      </c>
      <c r="B36" s="87">
        <f t="shared" si="18"/>
        <v>86</v>
      </c>
      <c r="C36" s="86">
        <v>86</v>
      </c>
      <c r="D36" s="86">
        <v>0</v>
      </c>
      <c r="E36" s="86">
        <v>0</v>
      </c>
      <c r="F36" s="32"/>
      <c r="G36" s="74">
        <f t="shared" si="10"/>
        <v>0.2180416814563156</v>
      </c>
      <c r="H36" s="75">
        <f t="shared" si="11"/>
        <v>0.27044025157232704</v>
      </c>
      <c r="I36" s="75">
        <f t="shared" si="12"/>
        <v>0</v>
      </c>
      <c r="J36" s="75">
        <f t="shared" si="13"/>
        <v>0</v>
      </c>
      <c r="L36" s="87">
        <f t="shared" si="19"/>
        <v>86</v>
      </c>
      <c r="M36" s="88">
        <v>86</v>
      </c>
      <c r="N36" s="88">
        <v>0</v>
      </c>
      <c r="O36" s="88">
        <v>0</v>
      </c>
      <c r="P36" s="32"/>
      <c r="Q36" s="74">
        <f t="shared" si="14"/>
        <v>0.21874046189846374</v>
      </c>
      <c r="R36" s="75">
        <f t="shared" si="15"/>
        <v>0.2715846649403145</v>
      </c>
      <c r="S36" s="75">
        <f t="shared" si="16"/>
        <v>0</v>
      </c>
      <c r="T36" s="75">
        <f t="shared" si="17"/>
        <v>0</v>
      </c>
      <c r="U36" s="89"/>
    </row>
    <row r="37" spans="1:22" s="22" customFormat="1" ht="14.25" customHeight="1">
      <c r="A37" s="29" t="s">
        <v>115</v>
      </c>
      <c r="B37" s="87">
        <f t="shared" si="18"/>
        <v>15992</v>
      </c>
      <c r="C37" s="86">
        <v>11500</v>
      </c>
      <c r="D37" s="86">
        <v>3775</v>
      </c>
      <c r="E37" s="86">
        <v>717</v>
      </c>
      <c r="F37" s="29"/>
      <c r="G37" s="74">
        <f t="shared" si="10"/>
        <v>40.54561127731859</v>
      </c>
      <c r="H37" s="75">
        <f t="shared" si="11"/>
        <v>36.16352201257861</v>
      </c>
      <c r="I37" s="75">
        <f t="shared" si="12"/>
        <v>66.25131625131625</v>
      </c>
      <c r="J37" s="75">
        <f t="shared" si="13"/>
        <v>36.882716049382715</v>
      </c>
      <c r="L37" s="87">
        <f t="shared" si="19"/>
        <v>15758</v>
      </c>
      <c r="M37" s="88">
        <v>11265</v>
      </c>
      <c r="N37" s="88">
        <v>3775</v>
      </c>
      <c r="O37" s="88">
        <v>718</v>
      </c>
      <c r="P37" s="33"/>
      <c r="Q37" s="74">
        <f t="shared" si="14"/>
        <v>40.08037440227897</v>
      </c>
      <c r="R37" s="75">
        <f t="shared" si="15"/>
        <v>35.57443314596097</v>
      </c>
      <c r="S37" s="75">
        <f t="shared" si="16"/>
        <v>66.19323163247414</v>
      </c>
      <c r="T37" s="75">
        <f t="shared" si="17"/>
        <v>36.87724704673857</v>
      </c>
      <c r="U37" s="89"/>
      <c r="V37" s="60"/>
    </row>
    <row r="38" spans="1:22" s="22" customFormat="1" ht="14.25" customHeight="1">
      <c r="A38" s="29" t="s">
        <v>116</v>
      </c>
      <c r="B38" s="87">
        <f t="shared" si="18"/>
        <v>2751</v>
      </c>
      <c r="C38" s="86">
        <v>2238</v>
      </c>
      <c r="D38" s="86">
        <v>302</v>
      </c>
      <c r="E38" s="86">
        <v>211</v>
      </c>
      <c r="F38" s="29"/>
      <c r="G38" s="74">
        <f t="shared" si="10"/>
        <v>6.974798438213073</v>
      </c>
      <c r="H38" s="75">
        <f t="shared" si="11"/>
        <v>7.037735849056603</v>
      </c>
      <c r="I38" s="75">
        <f t="shared" si="12"/>
        <v>5.3001053001053</v>
      </c>
      <c r="J38" s="75">
        <f t="shared" si="13"/>
        <v>10.853909465020577</v>
      </c>
      <c r="L38" s="87">
        <f t="shared" si="19"/>
        <v>2800</v>
      </c>
      <c r="M38" s="88">
        <v>2252</v>
      </c>
      <c r="N38" s="88">
        <v>337</v>
      </c>
      <c r="O38" s="88">
        <v>211</v>
      </c>
      <c r="P38" s="33"/>
      <c r="Q38" s="74">
        <f t="shared" si="14"/>
        <v>7.121782480415098</v>
      </c>
      <c r="R38" s="75">
        <f t="shared" si="15"/>
        <v>7.111728667971957</v>
      </c>
      <c r="S38" s="75">
        <f t="shared" si="16"/>
        <v>5.9091706119586185</v>
      </c>
      <c r="T38" s="75">
        <f t="shared" si="17"/>
        <v>10.8371854134566</v>
      </c>
      <c r="U38" s="89"/>
      <c r="V38" s="60"/>
    </row>
    <row r="39" spans="1:22" s="22" customFormat="1" ht="14.25" customHeight="1">
      <c r="A39" s="29" t="s">
        <v>117</v>
      </c>
      <c r="B39" s="87">
        <f t="shared" si="18"/>
        <v>438</v>
      </c>
      <c r="C39" s="86">
        <v>299</v>
      </c>
      <c r="D39" s="86">
        <v>121</v>
      </c>
      <c r="E39" s="86">
        <v>18</v>
      </c>
      <c r="F39" s="29"/>
      <c r="G39" s="74">
        <f t="shared" si="10"/>
        <v>1.1104913543937933</v>
      </c>
      <c r="H39" s="75">
        <f t="shared" si="11"/>
        <v>0.940251572327044</v>
      </c>
      <c r="I39" s="75">
        <f t="shared" si="12"/>
        <v>2.1235521235521233</v>
      </c>
      <c r="J39" s="75">
        <f t="shared" si="13"/>
        <v>0.9259259259259258</v>
      </c>
      <c r="L39" s="87">
        <f t="shared" si="19"/>
        <v>489</v>
      </c>
      <c r="M39" s="88">
        <v>351</v>
      </c>
      <c r="N39" s="88">
        <v>120</v>
      </c>
      <c r="O39" s="88">
        <v>18</v>
      </c>
      <c r="P39" s="33"/>
      <c r="Q39" s="74">
        <f t="shared" si="14"/>
        <v>1.2437684403296367</v>
      </c>
      <c r="R39" s="75">
        <f t="shared" si="15"/>
        <v>1.1084443883029116</v>
      </c>
      <c r="S39" s="75">
        <f t="shared" si="16"/>
        <v>2.1041557075223567</v>
      </c>
      <c r="T39" s="75">
        <f t="shared" si="17"/>
        <v>0.9244992295839755</v>
      </c>
      <c r="U39" s="89"/>
      <c r="V39" s="60"/>
    </row>
    <row r="40" spans="1:22" s="22" customFormat="1" ht="17.25" customHeight="1">
      <c r="A40" s="79" t="s">
        <v>118</v>
      </c>
      <c r="B40" s="87">
        <f t="shared" si="18"/>
        <v>50</v>
      </c>
      <c r="C40" s="86">
        <v>43</v>
      </c>
      <c r="D40" s="86">
        <v>1</v>
      </c>
      <c r="E40" s="86">
        <v>6</v>
      </c>
      <c r="F40" s="29"/>
      <c r="G40" s="74">
        <f t="shared" si="10"/>
        <v>0.1267684194513463</v>
      </c>
      <c r="H40" s="75">
        <f t="shared" si="11"/>
        <v>0.13522012578616352</v>
      </c>
      <c r="I40" s="75">
        <f t="shared" si="12"/>
        <v>0.01755001755001755</v>
      </c>
      <c r="J40" s="75">
        <f t="shared" si="13"/>
        <v>0.30864197530864196</v>
      </c>
      <c r="L40" s="87">
        <f t="shared" si="19"/>
        <v>57</v>
      </c>
      <c r="M40" s="88">
        <v>50</v>
      </c>
      <c r="N40" s="88">
        <v>1</v>
      </c>
      <c r="O40" s="88">
        <v>6</v>
      </c>
      <c r="P40" s="33"/>
      <c r="Q40" s="74">
        <f t="shared" si="14"/>
        <v>0.14497914335130735</v>
      </c>
      <c r="R40" s="75">
        <f t="shared" si="15"/>
        <v>0.15789806101181078</v>
      </c>
      <c r="S40" s="75">
        <f t="shared" si="16"/>
        <v>0.01753463089601964</v>
      </c>
      <c r="T40" s="75">
        <f t="shared" si="17"/>
        <v>0.30816640986132515</v>
      </c>
      <c r="U40" s="89"/>
      <c r="V40"/>
    </row>
    <row r="41" spans="1:22" s="22" customFormat="1" ht="14.25" customHeight="1">
      <c r="A41" s="29" t="s">
        <v>119</v>
      </c>
      <c r="B41" s="87">
        <f t="shared" si="18"/>
        <v>619</v>
      </c>
      <c r="C41" s="86">
        <v>446</v>
      </c>
      <c r="D41" s="86">
        <v>137</v>
      </c>
      <c r="E41" s="86">
        <v>36</v>
      </c>
      <c r="F41" s="29"/>
      <c r="G41" s="74">
        <f t="shared" si="10"/>
        <v>1.5693930328076668</v>
      </c>
      <c r="H41" s="75">
        <f t="shared" si="11"/>
        <v>1.4025157232704402</v>
      </c>
      <c r="I41" s="75">
        <f t="shared" si="12"/>
        <v>2.4043524043524043</v>
      </c>
      <c r="J41" s="75">
        <f t="shared" si="13"/>
        <v>1.8518518518518516</v>
      </c>
      <c r="L41" s="87">
        <f t="shared" si="19"/>
        <v>625</v>
      </c>
      <c r="M41" s="88">
        <v>454</v>
      </c>
      <c r="N41" s="88">
        <v>135</v>
      </c>
      <c r="O41" s="88">
        <v>36</v>
      </c>
      <c r="P41" s="33"/>
      <c r="Q41" s="74">
        <f t="shared" si="14"/>
        <v>1.58968358937837</v>
      </c>
      <c r="R41" s="75">
        <f t="shared" si="15"/>
        <v>1.4337143939872419</v>
      </c>
      <c r="S41" s="75">
        <f t="shared" si="16"/>
        <v>2.367175170962651</v>
      </c>
      <c r="T41" s="75">
        <f t="shared" si="17"/>
        <v>1.848998459167951</v>
      </c>
      <c r="U41" s="89"/>
      <c r="V41"/>
    </row>
    <row r="42" spans="1:22" s="22" customFormat="1" ht="14.25" customHeight="1">
      <c r="A42" s="29" t="s">
        <v>120</v>
      </c>
      <c r="B42" s="70">
        <v>56</v>
      </c>
      <c r="C42" s="77">
        <v>56</v>
      </c>
      <c r="D42" s="77">
        <v>0</v>
      </c>
      <c r="E42" s="77">
        <v>0</v>
      </c>
      <c r="F42" s="29"/>
      <c r="G42" s="74">
        <f t="shared" si="10"/>
        <v>0.14198062978550782</v>
      </c>
      <c r="H42" s="75">
        <f t="shared" si="11"/>
        <v>0.1761006289308176</v>
      </c>
      <c r="I42" s="75">
        <f t="shared" si="12"/>
        <v>0</v>
      </c>
      <c r="J42" s="75">
        <f t="shared" si="13"/>
        <v>0</v>
      </c>
      <c r="L42" s="87">
        <f t="shared" si="19"/>
        <v>56</v>
      </c>
      <c r="M42" s="88">
        <v>56</v>
      </c>
      <c r="N42" s="88">
        <v>0</v>
      </c>
      <c r="O42" s="88">
        <v>0</v>
      </c>
      <c r="P42" s="33"/>
      <c r="Q42" s="74">
        <f t="shared" si="14"/>
        <v>0.14243564960830196</v>
      </c>
      <c r="R42" s="75">
        <f t="shared" si="15"/>
        <v>0.17684582833322807</v>
      </c>
      <c r="S42" s="75">
        <f t="shared" si="16"/>
        <v>0</v>
      </c>
      <c r="T42" s="75">
        <f t="shared" si="17"/>
        <v>0</v>
      </c>
      <c r="U42" s="89"/>
      <c r="V42"/>
    </row>
    <row r="43" spans="1:22" s="37" customFormat="1" ht="14.25" customHeight="1">
      <c r="A43" s="51" t="s">
        <v>41</v>
      </c>
      <c r="B43" s="90">
        <f>SUM(B30:B42)</f>
        <v>39442</v>
      </c>
      <c r="C43" s="90">
        <f>SUM(C30:C42)</f>
        <v>31800</v>
      </c>
      <c r="D43" s="90">
        <f>SUM(D30:D42)</f>
        <v>5698</v>
      </c>
      <c r="E43" s="90">
        <f>SUM(E30:E42)</f>
        <v>1944</v>
      </c>
      <c r="F43" s="51"/>
      <c r="G43" s="91">
        <f t="shared" si="10"/>
        <v>100</v>
      </c>
      <c r="H43" s="91">
        <f t="shared" si="11"/>
        <v>100</v>
      </c>
      <c r="I43" s="91">
        <f t="shared" si="12"/>
        <v>100</v>
      </c>
      <c r="J43" s="91">
        <f t="shared" si="13"/>
        <v>100</v>
      </c>
      <c r="K43" s="54"/>
      <c r="L43" s="90">
        <f>SUM(L30:L42)</f>
        <v>39316</v>
      </c>
      <c r="M43" s="90">
        <f>SUM(M30:M42)</f>
        <v>31666</v>
      </c>
      <c r="N43" s="90">
        <f>SUM(N30:N42)</f>
        <v>5703</v>
      </c>
      <c r="O43" s="90">
        <f>SUM(O30:O42)</f>
        <v>1947</v>
      </c>
      <c r="P43" s="54"/>
      <c r="Q43" s="91">
        <f t="shared" si="14"/>
        <v>100</v>
      </c>
      <c r="R43" s="91">
        <f t="shared" si="15"/>
        <v>100</v>
      </c>
      <c r="S43" s="91">
        <f t="shared" si="16"/>
        <v>100</v>
      </c>
      <c r="T43" s="91">
        <f t="shared" si="17"/>
        <v>100</v>
      </c>
      <c r="V43"/>
    </row>
    <row r="44" spans="1:39" s="58" customFormat="1" ht="12.75">
      <c r="A44" s="55" t="s">
        <v>303</v>
      </c>
      <c r="B44" s="55"/>
      <c r="C44" s="55"/>
      <c r="D44" s="55"/>
      <c r="E44" s="55"/>
      <c r="F44" s="55"/>
      <c r="G44" s="56"/>
      <c r="H44" s="57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="22" customFormat="1" ht="12">
      <c r="A45" s="92" t="s">
        <v>123</v>
      </c>
    </row>
    <row r="46" s="22" customFormat="1" ht="12">
      <c r="A46" s="92" t="s">
        <v>124</v>
      </c>
    </row>
    <row r="47" spans="1:20" s="22" customFormat="1" ht="27.75" customHeight="1">
      <c r="A47" s="225" t="s">
        <v>125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</row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</sheetData>
  <sheetProtection selectLockedCells="1" selectUnlockedCells="1"/>
  <mergeCells count="18">
    <mergeCell ref="A47:T47"/>
    <mergeCell ref="B26:J26"/>
    <mergeCell ref="L26:T26"/>
    <mergeCell ref="B27:D27"/>
    <mergeCell ref="G27:J27"/>
    <mergeCell ref="L27:N27"/>
    <mergeCell ref="Q27:T27"/>
    <mergeCell ref="B6:J6"/>
    <mergeCell ref="L6:T6"/>
    <mergeCell ref="B7:E7"/>
    <mergeCell ref="G7:J7"/>
    <mergeCell ref="L7:O7"/>
    <mergeCell ref="Q7:T7"/>
    <mergeCell ref="A1:T1"/>
    <mergeCell ref="B4:J4"/>
    <mergeCell ref="L4:T4"/>
    <mergeCell ref="B5:J5"/>
    <mergeCell ref="L5:T5"/>
  </mergeCells>
  <printOptions horizontalCentered="1"/>
  <pageMargins left="0" right="0" top="0.5902777777777778" bottom="0.39375" header="0.5118055555555555" footer="0.5118055555555555"/>
  <pageSetup fitToHeight="1" fitToWidth="1" horizontalDpi="300" verticalDpi="300" orientation="landscape" paperSize="9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C50"/>
  <sheetViews>
    <sheetView workbookViewId="0" topLeftCell="A16">
      <selection activeCell="A47" sqref="A47"/>
    </sheetView>
  </sheetViews>
  <sheetFormatPr defaultColWidth="9.140625" defaultRowHeight="12.75"/>
  <cols>
    <col min="1" max="1" width="39.8515625" style="18" customWidth="1"/>
    <col min="2" max="2" width="8.8515625" style="18" customWidth="1"/>
    <col min="3" max="4" width="9.140625" style="18" customWidth="1"/>
    <col min="5" max="5" width="6.7109375" style="18" customWidth="1"/>
    <col min="6" max="6" width="0.5625" style="18" customWidth="1"/>
    <col min="7" max="7" width="6.7109375" style="19" customWidth="1"/>
    <col min="8" max="8" width="9.28125" style="20" customWidth="1"/>
    <col min="9" max="9" width="9.28125" style="21" customWidth="1"/>
    <col min="10" max="10" width="9.140625" style="21" customWidth="1"/>
    <col min="11" max="11" width="0.5625" style="21" customWidth="1"/>
    <col min="12" max="12" width="9.7109375" style="21" customWidth="1"/>
    <col min="13" max="28" width="9.140625" style="21" customWidth="1"/>
    <col min="29" max="225" width="9.140625" style="18" customWidth="1"/>
    <col min="226" max="16384" width="35.421875" style="18" customWidth="1"/>
  </cols>
  <sheetData>
    <row r="1" spans="1:15" s="22" customFormat="1" ht="24" customHeight="1">
      <c r="A1" s="217" t="s">
        <v>126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0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5" s="18" customFormat="1" ht="51" customHeight="1">
      <c r="A3" s="25" t="s">
        <v>40</v>
      </c>
      <c r="B3" s="26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  <c r="L3" s="26" t="s">
        <v>41</v>
      </c>
      <c r="M3" s="27" t="s">
        <v>42</v>
      </c>
      <c r="N3" s="27" t="s">
        <v>43</v>
      </c>
      <c r="O3" s="28" t="s">
        <v>44</v>
      </c>
    </row>
    <row r="4" spans="1:15" s="30" customFormat="1" ht="14.25" customHeight="1">
      <c r="A4" s="29"/>
      <c r="B4" s="218" t="s">
        <v>45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s="30" customFormat="1" ht="13.5" customHeight="1">
      <c r="A5" s="29"/>
      <c r="B5" s="219" t="s">
        <v>47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s="22" customFormat="1" ht="12.75" customHeight="1">
      <c r="A6" s="29"/>
      <c r="B6" s="221" t="s">
        <v>127</v>
      </c>
      <c r="C6" s="221"/>
      <c r="D6" s="221"/>
      <c r="E6" s="221"/>
      <c r="F6" s="93"/>
      <c r="G6" s="221" t="s">
        <v>128</v>
      </c>
      <c r="H6" s="221"/>
      <c r="I6" s="221"/>
      <c r="J6" s="221"/>
      <c r="L6" s="221" t="s">
        <v>129</v>
      </c>
      <c r="M6" s="221"/>
      <c r="N6" s="221"/>
      <c r="O6" s="221"/>
    </row>
    <row r="7" spans="1:15" s="22" customFormat="1" ht="12.75" customHeight="1">
      <c r="A7" s="29" t="s">
        <v>105</v>
      </c>
      <c r="B7" s="70">
        <f>SUM(C7:E7)</f>
        <v>1870</v>
      </c>
      <c r="C7" s="70">
        <v>1590</v>
      </c>
      <c r="D7" s="70">
        <v>203</v>
      </c>
      <c r="E7" s="70">
        <v>77</v>
      </c>
      <c r="F7" s="93"/>
      <c r="G7" s="31"/>
      <c r="H7" s="31"/>
      <c r="I7" s="31"/>
      <c r="J7" s="31"/>
      <c r="L7" s="31"/>
      <c r="M7" s="31"/>
      <c r="N7" s="31"/>
      <c r="O7" s="31"/>
    </row>
    <row r="8" spans="1:15" s="22" customFormat="1" ht="11.25" customHeight="1">
      <c r="A8" s="29"/>
      <c r="B8" s="222" t="s">
        <v>50</v>
      </c>
      <c r="C8" s="222"/>
      <c r="D8" s="222"/>
      <c r="E8" s="222"/>
      <c r="F8" s="32"/>
      <c r="G8" s="222" t="s">
        <v>50</v>
      </c>
      <c r="H8" s="222"/>
      <c r="I8" s="222"/>
      <c r="J8" s="222"/>
      <c r="L8" s="222" t="s">
        <v>130</v>
      </c>
      <c r="M8" s="222"/>
      <c r="N8" s="222"/>
      <c r="O8" s="222"/>
    </row>
    <row r="9" spans="1:15" s="22" customFormat="1" ht="12.75" customHeight="1">
      <c r="A9" s="29" t="s">
        <v>106</v>
      </c>
      <c r="B9" s="77">
        <v>166</v>
      </c>
      <c r="C9" s="77">
        <v>146</v>
      </c>
      <c r="D9" s="77">
        <v>20</v>
      </c>
      <c r="E9" s="77">
        <v>0</v>
      </c>
      <c r="F9" s="78"/>
      <c r="G9" s="77">
        <v>296</v>
      </c>
      <c r="H9" s="77">
        <v>252</v>
      </c>
      <c r="I9" s="77">
        <v>44</v>
      </c>
      <c r="J9" s="77">
        <v>0</v>
      </c>
      <c r="L9" s="94">
        <f aca="true" t="shared" si="0" ref="L9:L24">G9/B9</f>
        <v>1.783132530120482</v>
      </c>
      <c r="M9" s="95">
        <f aca="true" t="shared" si="1" ref="M9:M24">H9/C9</f>
        <v>1.726027397260274</v>
      </c>
      <c r="N9" s="95">
        <f>I9/D9</f>
        <v>2.2</v>
      </c>
      <c r="O9" s="96" t="s">
        <v>131</v>
      </c>
    </row>
    <row r="10" spans="1:15" s="22" customFormat="1" ht="12.75" customHeight="1">
      <c r="A10" s="29" t="s">
        <v>107</v>
      </c>
      <c r="B10" s="77">
        <v>381</v>
      </c>
      <c r="C10" s="77">
        <v>275</v>
      </c>
      <c r="D10" s="77">
        <v>98</v>
      </c>
      <c r="E10" s="77">
        <v>8</v>
      </c>
      <c r="F10" s="77"/>
      <c r="G10" s="77">
        <v>569</v>
      </c>
      <c r="H10" s="77">
        <v>422</v>
      </c>
      <c r="I10" s="77">
        <v>135</v>
      </c>
      <c r="J10" s="77">
        <v>12</v>
      </c>
      <c r="L10" s="94">
        <f t="shared" si="0"/>
        <v>1.4934383202099737</v>
      </c>
      <c r="M10" s="95">
        <f t="shared" si="1"/>
        <v>1.5345454545454544</v>
      </c>
      <c r="N10" s="95">
        <f>I10/D10</f>
        <v>1.3775510204081634</v>
      </c>
      <c r="O10" s="95">
        <f>J10/E10</f>
        <v>1.5</v>
      </c>
    </row>
    <row r="11" spans="1:15" s="37" customFormat="1" ht="12.75" customHeight="1">
      <c r="A11" s="49" t="s">
        <v>108</v>
      </c>
      <c r="B11" s="77">
        <v>547</v>
      </c>
      <c r="C11" s="77">
        <v>421</v>
      </c>
      <c r="D11" s="77">
        <v>118</v>
      </c>
      <c r="E11" s="77">
        <v>8</v>
      </c>
      <c r="F11" s="77"/>
      <c r="G11" s="77">
        <v>865</v>
      </c>
      <c r="H11" s="77">
        <v>674</v>
      </c>
      <c r="I11" s="77">
        <v>179</v>
      </c>
      <c r="J11" s="77">
        <v>12</v>
      </c>
      <c r="K11" s="22"/>
      <c r="L11" s="94">
        <f t="shared" si="0"/>
        <v>1.5813528336380256</v>
      </c>
      <c r="M11" s="95">
        <f t="shared" si="1"/>
        <v>1.6009501187648456</v>
      </c>
      <c r="N11" s="95">
        <f>I11/D11</f>
        <v>1.5169491525423728</v>
      </c>
      <c r="O11" s="95">
        <f>J11/E11</f>
        <v>1.5</v>
      </c>
    </row>
    <row r="12" spans="1:15" s="22" customFormat="1" ht="15" customHeight="1">
      <c r="A12" s="79" t="s">
        <v>109</v>
      </c>
      <c r="B12" s="77">
        <f aca="true" t="shared" si="2" ref="B12:B22">SUM(C12:E12)</f>
        <v>162</v>
      </c>
      <c r="C12" s="77">
        <v>135</v>
      </c>
      <c r="D12" s="77">
        <v>21</v>
      </c>
      <c r="E12" s="77">
        <v>6</v>
      </c>
      <c r="F12" s="32"/>
      <c r="G12" s="85">
        <f aca="true" t="shared" si="3" ref="G12:G22">SUM(H12:J12)</f>
        <v>516</v>
      </c>
      <c r="H12" s="86">
        <v>425</v>
      </c>
      <c r="I12" s="86">
        <v>66</v>
      </c>
      <c r="J12" s="86">
        <v>25</v>
      </c>
      <c r="L12" s="94">
        <f t="shared" si="0"/>
        <v>3.185185185185185</v>
      </c>
      <c r="M12" s="95">
        <f t="shared" si="1"/>
        <v>3.1481481481481484</v>
      </c>
      <c r="N12" s="95">
        <f>I12/D12</f>
        <v>3.142857142857143</v>
      </c>
      <c r="O12" s="95">
        <f>J12/E12</f>
        <v>4.166666666666667</v>
      </c>
    </row>
    <row r="13" spans="1:15" s="22" customFormat="1" ht="12.75" customHeight="1">
      <c r="A13" s="29" t="s">
        <v>110</v>
      </c>
      <c r="B13" s="77">
        <f t="shared" si="2"/>
        <v>9</v>
      </c>
      <c r="C13" s="77">
        <v>9</v>
      </c>
      <c r="D13" s="77">
        <v>0</v>
      </c>
      <c r="E13" s="77">
        <v>0</v>
      </c>
      <c r="F13" s="32"/>
      <c r="G13" s="85">
        <f t="shared" si="3"/>
        <v>18</v>
      </c>
      <c r="H13" s="86">
        <v>18</v>
      </c>
      <c r="I13" s="86">
        <v>0</v>
      </c>
      <c r="J13" s="86">
        <v>0</v>
      </c>
      <c r="L13" s="94">
        <f t="shared" si="0"/>
        <v>2</v>
      </c>
      <c r="M13" s="95">
        <f t="shared" si="1"/>
        <v>2</v>
      </c>
      <c r="N13" s="96" t="s">
        <v>131</v>
      </c>
      <c r="O13" s="96" t="s">
        <v>131</v>
      </c>
    </row>
    <row r="14" spans="1:15" s="22" customFormat="1" ht="12.75" customHeight="1">
      <c r="A14" s="29" t="s">
        <v>111</v>
      </c>
      <c r="B14" s="77">
        <f t="shared" si="2"/>
        <v>191</v>
      </c>
      <c r="C14" s="77">
        <v>154</v>
      </c>
      <c r="D14" s="77">
        <v>26</v>
      </c>
      <c r="E14" s="77">
        <v>11</v>
      </c>
      <c r="F14" s="32"/>
      <c r="G14" s="85">
        <f t="shared" si="3"/>
        <v>1423</v>
      </c>
      <c r="H14" s="86">
        <v>1134</v>
      </c>
      <c r="I14" s="86">
        <v>202</v>
      </c>
      <c r="J14" s="86">
        <v>87</v>
      </c>
      <c r="L14" s="94">
        <f t="shared" si="0"/>
        <v>7.450261780104712</v>
      </c>
      <c r="M14" s="95">
        <f t="shared" si="1"/>
        <v>7.363636363636363</v>
      </c>
      <c r="N14" s="95">
        <f>I14/D14</f>
        <v>7.769230769230769</v>
      </c>
      <c r="O14" s="95">
        <f>J14/E14</f>
        <v>7.909090909090909</v>
      </c>
    </row>
    <row r="15" spans="1:15" s="22" customFormat="1" ht="15" customHeight="1">
      <c r="A15" s="79" t="s">
        <v>112</v>
      </c>
      <c r="B15" s="77">
        <f t="shared" si="2"/>
        <v>927</v>
      </c>
      <c r="C15" s="77">
        <v>823</v>
      </c>
      <c r="D15" s="77">
        <v>55</v>
      </c>
      <c r="E15" s="77">
        <v>49</v>
      </c>
      <c r="F15" s="32"/>
      <c r="G15" s="85">
        <f t="shared" si="3"/>
        <v>14657</v>
      </c>
      <c r="H15" s="86">
        <v>13233</v>
      </c>
      <c r="I15" s="86">
        <v>611</v>
      </c>
      <c r="J15" s="86">
        <v>813</v>
      </c>
      <c r="L15" s="94">
        <f t="shared" si="0"/>
        <v>15.811218985976268</v>
      </c>
      <c r="M15" s="95">
        <f t="shared" si="1"/>
        <v>16.078979343863914</v>
      </c>
      <c r="N15" s="95">
        <f>I15/D15</f>
        <v>11.10909090909091</v>
      </c>
      <c r="O15" s="95">
        <f>J15/E15</f>
        <v>16.591836734693878</v>
      </c>
    </row>
    <row r="16" spans="1:15" s="22" customFormat="1" ht="15" customHeight="1">
      <c r="A16" s="79" t="s">
        <v>113</v>
      </c>
      <c r="B16" s="77">
        <f t="shared" si="2"/>
        <v>138</v>
      </c>
      <c r="C16" s="77">
        <v>122</v>
      </c>
      <c r="D16" s="77">
        <v>14</v>
      </c>
      <c r="E16" s="77">
        <v>2</v>
      </c>
      <c r="F16" s="32"/>
      <c r="G16" s="87">
        <f t="shared" si="3"/>
        <v>1971</v>
      </c>
      <c r="H16" s="86">
        <v>1648</v>
      </c>
      <c r="I16" s="86">
        <v>304</v>
      </c>
      <c r="J16" s="86">
        <v>19</v>
      </c>
      <c r="L16" s="94">
        <f t="shared" si="0"/>
        <v>14.282608695652174</v>
      </c>
      <c r="M16" s="95">
        <f t="shared" si="1"/>
        <v>13.508196721311476</v>
      </c>
      <c r="N16" s="95">
        <f>I16/D16</f>
        <v>21.714285714285715</v>
      </c>
      <c r="O16" s="95">
        <f>J16/E16</f>
        <v>9.5</v>
      </c>
    </row>
    <row r="17" spans="1:15" s="22" customFormat="1" ht="25.5" customHeight="1">
      <c r="A17" s="79" t="s">
        <v>114</v>
      </c>
      <c r="B17" s="77">
        <f t="shared" si="2"/>
        <v>2</v>
      </c>
      <c r="C17" s="77">
        <v>2</v>
      </c>
      <c r="D17" s="77">
        <v>0</v>
      </c>
      <c r="E17" s="77">
        <v>0</v>
      </c>
      <c r="F17" s="32"/>
      <c r="G17" s="87">
        <f t="shared" si="3"/>
        <v>86</v>
      </c>
      <c r="H17" s="86">
        <v>86</v>
      </c>
      <c r="I17" s="86">
        <v>0</v>
      </c>
      <c r="J17" s="86">
        <v>0</v>
      </c>
      <c r="L17" s="94">
        <f t="shared" si="0"/>
        <v>43</v>
      </c>
      <c r="M17" s="95">
        <f t="shared" si="1"/>
        <v>43</v>
      </c>
      <c r="N17" s="96" t="s">
        <v>131</v>
      </c>
      <c r="O17" s="96" t="s">
        <v>131</v>
      </c>
    </row>
    <row r="18" spans="1:15" s="22" customFormat="1" ht="12.75" customHeight="1">
      <c r="A18" s="29" t="s">
        <v>115</v>
      </c>
      <c r="B18" s="77">
        <f t="shared" si="2"/>
        <v>342</v>
      </c>
      <c r="C18" s="77">
        <v>257</v>
      </c>
      <c r="D18" s="77">
        <v>74</v>
      </c>
      <c r="E18" s="77">
        <v>11</v>
      </c>
      <c r="F18" s="32"/>
      <c r="G18" s="87">
        <f t="shared" si="3"/>
        <v>15992</v>
      </c>
      <c r="H18" s="86">
        <v>11500</v>
      </c>
      <c r="I18" s="86">
        <v>3775</v>
      </c>
      <c r="J18" s="86">
        <v>717</v>
      </c>
      <c r="L18" s="94">
        <f t="shared" si="0"/>
        <v>46.760233918128655</v>
      </c>
      <c r="M18" s="95">
        <f t="shared" si="1"/>
        <v>44.747081712062254</v>
      </c>
      <c r="N18" s="95">
        <f>I18/D18</f>
        <v>51.013513513513516</v>
      </c>
      <c r="O18" s="95">
        <f>J18/E18</f>
        <v>65.18181818181819</v>
      </c>
    </row>
    <row r="19" spans="1:15" s="22" customFormat="1" ht="14.25" customHeight="1">
      <c r="A19" s="29" t="s">
        <v>116</v>
      </c>
      <c r="B19" s="77">
        <f t="shared" si="2"/>
        <v>80</v>
      </c>
      <c r="C19" s="77">
        <v>62</v>
      </c>
      <c r="D19" s="77">
        <v>11</v>
      </c>
      <c r="E19" s="77">
        <v>7</v>
      </c>
      <c r="F19" s="29"/>
      <c r="G19" s="87">
        <f t="shared" si="3"/>
        <v>2751</v>
      </c>
      <c r="H19" s="86">
        <v>2238</v>
      </c>
      <c r="I19" s="86">
        <v>302</v>
      </c>
      <c r="J19" s="86">
        <v>211</v>
      </c>
      <c r="L19" s="94">
        <f t="shared" si="0"/>
        <v>34.3875</v>
      </c>
      <c r="M19" s="95">
        <f t="shared" si="1"/>
        <v>36.096774193548384</v>
      </c>
      <c r="N19" s="95">
        <f>I19/D19</f>
        <v>27.454545454545453</v>
      </c>
      <c r="O19" s="95">
        <f>J19/E19</f>
        <v>30.142857142857142</v>
      </c>
    </row>
    <row r="20" spans="1:15" s="22" customFormat="1" ht="14.25" customHeight="1">
      <c r="A20" s="29" t="s">
        <v>117</v>
      </c>
      <c r="B20" s="77">
        <f t="shared" si="2"/>
        <v>90</v>
      </c>
      <c r="C20" s="77">
        <v>68</v>
      </c>
      <c r="D20" s="77">
        <v>19</v>
      </c>
      <c r="E20" s="77">
        <v>3</v>
      </c>
      <c r="F20" s="29"/>
      <c r="G20" s="87">
        <f t="shared" si="3"/>
        <v>438</v>
      </c>
      <c r="H20" s="86">
        <v>299</v>
      </c>
      <c r="I20" s="86">
        <v>121</v>
      </c>
      <c r="J20" s="86">
        <v>18</v>
      </c>
      <c r="L20" s="94">
        <f t="shared" si="0"/>
        <v>4.866666666666666</v>
      </c>
      <c r="M20" s="95">
        <f t="shared" si="1"/>
        <v>4.397058823529412</v>
      </c>
      <c r="N20" s="95">
        <f>I20/D20</f>
        <v>6.368421052631579</v>
      </c>
      <c r="O20" s="95">
        <f>J20/E20</f>
        <v>6</v>
      </c>
    </row>
    <row r="21" spans="1:15" s="22" customFormat="1" ht="15.75" customHeight="1">
      <c r="A21" s="79" t="s">
        <v>118</v>
      </c>
      <c r="B21" s="77">
        <f t="shared" si="2"/>
        <v>14</v>
      </c>
      <c r="C21" s="77">
        <v>11</v>
      </c>
      <c r="D21" s="77">
        <v>1</v>
      </c>
      <c r="E21" s="77">
        <v>2</v>
      </c>
      <c r="F21" s="29"/>
      <c r="G21" s="87">
        <f t="shared" si="3"/>
        <v>50</v>
      </c>
      <c r="H21" s="86">
        <v>43</v>
      </c>
      <c r="I21" s="86">
        <v>1</v>
      </c>
      <c r="J21" s="86">
        <v>6</v>
      </c>
      <c r="L21" s="94">
        <f t="shared" si="0"/>
        <v>3.5714285714285716</v>
      </c>
      <c r="M21" s="95">
        <f t="shared" si="1"/>
        <v>3.909090909090909</v>
      </c>
      <c r="N21" s="95">
        <f>I21/D21</f>
        <v>1</v>
      </c>
      <c r="O21" s="95">
        <f>J21/E21</f>
        <v>3</v>
      </c>
    </row>
    <row r="22" spans="1:15" s="22" customFormat="1" ht="14.25" customHeight="1">
      <c r="A22" s="29" t="s">
        <v>119</v>
      </c>
      <c r="B22" s="77">
        <f t="shared" si="2"/>
        <v>152</v>
      </c>
      <c r="C22" s="77">
        <v>113</v>
      </c>
      <c r="D22" s="77">
        <v>31</v>
      </c>
      <c r="E22" s="77">
        <v>8</v>
      </c>
      <c r="F22" s="29"/>
      <c r="G22" s="87">
        <f t="shared" si="3"/>
        <v>619</v>
      </c>
      <c r="H22" s="86">
        <v>446</v>
      </c>
      <c r="I22" s="86">
        <v>137</v>
      </c>
      <c r="J22" s="86">
        <v>36</v>
      </c>
      <c r="L22" s="94">
        <f t="shared" si="0"/>
        <v>4.072368421052632</v>
      </c>
      <c r="M22" s="95">
        <f t="shared" si="1"/>
        <v>3.9469026548672566</v>
      </c>
      <c r="N22" s="95">
        <f>I22/D22</f>
        <v>4.419354838709677</v>
      </c>
      <c r="O22" s="95">
        <f>J22/E22</f>
        <v>4.5</v>
      </c>
    </row>
    <row r="23" spans="1:15" s="22" customFormat="1" ht="14.25" customHeight="1">
      <c r="A23" s="29" t="s">
        <v>120</v>
      </c>
      <c r="B23" s="77">
        <v>6</v>
      </c>
      <c r="C23" s="77">
        <v>6</v>
      </c>
      <c r="D23" s="77">
        <v>0</v>
      </c>
      <c r="E23" s="77">
        <v>0</v>
      </c>
      <c r="F23" s="29"/>
      <c r="G23" s="77">
        <v>56</v>
      </c>
      <c r="H23" s="77">
        <v>56</v>
      </c>
      <c r="I23" s="77">
        <v>0</v>
      </c>
      <c r="J23" s="77">
        <v>0</v>
      </c>
      <c r="L23" s="94">
        <f t="shared" si="0"/>
        <v>9.333333333333334</v>
      </c>
      <c r="M23" s="95">
        <f t="shared" si="1"/>
        <v>9.333333333333334</v>
      </c>
      <c r="N23" s="96" t="s">
        <v>131</v>
      </c>
      <c r="O23" s="96" t="s">
        <v>131</v>
      </c>
    </row>
    <row r="24" spans="1:15" s="22" customFormat="1" ht="14.25" customHeight="1">
      <c r="A24" s="35" t="s">
        <v>132</v>
      </c>
      <c r="B24" s="97">
        <f>SUM(B11:B23)</f>
        <v>2660</v>
      </c>
      <c r="C24" s="97">
        <f>SUM(C11:C23)</f>
        <v>2183</v>
      </c>
      <c r="D24" s="97">
        <f>SUM(D11:D23)</f>
        <v>370</v>
      </c>
      <c r="E24" s="97">
        <f>SUM(E11:E23)</f>
        <v>107</v>
      </c>
      <c r="F24" s="98"/>
      <c r="G24" s="87">
        <f>SUM(G11:G23)</f>
        <v>39442</v>
      </c>
      <c r="H24" s="87">
        <f>SUM(H11:H23)</f>
        <v>31800</v>
      </c>
      <c r="I24" s="87">
        <f>SUM(I11:I23)</f>
        <v>5698</v>
      </c>
      <c r="J24" s="87">
        <f>SUM(J11:J23)</f>
        <v>1944</v>
      </c>
      <c r="K24" s="39"/>
      <c r="L24" s="99">
        <f t="shared" si="0"/>
        <v>14.82781954887218</v>
      </c>
      <c r="M24" s="99">
        <f t="shared" si="1"/>
        <v>14.567109482363719</v>
      </c>
      <c r="N24" s="99">
        <f>I24/D24</f>
        <v>15.4</v>
      </c>
      <c r="O24" s="99">
        <f>J24/E24</f>
        <v>18.16822429906542</v>
      </c>
    </row>
    <row r="25" spans="1:15" s="22" customFormat="1" ht="14.25" customHeight="1">
      <c r="A25" s="35"/>
      <c r="B25" s="97"/>
      <c r="C25" s="97"/>
      <c r="D25" s="97"/>
      <c r="E25" s="97"/>
      <c r="F25" s="98"/>
      <c r="G25" s="87"/>
      <c r="H25" s="87"/>
      <c r="I25" s="87"/>
      <c r="J25" s="87"/>
      <c r="K25" s="39"/>
      <c r="L25" s="99"/>
      <c r="M25" s="99"/>
      <c r="N25" s="99"/>
      <c r="O25" s="99"/>
    </row>
    <row r="26" spans="1:15" s="30" customFormat="1" ht="14.25" customHeight="1">
      <c r="A26" s="29"/>
      <c r="B26" s="218" t="s">
        <v>46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</row>
    <row r="27" spans="1:15" s="30" customFormat="1" ht="13.5" customHeight="1">
      <c r="A27" s="29"/>
      <c r="B27" s="226" t="s">
        <v>48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1:15" s="22" customFormat="1" ht="12.75" customHeight="1">
      <c r="A28" s="29"/>
      <c r="B28" s="221" t="s">
        <v>127</v>
      </c>
      <c r="C28" s="221"/>
      <c r="D28" s="221"/>
      <c r="E28" s="221"/>
      <c r="F28" s="93"/>
      <c r="G28" s="221" t="s">
        <v>128</v>
      </c>
      <c r="H28" s="221"/>
      <c r="I28" s="221"/>
      <c r="J28" s="221"/>
      <c r="L28" s="221" t="s">
        <v>129</v>
      </c>
      <c r="M28" s="221"/>
      <c r="N28" s="221"/>
      <c r="O28" s="221"/>
    </row>
    <row r="29" spans="1:15" s="22" customFormat="1" ht="12.75" customHeight="1">
      <c r="A29" s="29" t="s">
        <v>105</v>
      </c>
      <c r="B29" s="70">
        <f>SUM(C29:E29)</f>
        <v>1870</v>
      </c>
      <c r="C29" s="70">
        <v>1590</v>
      </c>
      <c r="D29" s="70">
        <v>203</v>
      </c>
      <c r="E29" s="70">
        <v>77</v>
      </c>
      <c r="F29" s="100"/>
      <c r="G29" s="101"/>
      <c r="H29" s="101"/>
      <c r="I29" s="101"/>
      <c r="J29" s="101"/>
      <c r="K29" s="76"/>
      <c r="L29" s="101"/>
      <c r="M29" s="101"/>
      <c r="N29" s="101"/>
      <c r="O29" s="101"/>
    </row>
    <row r="30" spans="1:15" s="22" customFormat="1" ht="11.25" customHeight="1">
      <c r="A30" s="29"/>
      <c r="B30" s="222" t="s">
        <v>50</v>
      </c>
      <c r="C30" s="222"/>
      <c r="D30" s="222"/>
      <c r="E30" s="222"/>
      <c r="F30" s="32"/>
      <c r="G30" s="222" t="s">
        <v>50</v>
      </c>
      <c r="H30" s="222"/>
      <c r="I30" s="222"/>
      <c r="J30" s="222"/>
      <c r="L30" s="222" t="s">
        <v>130</v>
      </c>
      <c r="M30" s="222"/>
      <c r="N30" s="222"/>
      <c r="O30" s="222"/>
    </row>
    <row r="31" spans="1:15" s="22" customFormat="1" ht="12.75" customHeight="1">
      <c r="A31" s="29" t="s">
        <v>106</v>
      </c>
      <c r="B31" s="77">
        <v>296</v>
      </c>
      <c r="C31" s="77">
        <v>252</v>
      </c>
      <c r="D31" s="77">
        <v>44</v>
      </c>
      <c r="E31" s="77">
        <v>0</v>
      </c>
      <c r="F31" s="102"/>
      <c r="G31" s="77">
        <v>307</v>
      </c>
      <c r="H31" s="77">
        <v>261</v>
      </c>
      <c r="I31" s="77">
        <v>46</v>
      </c>
      <c r="J31" s="77">
        <v>0</v>
      </c>
      <c r="K31" s="76"/>
      <c r="L31" s="94">
        <f aca="true" t="shared" si="4" ref="L31:L46">G31/B31</f>
        <v>1.037162162162162</v>
      </c>
      <c r="M31" s="95">
        <f aca="true" t="shared" si="5" ref="M31:M46">H31/C31</f>
        <v>1.0357142857142858</v>
      </c>
      <c r="N31" s="95">
        <f>I31/D31</f>
        <v>1.0454545454545454</v>
      </c>
      <c r="O31" s="96" t="s">
        <v>131</v>
      </c>
    </row>
    <row r="32" spans="1:15" s="22" customFormat="1" ht="12.75" customHeight="1">
      <c r="A32" s="29" t="s">
        <v>107</v>
      </c>
      <c r="B32" s="77">
        <v>257</v>
      </c>
      <c r="C32" s="77">
        <v>173</v>
      </c>
      <c r="D32" s="77">
        <v>76</v>
      </c>
      <c r="E32" s="77">
        <v>8</v>
      </c>
      <c r="F32" s="102"/>
      <c r="G32" s="77">
        <v>578</v>
      </c>
      <c r="H32" s="77">
        <v>429</v>
      </c>
      <c r="I32" s="77">
        <v>137</v>
      </c>
      <c r="J32" s="77">
        <v>12</v>
      </c>
      <c r="K32" s="76"/>
      <c r="L32" s="94">
        <f t="shared" si="4"/>
        <v>2.2490272373540856</v>
      </c>
      <c r="M32" s="95">
        <f t="shared" si="5"/>
        <v>2.479768786127168</v>
      </c>
      <c r="N32" s="95">
        <f>I32/D32</f>
        <v>1.8026315789473684</v>
      </c>
      <c r="O32" s="95">
        <f>J32/E32</f>
        <v>1.5</v>
      </c>
    </row>
    <row r="33" spans="1:15" s="22" customFormat="1" ht="12.75" customHeight="1">
      <c r="A33" s="49" t="s">
        <v>108</v>
      </c>
      <c r="B33" s="73">
        <v>553</v>
      </c>
      <c r="C33" s="73">
        <v>425</v>
      </c>
      <c r="D33" s="73">
        <v>120</v>
      </c>
      <c r="E33" s="73">
        <v>8</v>
      </c>
      <c r="F33" s="103"/>
      <c r="G33" s="73">
        <v>885</v>
      </c>
      <c r="H33" s="73">
        <v>690</v>
      </c>
      <c r="I33" s="73">
        <v>183</v>
      </c>
      <c r="J33" s="73">
        <v>12</v>
      </c>
      <c r="K33" s="76"/>
      <c r="L33" s="94">
        <f t="shared" si="4"/>
        <v>1.6003616636528029</v>
      </c>
      <c r="M33" s="95">
        <f t="shared" si="5"/>
        <v>1.6235294117647059</v>
      </c>
      <c r="N33" s="95">
        <f>I33/D33</f>
        <v>1.525</v>
      </c>
      <c r="O33" s="95">
        <f>J33/E33</f>
        <v>1.5</v>
      </c>
    </row>
    <row r="34" spans="1:15" s="22" customFormat="1" ht="15" customHeight="1">
      <c r="A34" s="79" t="s">
        <v>109</v>
      </c>
      <c r="B34" s="77">
        <f aca="true" t="shared" si="6" ref="B34:B44">SUM(C34:E34)</f>
        <v>159</v>
      </c>
      <c r="C34" s="22">
        <v>132</v>
      </c>
      <c r="D34" s="22">
        <v>21</v>
      </c>
      <c r="E34" s="22">
        <v>6</v>
      </c>
      <c r="F34" s="103"/>
      <c r="G34" s="87">
        <f aca="true" t="shared" si="7" ref="G34:G45">SUM(H34:J34)</f>
        <v>503</v>
      </c>
      <c r="H34" s="88">
        <v>412</v>
      </c>
      <c r="I34" s="88">
        <v>66</v>
      </c>
      <c r="J34" s="88">
        <v>25</v>
      </c>
      <c r="K34" s="76"/>
      <c r="L34" s="94">
        <f t="shared" si="4"/>
        <v>3.1635220125786163</v>
      </c>
      <c r="M34" s="95">
        <f t="shared" si="5"/>
        <v>3.121212121212121</v>
      </c>
      <c r="N34" s="95">
        <f>I34/D34</f>
        <v>3.142857142857143</v>
      </c>
      <c r="O34" s="95">
        <f>J34/E34</f>
        <v>4.166666666666667</v>
      </c>
    </row>
    <row r="35" spans="1:15" s="22" customFormat="1" ht="12.75" customHeight="1">
      <c r="A35" s="29" t="s">
        <v>110</v>
      </c>
      <c r="B35" s="77">
        <f t="shared" si="6"/>
        <v>10</v>
      </c>
      <c r="C35" s="22">
        <v>10</v>
      </c>
      <c r="D35" s="22">
        <v>0</v>
      </c>
      <c r="E35" s="22">
        <v>0</v>
      </c>
      <c r="F35" s="103"/>
      <c r="G35" s="87">
        <f t="shared" si="7"/>
        <v>24</v>
      </c>
      <c r="H35" s="88">
        <v>24</v>
      </c>
      <c r="I35" s="88">
        <v>0</v>
      </c>
      <c r="J35" s="88">
        <v>0</v>
      </c>
      <c r="K35" s="76"/>
      <c r="L35" s="94">
        <f t="shared" si="4"/>
        <v>2.4</v>
      </c>
      <c r="M35" s="95">
        <f t="shared" si="5"/>
        <v>2.4</v>
      </c>
      <c r="N35" s="96" t="s">
        <v>131</v>
      </c>
      <c r="O35" s="96" t="s">
        <v>131</v>
      </c>
    </row>
    <row r="36" spans="1:15" s="22" customFormat="1" ht="12.75" customHeight="1">
      <c r="A36" s="29" t="s">
        <v>111</v>
      </c>
      <c r="B36" s="77">
        <f t="shared" si="6"/>
        <v>191</v>
      </c>
      <c r="C36" s="22">
        <v>154</v>
      </c>
      <c r="D36" s="22">
        <v>26</v>
      </c>
      <c r="E36" s="22">
        <v>11</v>
      </c>
      <c r="F36" s="103"/>
      <c r="G36" s="87">
        <f t="shared" si="7"/>
        <v>1432</v>
      </c>
      <c r="H36" s="88">
        <v>1139</v>
      </c>
      <c r="I36" s="88">
        <v>205</v>
      </c>
      <c r="J36" s="88">
        <v>88</v>
      </c>
      <c r="K36" s="76"/>
      <c r="L36" s="94">
        <f t="shared" si="4"/>
        <v>7.49738219895288</v>
      </c>
      <c r="M36" s="95">
        <f t="shared" si="5"/>
        <v>7.396103896103896</v>
      </c>
      <c r="N36" s="95">
        <f>I36/D36</f>
        <v>7.884615384615385</v>
      </c>
      <c r="O36" s="95">
        <f>J36/E36</f>
        <v>8</v>
      </c>
    </row>
    <row r="37" spans="1:15" s="22" customFormat="1" ht="15" customHeight="1">
      <c r="A37" s="79" t="s">
        <v>112</v>
      </c>
      <c r="B37" s="77">
        <f t="shared" si="6"/>
        <v>940</v>
      </c>
      <c r="C37" s="22">
        <v>835</v>
      </c>
      <c r="D37" s="22">
        <v>55</v>
      </c>
      <c r="E37" s="22">
        <v>50</v>
      </c>
      <c r="F37" s="103"/>
      <c r="G37" s="87">
        <f t="shared" si="7"/>
        <v>14885</v>
      </c>
      <c r="H37" s="88">
        <v>13451</v>
      </c>
      <c r="I37" s="88">
        <v>611</v>
      </c>
      <c r="J37" s="88">
        <v>823</v>
      </c>
      <c r="K37" s="76"/>
      <c r="L37" s="94">
        <f t="shared" si="4"/>
        <v>15.835106382978724</v>
      </c>
      <c r="M37" s="95">
        <f t="shared" si="5"/>
        <v>16.108982035928143</v>
      </c>
      <c r="N37" s="95">
        <f>I37/D37</f>
        <v>11.10909090909091</v>
      </c>
      <c r="O37" s="95">
        <f>J37/E37</f>
        <v>16.46</v>
      </c>
    </row>
    <row r="38" spans="1:15" s="22" customFormat="1" ht="15" customHeight="1">
      <c r="A38" s="79" t="s">
        <v>113</v>
      </c>
      <c r="B38" s="77">
        <f t="shared" si="6"/>
        <v>112</v>
      </c>
      <c r="C38" s="22">
        <v>98</v>
      </c>
      <c r="D38" s="22">
        <v>13</v>
      </c>
      <c r="E38" s="22">
        <v>1</v>
      </c>
      <c r="F38" s="103"/>
      <c r="G38" s="87">
        <f t="shared" si="7"/>
        <v>1716</v>
      </c>
      <c r="H38" s="88">
        <v>1436</v>
      </c>
      <c r="I38" s="88">
        <v>270</v>
      </c>
      <c r="J38" s="88">
        <v>10</v>
      </c>
      <c r="K38" s="76"/>
      <c r="L38" s="94">
        <f t="shared" si="4"/>
        <v>15.321428571428571</v>
      </c>
      <c r="M38" s="95">
        <f t="shared" si="5"/>
        <v>14.653061224489797</v>
      </c>
      <c r="N38" s="95">
        <f>I38/D38</f>
        <v>20.76923076923077</v>
      </c>
      <c r="O38" s="95">
        <f>J38/E38</f>
        <v>10</v>
      </c>
    </row>
    <row r="39" spans="1:15" s="22" customFormat="1" ht="25.5" customHeight="1">
      <c r="A39" s="79" t="s">
        <v>114</v>
      </c>
      <c r="B39" s="77">
        <f t="shared" si="6"/>
        <v>2</v>
      </c>
      <c r="C39" s="22">
        <v>2</v>
      </c>
      <c r="D39" s="22">
        <v>0</v>
      </c>
      <c r="E39" s="22">
        <v>0</v>
      </c>
      <c r="F39" s="103"/>
      <c r="G39" s="87">
        <f t="shared" si="7"/>
        <v>86</v>
      </c>
      <c r="H39" s="88">
        <v>86</v>
      </c>
      <c r="I39" s="88">
        <v>0</v>
      </c>
      <c r="J39" s="88">
        <v>0</v>
      </c>
      <c r="K39" s="76"/>
      <c r="L39" s="94">
        <f t="shared" si="4"/>
        <v>43</v>
      </c>
      <c r="M39" s="95">
        <f t="shared" si="5"/>
        <v>43</v>
      </c>
      <c r="N39" s="96" t="s">
        <v>131</v>
      </c>
      <c r="O39" s="96" t="s">
        <v>131</v>
      </c>
    </row>
    <row r="40" spans="1:15" s="22" customFormat="1" ht="12.75" customHeight="1">
      <c r="A40" s="29" t="s">
        <v>115</v>
      </c>
      <c r="B40" s="77">
        <f t="shared" si="6"/>
        <v>340</v>
      </c>
      <c r="C40" s="22">
        <v>255</v>
      </c>
      <c r="D40" s="22">
        <v>74</v>
      </c>
      <c r="E40" s="22">
        <v>11</v>
      </c>
      <c r="F40" s="103"/>
      <c r="G40" s="87">
        <f t="shared" si="7"/>
        <v>15758</v>
      </c>
      <c r="H40" s="88">
        <v>11265</v>
      </c>
      <c r="I40" s="88">
        <v>3775</v>
      </c>
      <c r="J40" s="88">
        <v>718</v>
      </c>
      <c r="K40" s="76"/>
      <c r="L40" s="94">
        <f t="shared" si="4"/>
        <v>46.34705882352941</v>
      </c>
      <c r="M40" s="95">
        <f t="shared" si="5"/>
        <v>44.1764705882353</v>
      </c>
      <c r="N40" s="95">
        <f>I40/D40</f>
        <v>51.013513513513516</v>
      </c>
      <c r="O40" s="95">
        <f>J40/E40</f>
        <v>65.27272727272727</v>
      </c>
    </row>
    <row r="41" spans="1:15" s="22" customFormat="1" ht="14.25" customHeight="1">
      <c r="A41" s="29" t="s">
        <v>116</v>
      </c>
      <c r="B41" s="77">
        <f t="shared" si="6"/>
        <v>82</v>
      </c>
      <c r="C41" s="22">
        <v>63</v>
      </c>
      <c r="D41" s="22">
        <v>12</v>
      </c>
      <c r="E41" s="22">
        <v>7</v>
      </c>
      <c r="F41" s="104"/>
      <c r="G41" s="87">
        <f t="shared" si="7"/>
        <v>2800</v>
      </c>
      <c r="H41" s="88">
        <v>2252</v>
      </c>
      <c r="I41" s="88">
        <v>337</v>
      </c>
      <c r="J41" s="88">
        <v>211</v>
      </c>
      <c r="K41" s="76"/>
      <c r="L41" s="94">
        <f t="shared" si="4"/>
        <v>34.146341463414636</v>
      </c>
      <c r="M41" s="95">
        <f t="shared" si="5"/>
        <v>35.74603174603175</v>
      </c>
      <c r="N41" s="95">
        <f>I41/D41</f>
        <v>28.083333333333332</v>
      </c>
      <c r="O41" s="95">
        <f>J41/E41</f>
        <v>30.142857142857142</v>
      </c>
    </row>
    <row r="42" spans="1:15" s="22" customFormat="1" ht="14.25" customHeight="1">
      <c r="A42" s="29" t="s">
        <v>117</v>
      </c>
      <c r="B42" s="77">
        <f t="shared" si="6"/>
        <v>93</v>
      </c>
      <c r="C42" s="22">
        <v>71</v>
      </c>
      <c r="D42" s="22">
        <v>19</v>
      </c>
      <c r="E42" s="22">
        <v>3</v>
      </c>
      <c r="F42" s="104"/>
      <c r="G42" s="87">
        <f t="shared" si="7"/>
        <v>489</v>
      </c>
      <c r="H42" s="88">
        <v>351</v>
      </c>
      <c r="I42" s="88">
        <v>120</v>
      </c>
      <c r="J42" s="88">
        <v>18</v>
      </c>
      <c r="K42" s="76"/>
      <c r="L42" s="94">
        <f t="shared" si="4"/>
        <v>5.258064516129032</v>
      </c>
      <c r="M42" s="95">
        <f t="shared" si="5"/>
        <v>4.943661971830986</v>
      </c>
      <c r="N42" s="95">
        <f>I42/D42</f>
        <v>6.315789473684211</v>
      </c>
      <c r="O42" s="95">
        <f>J42/E42</f>
        <v>6</v>
      </c>
    </row>
    <row r="43" spans="1:15" s="22" customFormat="1" ht="15.75" customHeight="1">
      <c r="A43" s="79" t="s">
        <v>118</v>
      </c>
      <c r="B43" s="77">
        <f t="shared" si="6"/>
        <v>16</v>
      </c>
      <c r="C43" s="22">
        <v>13</v>
      </c>
      <c r="D43" s="22">
        <v>1</v>
      </c>
      <c r="E43" s="22">
        <v>2</v>
      </c>
      <c r="F43" s="104"/>
      <c r="G43" s="87">
        <f t="shared" si="7"/>
        <v>57</v>
      </c>
      <c r="H43" s="88">
        <v>50</v>
      </c>
      <c r="I43" s="88">
        <v>1</v>
      </c>
      <c r="J43" s="88">
        <v>6</v>
      </c>
      <c r="K43" s="76"/>
      <c r="L43" s="94">
        <f t="shared" si="4"/>
        <v>3.5625</v>
      </c>
      <c r="M43" s="95">
        <f t="shared" si="5"/>
        <v>3.8461538461538463</v>
      </c>
      <c r="N43" s="95">
        <f>I43/D43</f>
        <v>1</v>
      </c>
      <c r="O43" s="95">
        <f>J43/E43</f>
        <v>3</v>
      </c>
    </row>
    <row r="44" spans="1:15" s="22" customFormat="1" ht="14.25" customHeight="1">
      <c r="A44" s="29" t="s">
        <v>119</v>
      </c>
      <c r="B44" s="77">
        <f t="shared" si="6"/>
        <v>155</v>
      </c>
      <c r="C44" s="22">
        <v>117</v>
      </c>
      <c r="D44" s="22">
        <v>30</v>
      </c>
      <c r="E44" s="22">
        <v>8</v>
      </c>
      <c r="F44" s="104"/>
      <c r="G44" s="87">
        <f t="shared" si="7"/>
        <v>625</v>
      </c>
      <c r="H44" s="88">
        <v>454</v>
      </c>
      <c r="I44" s="88">
        <v>135</v>
      </c>
      <c r="J44" s="88">
        <v>36</v>
      </c>
      <c r="K44" s="76"/>
      <c r="L44" s="94">
        <f t="shared" si="4"/>
        <v>4.032258064516129</v>
      </c>
      <c r="M44" s="95">
        <f t="shared" si="5"/>
        <v>3.8803418803418803</v>
      </c>
      <c r="N44" s="95">
        <f>I44/D44</f>
        <v>4.5</v>
      </c>
      <c r="O44" s="95">
        <f>J44/E44</f>
        <v>4.5</v>
      </c>
    </row>
    <row r="45" spans="1:15" s="22" customFormat="1" ht="14.25" customHeight="1">
      <c r="A45" s="29" t="s">
        <v>120</v>
      </c>
      <c r="B45" s="77">
        <v>6</v>
      </c>
      <c r="C45" s="22">
        <v>6</v>
      </c>
      <c r="D45" s="22">
        <v>0</v>
      </c>
      <c r="E45" s="22">
        <v>0</v>
      </c>
      <c r="F45" s="104"/>
      <c r="G45" s="87">
        <f t="shared" si="7"/>
        <v>56</v>
      </c>
      <c r="H45" s="88">
        <v>56</v>
      </c>
      <c r="I45" s="88">
        <v>0</v>
      </c>
      <c r="J45" s="88">
        <v>0</v>
      </c>
      <c r="K45" s="76"/>
      <c r="L45" s="94">
        <f t="shared" si="4"/>
        <v>9.333333333333334</v>
      </c>
      <c r="M45" s="95">
        <f t="shared" si="5"/>
        <v>9.333333333333334</v>
      </c>
      <c r="N45" s="96" t="s">
        <v>131</v>
      </c>
      <c r="O45" s="96" t="s">
        <v>131</v>
      </c>
    </row>
    <row r="46" spans="1:15" s="22" customFormat="1" ht="14.25" customHeight="1">
      <c r="A46" s="51" t="s">
        <v>132</v>
      </c>
      <c r="B46" s="239">
        <f>SUM(B33:B45)</f>
        <v>2659</v>
      </c>
      <c r="C46" s="239">
        <f>SUM(C33:C45)</f>
        <v>2181</v>
      </c>
      <c r="D46" s="239">
        <f>SUM(D33:D45)</f>
        <v>371</v>
      </c>
      <c r="E46" s="239">
        <f>SUM(E33:E45)</f>
        <v>107</v>
      </c>
      <c r="F46" s="240"/>
      <c r="G46" s="90">
        <f>SUM(G33:G45)</f>
        <v>39316</v>
      </c>
      <c r="H46" s="90">
        <f>SUM(H33:H45)</f>
        <v>31666</v>
      </c>
      <c r="I46" s="90">
        <f>SUM(I33:I45)</f>
        <v>5703</v>
      </c>
      <c r="J46" s="90">
        <f>SUM(J33:J45)</f>
        <v>1947</v>
      </c>
      <c r="K46" s="54"/>
      <c r="L46" s="241">
        <f t="shared" si="4"/>
        <v>14.786009778112073</v>
      </c>
      <c r="M46" s="241">
        <f t="shared" si="5"/>
        <v>14.519027968821641</v>
      </c>
      <c r="N46" s="241">
        <f>I46/D46</f>
        <v>15.371967654986523</v>
      </c>
      <c r="O46" s="241">
        <f>J46/E46</f>
        <v>18.19626168224299</v>
      </c>
    </row>
    <row r="47" spans="1:29" s="58" customFormat="1" ht="12.75">
      <c r="A47" s="55" t="s">
        <v>303</v>
      </c>
      <c r="B47" s="55"/>
      <c r="C47" s="55"/>
      <c r="D47" s="55"/>
      <c r="E47" s="55"/>
      <c r="F47" s="55"/>
      <c r="G47" s="56"/>
      <c r="H47" s="57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="22" customFormat="1" ht="12">
      <c r="A48" s="92" t="s">
        <v>123</v>
      </c>
    </row>
    <row r="49" s="22" customFormat="1" ht="12">
      <c r="A49" s="92" t="s">
        <v>124</v>
      </c>
    </row>
    <row r="50" spans="1:20" s="22" customFormat="1" ht="29.25" customHeight="1">
      <c r="A50" s="225" t="s">
        <v>125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105"/>
      <c r="Q50" s="105"/>
      <c r="R50" s="105"/>
      <c r="S50" s="105"/>
      <c r="T50" s="105"/>
    </row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</sheetData>
  <sheetProtection selectLockedCells="1" selectUnlockedCells="1"/>
  <mergeCells count="18">
    <mergeCell ref="B30:E30"/>
    <mergeCell ref="G30:J30"/>
    <mergeCell ref="L30:O30"/>
    <mergeCell ref="A50:O50"/>
    <mergeCell ref="B27:O27"/>
    <mergeCell ref="B28:E28"/>
    <mergeCell ref="G28:J28"/>
    <mergeCell ref="L28:O28"/>
    <mergeCell ref="B8:E8"/>
    <mergeCell ref="G8:J8"/>
    <mergeCell ref="L8:O8"/>
    <mergeCell ref="B26:O26"/>
    <mergeCell ref="A1:O1"/>
    <mergeCell ref="B4:O4"/>
    <mergeCell ref="B5:O5"/>
    <mergeCell ref="B6:E6"/>
    <mergeCell ref="G6:J6"/>
    <mergeCell ref="L6:O6"/>
  </mergeCells>
  <printOptions horizontalCentered="1"/>
  <pageMargins left="0" right="0" top="0.5902777777777778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IQ33"/>
  <sheetViews>
    <sheetView workbookViewId="0" topLeftCell="A1">
      <selection activeCell="A26" sqref="A26"/>
    </sheetView>
  </sheetViews>
  <sheetFormatPr defaultColWidth="9.140625" defaultRowHeight="12.75"/>
  <cols>
    <col min="1" max="1" width="18.7109375" style="21" customWidth="1"/>
    <col min="2" max="5" width="9.140625" style="21" customWidth="1"/>
    <col min="6" max="6" width="0.5625" style="21" customWidth="1"/>
    <col min="7" max="7" width="7.57421875" style="21" customWidth="1"/>
    <col min="8" max="16384" width="9.140625" style="21" customWidth="1"/>
  </cols>
  <sheetData>
    <row r="1" spans="1:251" s="22" customFormat="1" ht="30" customHeight="1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IQ1"/>
    </row>
    <row r="2" spans="1:251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IQ2"/>
    </row>
    <row r="3" spans="1:10" s="18" customFormat="1" ht="51" customHeight="1">
      <c r="A3" s="25" t="s">
        <v>40</v>
      </c>
      <c r="B3" s="26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</row>
    <row r="4" spans="1:10" s="30" customFormat="1" ht="14.25" customHeight="1">
      <c r="A4" s="29"/>
      <c r="B4" s="218" t="s">
        <v>134</v>
      </c>
      <c r="C4" s="218"/>
      <c r="D4" s="218"/>
      <c r="E4" s="218"/>
      <c r="F4" s="218"/>
      <c r="G4" s="218"/>
      <c r="H4" s="218"/>
      <c r="I4" s="218"/>
      <c r="J4" s="218"/>
    </row>
    <row r="5" spans="1:251" s="22" customFormat="1" ht="12.75" customHeight="1">
      <c r="A5" s="29"/>
      <c r="B5" s="222" t="s">
        <v>50</v>
      </c>
      <c r="C5" s="222"/>
      <c r="D5" s="222"/>
      <c r="E5" s="222"/>
      <c r="F5" s="32"/>
      <c r="G5" s="222" t="s">
        <v>51</v>
      </c>
      <c r="H5" s="222"/>
      <c r="I5" s="222"/>
      <c r="J5" s="222"/>
      <c r="IQ5"/>
    </row>
    <row r="6" spans="1:251" s="22" customFormat="1" ht="14.25" customHeight="1">
      <c r="A6" s="47" t="s">
        <v>135</v>
      </c>
      <c r="B6" s="35">
        <f aca="true" t="shared" si="0" ref="B6:B13">C6+D6+E6</f>
        <v>470</v>
      </c>
      <c r="C6" s="29">
        <v>413</v>
      </c>
      <c r="D6" s="29">
        <v>30</v>
      </c>
      <c r="E6" s="29">
        <v>27</v>
      </c>
      <c r="F6" s="29"/>
      <c r="G6" s="33">
        <f aca="true" t="shared" si="1" ref="G6:G13">B6/$B$13</f>
        <v>0.38524590163934425</v>
      </c>
      <c r="H6" s="33">
        <f aca="true" t="shared" si="2" ref="H6:H13">C6/$C$13</f>
        <v>0.38099630996309963</v>
      </c>
      <c r="I6" s="33">
        <f aca="true" t="shared" si="3" ref="I6:I13">D6/$D$13</f>
        <v>0.39473684210526316</v>
      </c>
      <c r="J6" s="33">
        <f aca="true" t="shared" si="4" ref="J6:J13">E6/$E$13</f>
        <v>0.45</v>
      </c>
      <c r="L6" s="60"/>
      <c r="IQ6"/>
    </row>
    <row r="7" spans="1:251" s="22" customFormat="1" ht="14.25" customHeight="1">
      <c r="A7" s="36" t="s">
        <v>136</v>
      </c>
      <c r="B7" s="35">
        <f t="shared" si="0"/>
        <v>448</v>
      </c>
      <c r="C7" s="29">
        <v>399</v>
      </c>
      <c r="D7" s="29">
        <v>29</v>
      </c>
      <c r="E7" s="29">
        <v>20</v>
      </c>
      <c r="F7" s="29"/>
      <c r="G7" s="33">
        <f t="shared" si="1"/>
        <v>0.36721311475409835</v>
      </c>
      <c r="H7" s="33">
        <f t="shared" si="2"/>
        <v>0.36808118081180813</v>
      </c>
      <c r="I7" s="33">
        <f t="shared" si="3"/>
        <v>0.3815789473684211</v>
      </c>
      <c r="J7" s="33">
        <f t="shared" si="4"/>
        <v>0.3333333333333333</v>
      </c>
      <c r="L7" s="60"/>
      <c r="IQ7"/>
    </row>
    <row r="8" spans="1:251" s="22" customFormat="1" ht="14.25" customHeight="1">
      <c r="A8" s="36" t="s">
        <v>137</v>
      </c>
      <c r="B8" s="35">
        <f t="shared" si="0"/>
        <v>145</v>
      </c>
      <c r="C8" s="29">
        <v>133</v>
      </c>
      <c r="D8" s="29">
        <v>7</v>
      </c>
      <c r="E8" s="29">
        <v>5</v>
      </c>
      <c r="F8" s="29"/>
      <c r="G8" s="33">
        <f t="shared" si="1"/>
        <v>0.11885245901639344</v>
      </c>
      <c r="H8" s="33">
        <f t="shared" si="2"/>
        <v>0.12269372693726938</v>
      </c>
      <c r="I8" s="33">
        <f t="shared" si="3"/>
        <v>0.09210526315789473</v>
      </c>
      <c r="J8" s="33">
        <f t="shared" si="4"/>
        <v>0.08333333333333333</v>
      </c>
      <c r="L8"/>
      <c r="IQ8"/>
    </row>
    <row r="9" spans="1:251" s="22" customFormat="1" ht="14.25" customHeight="1">
      <c r="A9" s="36" t="s">
        <v>138</v>
      </c>
      <c r="B9" s="35">
        <f t="shared" si="0"/>
        <v>79</v>
      </c>
      <c r="C9" s="29">
        <v>73</v>
      </c>
      <c r="D9" s="29">
        <v>4</v>
      </c>
      <c r="E9" s="29">
        <v>2</v>
      </c>
      <c r="F9" s="29"/>
      <c r="G9" s="33">
        <f t="shared" si="1"/>
        <v>0.06475409836065574</v>
      </c>
      <c r="H9" s="33">
        <f t="shared" si="2"/>
        <v>0.06734317343173432</v>
      </c>
      <c r="I9" s="33">
        <f t="shared" si="3"/>
        <v>0.05263157894736842</v>
      </c>
      <c r="J9" s="33">
        <f t="shared" si="4"/>
        <v>0.03333333333333333</v>
      </c>
      <c r="L9"/>
      <c r="IQ9"/>
    </row>
    <row r="10" spans="1:251" s="22" customFormat="1" ht="14.25" customHeight="1">
      <c r="A10" s="36" t="s">
        <v>139</v>
      </c>
      <c r="B10" s="35">
        <f t="shared" si="0"/>
        <v>5</v>
      </c>
      <c r="C10" s="29">
        <v>5</v>
      </c>
      <c r="D10" s="29">
        <v>0</v>
      </c>
      <c r="E10" s="29">
        <v>0</v>
      </c>
      <c r="F10" s="29"/>
      <c r="G10" s="33">
        <f t="shared" si="1"/>
        <v>0.004098360655737705</v>
      </c>
      <c r="H10" s="33">
        <f t="shared" si="2"/>
        <v>0.004612546125461255</v>
      </c>
      <c r="I10" s="33">
        <f t="shared" si="3"/>
        <v>0</v>
      </c>
      <c r="J10" s="33">
        <f t="shared" si="4"/>
        <v>0</v>
      </c>
      <c r="L10"/>
      <c r="IQ10"/>
    </row>
    <row r="11" spans="1:12" s="37" customFormat="1" ht="14.25" customHeight="1">
      <c r="A11" s="36" t="s">
        <v>140</v>
      </c>
      <c r="B11" s="35">
        <f t="shared" si="0"/>
        <v>58</v>
      </c>
      <c r="C11" s="29">
        <v>47</v>
      </c>
      <c r="D11" s="29">
        <v>5</v>
      </c>
      <c r="E11" s="29">
        <v>6</v>
      </c>
      <c r="F11" s="35"/>
      <c r="G11" s="33">
        <f t="shared" si="1"/>
        <v>0.047540983606557376</v>
      </c>
      <c r="H11" s="33">
        <f t="shared" si="2"/>
        <v>0.043357933579335796</v>
      </c>
      <c r="I11" s="33">
        <f t="shared" si="3"/>
        <v>0.06578947368421052</v>
      </c>
      <c r="J11" s="33">
        <f t="shared" si="4"/>
        <v>0.1</v>
      </c>
      <c r="L11"/>
    </row>
    <row r="12" spans="1:251" s="22" customFormat="1" ht="14.25" customHeight="1">
      <c r="A12" s="106" t="s">
        <v>141</v>
      </c>
      <c r="B12" s="35">
        <f t="shared" si="0"/>
        <v>15</v>
      </c>
      <c r="C12" s="29">
        <v>14</v>
      </c>
      <c r="D12" s="29">
        <v>1</v>
      </c>
      <c r="E12" s="29">
        <v>0</v>
      </c>
      <c r="F12" s="61"/>
      <c r="G12" s="33">
        <f t="shared" si="1"/>
        <v>0.012295081967213115</v>
      </c>
      <c r="H12" s="33">
        <f t="shared" si="2"/>
        <v>0.012915129151291513</v>
      </c>
      <c r="I12" s="33">
        <f t="shared" si="3"/>
        <v>0.013157894736842105</v>
      </c>
      <c r="J12" s="33">
        <f t="shared" si="4"/>
        <v>0</v>
      </c>
      <c r="L12"/>
      <c r="IQ12"/>
    </row>
    <row r="13" spans="1:251" s="22" customFormat="1" ht="14.25" customHeight="1">
      <c r="A13" s="62" t="s">
        <v>41</v>
      </c>
      <c r="B13" s="63">
        <f t="shared" si="0"/>
        <v>1220</v>
      </c>
      <c r="C13" s="63">
        <f>SUM(C6:C12)</f>
        <v>1084</v>
      </c>
      <c r="D13" s="107">
        <f>SUM(D6:D12)</f>
        <v>76</v>
      </c>
      <c r="E13" s="107">
        <f>SUM(E6:E12)</f>
        <v>60</v>
      </c>
      <c r="F13" s="61"/>
      <c r="G13" s="39">
        <f t="shared" si="1"/>
        <v>1</v>
      </c>
      <c r="H13" s="39">
        <f t="shared" si="2"/>
        <v>1</v>
      </c>
      <c r="I13" s="39">
        <f t="shared" si="3"/>
        <v>1</v>
      </c>
      <c r="J13" s="39">
        <f t="shared" si="4"/>
        <v>1</v>
      </c>
      <c r="L13"/>
      <c r="IQ13"/>
    </row>
    <row r="14" spans="1:251" s="22" customFormat="1" ht="14.25" customHeight="1">
      <c r="A14" s="108"/>
      <c r="B14"/>
      <c r="C14"/>
      <c r="D14"/>
      <c r="E14"/>
      <c r="F14"/>
      <c r="G14" s="39"/>
      <c r="H14" s="39"/>
      <c r="I14" s="39"/>
      <c r="J14" s="39"/>
      <c r="L14"/>
      <c r="IQ14"/>
    </row>
    <row r="15" spans="1:251" s="22" customFormat="1" ht="12.75" customHeight="1">
      <c r="A15"/>
      <c r="B15" s="218" t="s">
        <v>142</v>
      </c>
      <c r="C15" s="218"/>
      <c r="D15" s="218"/>
      <c r="E15" s="218"/>
      <c r="F15" s="218"/>
      <c r="G15" s="218"/>
      <c r="H15" s="218"/>
      <c r="I15" s="218"/>
      <c r="J15" s="218"/>
      <c r="IQ15"/>
    </row>
    <row r="16" spans="2:251" s="22" customFormat="1" ht="14.25" customHeight="1">
      <c r="B16" s="222" t="s">
        <v>50</v>
      </c>
      <c r="C16" s="222"/>
      <c r="D16" s="222"/>
      <c r="E16" s="222"/>
      <c r="F16" s="32"/>
      <c r="G16" s="222" t="s">
        <v>51</v>
      </c>
      <c r="H16" s="222"/>
      <c r="I16" s="222"/>
      <c r="J16" s="222"/>
      <c r="L16" s="60"/>
      <c r="IQ16"/>
    </row>
    <row r="17" spans="1:251" s="22" customFormat="1" ht="14.25" customHeight="1">
      <c r="A17" s="59" t="s">
        <v>143</v>
      </c>
      <c r="B17" s="35">
        <f aca="true" t="shared" si="5" ref="B17:B25">C17+D17+E17</f>
        <v>11</v>
      </c>
      <c r="C17" s="29">
        <v>11</v>
      </c>
      <c r="D17" s="29">
        <v>0</v>
      </c>
      <c r="E17" s="29">
        <v>0</v>
      </c>
      <c r="F17" s="32"/>
      <c r="G17" s="33">
        <f aca="true" t="shared" si="6" ref="G17:G25">B17/$B$25</f>
        <v>0.009016393442622951</v>
      </c>
      <c r="H17" s="33">
        <f aca="true" t="shared" si="7" ref="H17:H25">C17/$C$25</f>
        <v>0.01014760147601476</v>
      </c>
      <c r="I17" s="33">
        <f aca="true" t="shared" si="8" ref="I17:I25">D17/$D$25</f>
        <v>0</v>
      </c>
      <c r="J17" s="33">
        <f aca="true" t="shared" si="9" ref="J17:J25">E17/$E$25</f>
        <v>0</v>
      </c>
      <c r="L17" s="60"/>
      <c r="IQ17"/>
    </row>
    <row r="18" spans="1:251" s="22" customFormat="1" ht="14.25" customHeight="1">
      <c r="A18" s="59" t="s">
        <v>144</v>
      </c>
      <c r="B18" s="35">
        <f t="shared" si="5"/>
        <v>9</v>
      </c>
      <c r="C18" s="61">
        <v>7</v>
      </c>
      <c r="D18" s="61">
        <v>2</v>
      </c>
      <c r="E18" s="61">
        <v>0</v>
      </c>
      <c r="F18" s="32"/>
      <c r="G18" s="33">
        <f t="shared" si="6"/>
        <v>0.007377049180327869</v>
      </c>
      <c r="H18" s="33">
        <f t="shared" si="7"/>
        <v>0.006457564575645757</v>
      </c>
      <c r="I18" s="33">
        <f t="shared" si="8"/>
        <v>0.02631578947368421</v>
      </c>
      <c r="J18" s="33">
        <f t="shared" si="9"/>
        <v>0</v>
      </c>
      <c r="L18" s="60"/>
      <c r="IQ18"/>
    </row>
    <row r="19" spans="1:251" s="22" customFormat="1" ht="14.25" customHeight="1">
      <c r="A19" s="59" t="s">
        <v>145</v>
      </c>
      <c r="B19" s="35">
        <f t="shared" si="5"/>
        <v>21</v>
      </c>
      <c r="C19" s="29">
        <v>20</v>
      </c>
      <c r="D19" s="29">
        <v>1</v>
      </c>
      <c r="E19" s="29">
        <v>0</v>
      </c>
      <c r="F19" s="29"/>
      <c r="G19" s="33">
        <f t="shared" si="6"/>
        <v>0.01721311475409836</v>
      </c>
      <c r="H19" s="33">
        <f t="shared" si="7"/>
        <v>0.01845018450184502</v>
      </c>
      <c r="I19" s="33">
        <f t="shared" si="8"/>
        <v>0.013157894736842105</v>
      </c>
      <c r="J19" s="33">
        <f t="shared" si="9"/>
        <v>0</v>
      </c>
      <c r="L19" s="60"/>
      <c r="IQ19"/>
    </row>
    <row r="20" spans="1:251" s="22" customFormat="1" ht="14.25" customHeight="1">
      <c r="A20" s="59" t="s">
        <v>146</v>
      </c>
      <c r="B20" s="35">
        <f t="shared" si="5"/>
        <v>68</v>
      </c>
      <c r="C20" s="29">
        <v>62</v>
      </c>
      <c r="D20" s="29">
        <v>5</v>
      </c>
      <c r="E20" s="29">
        <v>1</v>
      </c>
      <c r="F20" s="29"/>
      <c r="G20" s="33">
        <f t="shared" si="6"/>
        <v>0.05573770491803279</v>
      </c>
      <c r="H20" s="33">
        <f t="shared" si="7"/>
        <v>0.05719557195571956</v>
      </c>
      <c r="I20" s="33">
        <f t="shared" si="8"/>
        <v>0.06578947368421052</v>
      </c>
      <c r="J20" s="33">
        <f t="shared" si="9"/>
        <v>0.016666666666666666</v>
      </c>
      <c r="L20"/>
      <c r="IQ20"/>
    </row>
    <row r="21" spans="1:251" s="22" customFormat="1" ht="14.25" customHeight="1">
      <c r="A21" s="59" t="s">
        <v>147</v>
      </c>
      <c r="B21" s="35">
        <f t="shared" si="5"/>
        <v>240</v>
      </c>
      <c r="C21" s="29">
        <v>213</v>
      </c>
      <c r="D21" s="29">
        <v>19</v>
      </c>
      <c r="E21" s="29">
        <v>8</v>
      </c>
      <c r="F21" s="29"/>
      <c r="G21" s="33">
        <f t="shared" si="6"/>
        <v>0.19672131147540983</v>
      </c>
      <c r="H21" s="33">
        <f t="shared" si="7"/>
        <v>0.19649446494464945</v>
      </c>
      <c r="I21" s="33">
        <f t="shared" si="8"/>
        <v>0.25</v>
      </c>
      <c r="J21" s="33">
        <f t="shared" si="9"/>
        <v>0.13333333333333333</v>
      </c>
      <c r="L21"/>
      <c r="IQ21"/>
    </row>
    <row r="22" spans="1:251" s="22" customFormat="1" ht="14.25" customHeight="1">
      <c r="A22" s="59" t="s">
        <v>148</v>
      </c>
      <c r="B22" s="35">
        <f t="shared" si="5"/>
        <v>238</v>
      </c>
      <c r="C22" s="29">
        <v>210</v>
      </c>
      <c r="D22" s="29">
        <v>12</v>
      </c>
      <c r="E22" s="29">
        <v>16</v>
      </c>
      <c r="F22" s="29"/>
      <c r="G22" s="33">
        <f t="shared" si="6"/>
        <v>0.19508196721311474</v>
      </c>
      <c r="H22" s="33">
        <f t="shared" si="7"/>
        <v>0.1937269372693727</v>
      </c>
      <c r="I22" s="33">
        <f t="shared" si="8"/>
        <v>0.15789473684210525</v>
      </c>
      <c r="J22" s="33">
        <f t="shared" si="9"/>
        <v>0.26666666666666666</v>
      </c>
      <c r="L22"/>
      <c r="IQ22"/>
    </row>
    <row r="23" spans="1:12" s="37" customFormat="1" ht="14.25" customHeight="1">
      <c r="A23" s="59" t="s">
        <v>149</v>
      </c>
      <c r="B23" s="35">
        <f t="shared" si="5"/>
        <v>436</v>
      </c>
      <c r="C23" s="29">
        <v>380</v>
      </c>
      <c r="D23" s="29">
        <v>27</v>
      </c>
      <c r="E23" s="29">
        <v>29</v>
      </c>
      <c r="F23" s="35"/>
      <c r="G23" s="33">
        <f t="shared" si="6"/>
        <v>0.35737704918032787</v>
      </c>
      <c r="H23" s="33">
        <f t="shared" si="7"/>
        <v>0.3505535055350554</v>
      </c>
      <c r="I23" s="33">
        <f t="shared" si="8"/>
        <v>0.35526315789473684</v>
      </c>
      <c r="J23" s="33">
        <f t="shared" si="9"/>
        <v>0.48333333333333334</v>
      </c>
      <c r="L23"/>
    </row>
    <row r="24" spans="1:12" s="37" customFormat="1" ht="14.25" customHeight="1">
      <c r="A24" s="106" t="s">
        <v>141</v>
      </c>
      <c r="B24" s="35">
        <f t="shared" si="5"/>
        <v>197</v>
      </c>
      <c r="C24" s="29">
        <v>181</v>
      </c>
      <c r="D24" s="29">
        <v>10</v>
      </c>
      <c r="E24" s="29">
        <v>6</v>
      </c>
      <c r="F24" s="35"/>
      <c r="G24" s="33">
        <f t="shared" si="6"/>
        <v>0.16147540983606556</v>
      </c>
      <c r="H24" s="33">
        <f t="shared" si="7"/>
        <v>0.1669741697416974</v>
      </c>
      <c r="I24" s="33">
        <f t="shared" si="8"/>
        <v>0.13157894736842105</v>
      </c>
      <c r="J24" s="33">
        <f t="shared" si="9"/>
        <v>0.1</v>
      </c>
      <c r="L24"/>
    </row>
    <row r="25" spans="1:251" s="22" customFormat="1" ht="12.75">
      <c r="A25" s="66" t="s">
        <v>41</v>
      </c>
      <c r="B25" s="67">
        <f t="shared" si="5"/>
        <v>1220</v>
      </c>
      <c r="C25" s="67">
        <f>SUM(C17:C24)</f>
        <v>1084</v>
      </c>
      <c r="D25" s="51">
        <f>SUM(D17:D24)</f>
        <v>76</v>
      </c>
      <c r="E25" s="51">
        <f>SUM(E17:E24)</f>
        <v>60</v>
      </c>
      <c r="F25" s="51"/>
      <c r="G25" s="68">
        <f t="shared" si="6"/>
        <v>1</v>
      </c>
      <c r="H25" s="68">
        <f t="shared" si="7"/>
        <v>1</v>
      </c>
      <c r="I25" s="68">
        <f t="shared" si="8"/>
        <v>1</v>
      </c>
      <c r="J25" s="68">
        <f t="shared" si="9"/>
        <v>1</v>
      </c>
      <c r="IQ25"/>
    </row>
    <row r="26" spans="1:29" s="58" customFormat="1" ht="12.75">
      <c r="A26" s="55" t="s">
        <v>303</v>
      </c>
      <c r="B26" s="55"/>
      <c r="C26" s="55"/>
      <c r="D26" s="55"/>
      <c r="E26" s="55"/>
      <c r="F26" s="55"/>
      <c r="G26" s="56"/>
      <c r="H26" s="5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10" ht="32.25" customHeight="1">
      <c r="A27" s="227" t="s">
        <v>150</v>
      </c>
      <c r="B27" s="227"/>
      <c r="C27" s="227"/>
      <c r="D27" s="227"/>
      <c r="E27" s="227"/>
      <c r="F27" s="227"/>
      <c r="G27" s="227"/>
      <c r="H27" s="227"/>
      <c r="I27" s="227"/>
      <c r="J27" s="227"/>
    </row>
    <row r="28" ht="12.75">
      <c r="A28" s="109"/>
    </row>
    <row r="29" ht="12.75">
      <c r="A29" s="109"/>
    </row>
    <row r="30" ht="12.75">
      <c r="A30" s="109"/>
    </row>
    <row r="31" ht="12.75">
      <c r="A31" s="109"/>
    </row>
    <row r="32" ht="12.75">
      <c r="A32" s="109"/>
    </row>
    <row r="33" ht="12.75">
      <c r="A33" s="109"/>
    </row>
  </sheetData>
  <sheetProtection selectLockedCells="1" selectUnlockedCells="1"/>
  <mergeCells count="8">
    <mergeCell ref="B15:J15"/>
    <mergeCell ref="B16:E16"/>
    <mergeCell ref="G16:J16"/>
    <mergeCell ref="A27:J27"/>
    <mergeCell ref="A1:J1"/>
    <mergeCell ref="B4:J4"/>
    <mergeCell ref="B5:E5"/>
    <mergeCell ref="G5:J5"/>
  </mergeCells>
  <printOptions horizontalCentered="1"/>
  <pageMargins left="0" right="0" top="0.5902777777777778" bottom="0.393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M33"/>
  <sheetViews>
    <sheetView workbookViewId="0" topLeftCell="A1">
      <selection activeCell="A31" sqref="A31"/>
    </sheetView>
  </sheetViews>
  <sheetFormatPr defaultColWidth="9.140625" defaultRowHeight="12.75"/>
  <cols>
    <col min="1" max="1" width="23.7109375" style="18" customWidth="1"/>
    <col min="2" max="2" width="6.7109375" style="18" customWidth="1"/>
    <col min="3" max="4" width="9.140625" style="18" customWidth="1"/>
    <col min="5" max="5" width="6.7109375" style="18" customWidth="1"/>
    <col min="6" max="6" width="0.5625" style="18" customWidth="1"/>
    <col min="7" max="7" width="6.7109375" style="19" customWidth="1"/>
    <col min="8" max="8" width="9.140625" style="20" customWidth="1"/>
    <col min="9" max="9" width="9.140625" style="21" customWidth="1"/>
    <col min="10" max="10" width="6.7109375" style="21" customWidth="1"/>
    <col min="11" max="11" width="0.5625" style="21" customWidth="1"/>
    <col min="12" max="12" width="6.7109375" style="21" customWidth="1"/>
    <col min="13" max="14" width="9.140625" style="21" customWidth="1"/>
    <col min="15" max="15" width="6.7109375" style="21" customWidth="1"/>
    <col min="16" max="16" width="0.5625" style="21" customWidth="1"/>
    <col min="17" max="17" width="6.7109375" style="21" customWidth="1"/>
    <col min="18" max="19" width="9.140625" style="21" customWidth="1"/>
    <col min="20" max="20" width="6.7109375" style="21" customWidth="1"/>
    <col min="21" max="21" width="9.140625" style="21" customWidth="1"/>
    <col min="22" max="22" width="47.28125" style="21" customWidth="1"/>
    <col min="23" max="38" width="9.140625" style="21" customWidth="1"/>
    <col min="39" max="235" width="9.140625" style="18" customWidth="1"/>
    <col min="236" max="16384" width="35.421875" style="18" customWidth="1"/>
  </cols>
  <sheetData>
    <row r="1" spans="1:20" s="22" customFormat="1" ht="18" customHeight="1">
      <c r="A1" s="217" t="s">
        <v>151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 t="s">
        <v>39</v>
      </c>
      <c r="M1" s="217"/>
      <c r="N1" s="217"/>
      <c r="O1" s="217"/>
      <c r="P1" s="217"/>
      <c r="Q1" s="217"/>
      <c r="R1" s="217"/>
      <c r="S1" s="217"/>
      <c r="T1" s="217"/>
    </row>
    <row r="2" spans="1:13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M2" s="69"/>
    </row>
    <row r="3" spans="1:20" s="18" customFormat="1" ht="51" customHeight="1">
      <c r="A3" s="25" t="s">
        <v>40</v>
      </c>
      <c r="B3" s="26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  <c r="L3" s="26" t="s">
        <v>41</v>
      </c>
      <c r="M3" s="27" t="s">
        <v>42</v>
      </c>
      <c r="N3" s="27" t="s">
        <v>43</v>
      </c>
      <c r="O3" s="28" t="s">
        <v>44</v>
      </c>
      <c r="P3" s="27"/>
      <c r="Q3" s="26" t="s">
        <v>41</v>
      </c>
      <c r="R3" s="27" t="s">
        <v>42</v>
      </c>
      <c r="S3" s="27" t="s">
        <v>43</v>
      </c>
      <c r="T3" s="28" t="s">
        <v>44</v>
      </c>
    </row>
    <row r="4" spans="1:20" s="30" customFormat="1" ht="12.75" customHeight="1">
      <c r="A4" s="29"/>
      <c r="B4" s="218" t="s">
        <v>152</v>
      </c>
      <c r="C4" s="218"/>
      <c r="D4" s="218"/>
      <c r="E4" s="218"/>
      <c r="F4" s="218"/>
      <c r="G4" s="218"/>
      <c r="H4" s="218"/>
      <c r="I4" s="218"/>
      <c r="J4" s="218"/>
      <c r="L4" s="218" t="s">
        <v>153</v>
      </c>
      <c r="M4" s="218"/>
      <c r="N4" s="218"/>
      <c r="O4" s="218"/>
      <c r="P4" s="218"/>
      <c r="Q4" s="218"/>
      <c r="R4" s="218"/>
      <c r="S4" s="218"/>
      <c r="T4" s="218"/>
    </row>
    <row r="5" spans="1:20" s="30" customFormat="1" ht="13.5" customHeight="1">
      <c r="A5" s="29"/>
      <c r="B5" s="219" t="s">
        <v>47</v>
      </c>
      <c r="C5" s="219"/>
      <c r="D5" s="219"/>
      <c r="E5" s="219"/>
      <c r="F5" s="219"/>
      <c r="G5" s="219"/>
      <c r="H5" s="219"/>
      <c r="I5" s="219"/>
      <c r="J5" s="219"/>
      <c r="L5" s="220" t="s">
        <v>48</v>
      </c>
      <c r="M5" s="220"/>
      <c r="N5" s="220"/>
      <c r="O5" s="220"/>
      <c r="P5" s="220"/>
      <c r="Q5" s="220"/>
      <c r="R5" s="220"/>
      <c r="S5" s="220"/>
      <c r="T5" s="220"/>
    </row>
    <row r="6" spans="1:20" s="22" customFormat="1" ht="12.75" customHeight="1">
      <c r="A6" s="29"/>
      <c r="B6" s="221" t="s">
        <v>154</v>
      </c>
      <c r="C6" s="221"/>
      <c r="D6" s="221"/>
      <c r="E6" s="221"/>
      <c r="F6" s="221"/>
      <c r="G6" s="221"/>
      <c r="H6" s="221"/>
      <c r="I6" s="221"/>
      <c r="J6" s="221"/>
      <c r="L6" s="221" t="s">
        <v>155</v>
      </c>
      <c r="M6" s="221"/>
      <c r="N6" s="221"/>
      <c r="O6" s="221"/>
      <c r="P6" s="221"/>
      <c r="Q6" s="221"/>
      <c r="R6" s="221"/>
      <c r="S6" s="221"/>
      <c r="T6" s="221"/>
    </row>
    <row r="7" spans="1:20" s="22" customFormat="1" ht="12.75" customHeight="1">
      <c r="A7" s="29"/>
      <c r="B7" s="222" t="s">
        <v>50</v>
      </c>
      <c r="C7" s="222"/>
      <c r="D7" s="222"/>
      <c r="E7" s="222"/>
      <c r="F7" s="32"/>
      <c r="G7" s="222" t="s">
        <v>51</v>
      </c>
      <c r="H7" s="222"/>
      <c r="I7" s="222"/>
      <c r="J7" s="222"/>
      <c r="L7" s="222" t="s">
        <v>50</v>
      </c>
      <c r="M7" s="222"/>
      <c r="N7" s="222"/>
      <c r="O7" s="222"/>
      <c r="P7" s="32"/>
      <c r="Q7" s="222" t="s">
        <v>51</v>
      </c>
      <c r="R7" s="222"/>
      <c r="S7" s="222"/>
      <c r="T7" s="222"/>
    </row>
    <row r="8" spans="1:22" s="22" customFormat="1" ht="14.25" customHeight="1">
      <c r="A8" s="29" t="s">
        <v>156</v>
      </c>
      <c r="B8" s="63">
        <f>C8+D8+E8</f>
        <v>1968</v>
      </c>
      <c r="C8" s="110">
        <v>1661</v>
      </c>
      <c r="D8" s="29">
        <v>221</v>
      </c>
      <c r="E8" s="29">
        <v>86</v>
      </c>
      <c r="F8" s="29"/>
      <c r="G8" s="33">
        <f>B8/$B$11</f>
        <v>0.9060773480662984</v>
      </c>
      <c r="H8" s="33">
        <f>C8/$C$11</f>
        <v>0.8988095238095238</v>
      </c>
      <c r="I8" s="33">
        <f>D8/$D$11</f>
        <v>0.9444444444444444</v>
      </c>
      <c r="J8" s="33">
        <f>E8/$E$11</f>
        <v>0.9555555555555556</v>
      </c>
      <c r="L8" s="63">
        <f>M8+N8+O8</f>
        <v>1813</v>
      </c>
      <c r="M8" s="110">
        <v>1526</v>
      </c>
      <c r="N8" s="29">
        <v>211</v>
      </c>
      <c r="O8" s="29">
        <v>76</v>
      </c>
      <c r="P8" s="29"/>
      <c r="Q8" s="33">
        <f>L8/$L$11</f>
        <v>0.8347145488029466</v>
      </c>
      <c r="R8" s="33">
        <f>M8/$M$11</f>
        <v>0.8257575757575758</v>
      </c>
      <c r="S8" s="33">
        <f>N8/$N$11</f>
        <v>0.9017094017094017</v>
      </c>
      <c r="T8" s="33">
        <f>O8/$O$11</f>
        <v>0.8444444444444444</v>
      </c>
      <c r="V8" s="60"/>
    </row>
    <row r="9" spans="1:22" s="22" customFormat="1" ht="14.25" customHeight="1">
      <c r="A9" s="29" t="s">
        <v>157</v>
      </c>
      <c r="B9" s="63">
        <f>C9+D9+E9</f>
        <v>197</v>
      </c>
      <c r="C9" s="29">
        <v>181</v>
      </c>
      <c r="D9" s="29">
        <v>12</v>
      </c>
      <c r="E9" s="29">
        <v>4</v>
      </c>
      <c r="F9" s="29"/>
      <c r="G9" s="33">
        <f>B9/$B$11</f>
        <v>0.09069981583793739</v>
      </c>
      <c r="H9" s="33">
        <f>C9/$C$11</f>
        <v>0.09794372294372294</v>
      </c>
      <c r="I9" s="33">
        <f>D9/$D$11</f>
        <v>0.05128205128205128</v>
      </c>
      <c r="J9" s="33">
        <f>E9/$E$11</f>
        <v>0.044444444444444446</v>
      </c>
      <c r="L9" s="63">
        <f>M9+N9+O9</f>
        <v>350</v>
      </c>
      <c r="M9" s="29">
        <v>314</v>
      </c>
      <c r="N9" s="29">
        <v>22</v>
      </c>
      <c r="O9" s="29">
        <v>14</v>
      </c>
      <c r="P9" s="29"/>
      <c r="Q9" s="33">
        <f>L9/$L$11</f>
        <v>0.16114180478821363</v>
      </c>
      <c r="R9" s="33">
        <f>M9/$M$11</f>
        <v>0.1699134199134199</v>
      </c>
      <c r="S9" s="33">
        <f>N9/$N$11</f>
        <v>0.09401709401709402</v>
      </c>
      <c r="T9" s="33">
        <f>O9/$O$11</f>
        <v>0.15555555555555556</v>
      </c>
      <c r="V9" s="60"/>
    </row>
    <row r="10" spans="1:22" s="22" customFormat="1" ht="14.25" customHeight="1">
      <c r="A10" s="49" t="s">
        <v>75</v>
      </c>
      <c r="B10" s="63">
        <f>C10+D10+E10</f>
        <v>7</v>
      </c>
      <c r="C10" s="29">
        <v>6</v>
      </c>
      <c r="D10" s="29">
        <v>1</v>
      </c>
      <c r="E10" s="29">
        <v>0</v>
      </c>
      <c r="F10" s="29"/>
      <c r="G10" s="33">
        <f>B10/$B$11</f>
        <v>0.0032228360957642726</v>
      </c>
      <c r="H10" s="33">
        <f>C10/$C$11</f>
        <v>0.003246753246753247</v>
      </c>
      <c r="I10" s="33">
        <f>D10/$D$11</f>
        <v>0.004273504273504274</v>
      </c>
      <c r="J10" s="33">
        <f>E10/$E$11</f>
        <v>0</v>
      </c>
      <c r="L10" s="63">
        <f>M10+N10+O10</f>
        <v>9</v>
      </c>
      <c r="M10" s="29">
        <v>8</v>
      </c>
      <c r="N10" s="29">
        <v>1</v>
      </c>
      <c r="O10" s="29">
        <v>0</v>
      </c>
      <c r="P10" s="29"/>
      <c r="Q10" s="33">
        <f>L10/$L$11</f>
        <v>0.004143646408839779</v>
      </c>
      <c r="R10" s="33">
        <f>M10/$M$11</f>
        <v>0.004329004329004329</v>
      </c>
      <c r="S10" s="33">
        <f>N10/$N$11</f>
        <v>0.004273504273504274</v>
      </c>
      <c r="T10" s="33">
        <f>O10/$O$11</f>
        <v>0</v>
      </c>
      <c r="V10" s="60"/>
    </row>
    <row r="11" spans="1:22" s="22" customFormat="1" ht="14.25" customHeight="1">
      <c r="A11" s="35" t="s">
        <v>41</v>
      </c>
      <c r="B11" s="63">
        <f>C11+D11+E11</f>
        <v>2172</v>
      </c>
      <c r="C11" s="64">
        <f>SUM(C8:C10)</f>
        <v>1848</v>
      </c>
      <c r="D11" s="64">
        <f>SUM(D8:D10)</f>
        <v>234</v>
      </c>
      <c r="E11" s="64">
        <f>SUM(E8:E10)</f>
        <v>90</v>
      </c>
      <c r="F11" s="61"/>
      <c r="G11" s="39">
        <f>B11/$B$11</f>
        <v>1</v>
      </c>
      <c r="H11" s="39">
        <f>C11/$C$11</f>
        <v>1</v>
      </c>
      <c r="I11" s="39">
        <f>D11/$D$11</f>
        <v>1</v>
      </c>
      <c r="J11" s="39">
        <f>E11/$E$11</f>
        <v>1</v>
      </c>
      <c r="K11" s="39"/>
      <c r="L11" s="63">
        <f>M11+N11+O11</f>
        <v>2172</v>
      </c>
      <c r="M11" s="64">
        <f>SUM(M8:M10)</f>
        <v>1848</v>
      </c>
      <c r="N11" s="64">
        <f>SUM(N8:N10)</f>
        <v>234</v>
      </c>
      <c r="O11" s="64">
        <f>SUM(O8:O10)</f>
        <v>90</v>
      </c>
      <c r="P11" s="61"/>
      <c r="Q11" s="39">
        <f>L11/$L$11</f>
        <v>1</v>
      </c>
      <c r="R11" s="39">
        <f>M11/$M$11</f>
        <v>1</v>
      </c>
      <c r="S11" s="39">
        <f>N11/$N$11</f>
        <v>1</v>
      </c>
      <c r="T11" s="39">
        <f>O11/$O$11</f>
        <v>1</v>
      </c>
      <c r="V11" s="60"/>
    </row>
    <row r="12" spans="1:22" s="22" customFormat="1" ht="14.25" customHeight="1">
      <c r="A12" s="29"/>
      <c r="B12" s="221" t="s">
        <v>158</v>
      </c>
      <c r="C12" s="221"/>
      <c r="D12" s="221"/>
      <c r="E12" s="221"/>
      <c r="F12" s="221"/>
      <c r="G12" s="221"/>
      <c r="H12" s="221"/>
      <c r="I12" s="221"/>
      <c r="J12" s="221"/>
      <c r="L12" s="221" t="s">
        <v>159</v>
      </c>
      <c r="M12" s="221"/>
      <c r="N12" s="221"/>
      <c r="O12" s="221"/>
      <c r="P12" s="221"/>
      <c r="Q12" s="221"/>
      <c r="R12" s="221"/>
      <c r="S12" s="221"/>
      <c r="T12" s="221"/>
      <c r="V12" s="60"/>
    </row>
    <row r="13" spans="1:22" s="22" customFormat="1" ht="14.25" customHeight="1">
      <c r="A13" s="29"/>
      <c r="B13" s="222" t="s">
        <v>160</v>
      </c>
      <c r="C13" s="222"/>
      <c r="D13" s="222"/>
      <c r="E13" s="222"/>
      <c r="F13" s="31"/>
      <c r="G13" s="222" t="s">
        <v>161</v>
      </c>
      <c r="H13" s="222"/>
      <c r="I13" s="222"/>
      <c r="J13" s="222"/>
      <c r="L13" s="222" t="s">
        <v>160</v>
      </c>
      <c r="M13" s="222"/>
      <c r="N13" s="222"/>
      <c r="O13" s="222"/>
      <c r="P13" s="31"/>
      <c r="Q13" s="222" t="s">
        <v>161</v>
      </c>
      <c r="R13" s="222"/>
      <c r="S13" s="222"/>
      <c r="T13" s="222"/>
      <c r="V13" s="60"/>
    </row>
    <row r="14" spans="1:22" s="22" customFormat="1" ht="24">
      <c r="A14" s="79" t="s">
        <v>162</v>
      </c>
      <c r="B14" s="35">
        <f aca="true" t="shared" si="0" ref="B14:B22">C14+D14+E14</f>
        <v>174</v>
      </c>
      <c r="C14" s="29">
        <v>162</v>
      </c>
      <c r="D14" s="29">
        <v>8</v>
      </c>
      <c r="E14" s="29">
        <v>4</v>
      </c>
      <c r="F14" s="29"/>
      <c r="G14" s="33">
        <f aca="true" t="shared" si="1" ref="G14:G22">B14/$B$22</f>
        <v>0.7767857142857143</v>
      </c>
      <c r="H14" s="33">
        <f aca="true" t="shared" si="2" ref="H14:H22">C14/$C$22</f>
        <v>0.7864077669902912</v>
      </c>
      <c r="I14" s="33">
        <f aca="true" t="shared" si="3" ref="I14:I22">D14/$D$22</f>
        <v>0.5714285714285714</v>
      </c>
      <c r="J14" s="33">
        <f aca="true" t="shared" si="4" ref="J14:J22">E14/$E$22</f>
        <v>1</v>
      </c>
      <c r="L14" s="35">
        <f aca="true" t="shared" si="5" ref="L14:L22">M14+N14+O14</f>
        <v>140</v>
      </c>
      <c r="M14" s="29">
        <v>127</v>
      </c>
      <c r="N14" s="29">
        <v>6</v>
      </c>
      <c r="O14" s="29">
        <v>7</v>
      </c>
      <c r="P14" s="33"/>
      <c r="Q14" s="33">
        <f aca="true" t="shared" si="6" ref="Q14:Q22">L14/$L$22</f>
        <v>0.2631578947368421</v>
      </c>
      <c r="R14" s="33">
        <f aca="true" t="shared" si="7" ref="R14:R22">M14/$M$22</f>
        <v>0.2662473794549266</v>
      </c>
      <c r="S14" s="33">
        <f aca="true" t="shared" si="8" ref="S14:S22">N14/$N$22</f>
        <v>0.17647058823529413</v>
      </c>
      <c r="T14" s="33">
        <f aca="true" t="shared" si="9" ref="T14:T22">O14/$O$22</f>
        <v>0.3333333333333333</v>
      </c>
      <c r="V14" s="60"/>
    </row>
    <row r="15" spans="1:22" s="22" customFormat="1" ht="14.25" customHeight="1">
      <c r="A15" s="29" t="s">
        <v>163</v>
      </c>
      <c r="B15" s="35">
        <f t="shared" si="0"/>
        <v>5</v>
      </c>
      <c r="C15" s="29">
        <v>5</v>
      </c>
      <c r="D15" s="111">
        <v>0</v>
      </c>
      <c r="E15" s="29">
        <v>0</v>
      </c>
      <c r="F15" s="29"/>
      <c r="G15" s="33">
        <f t="shared" si="1"/>
        <v>0.022321428571428572</v>
      </c>
      <c r="H15" s="33">
        <f t="shared" si="2"/>
        <v>0.024271844660194174</v>
      </c>
      <c r="I15" s="33">
        <f t="shared" si="3"/>
        <v>0</v>
      </c>
      <c r="J15" s="33">
        <f t="shared" si="4"/>
        <v>0</v>
      </c>
      <c r="L15" s="35">
        <f t="shared" si="5"/>
        <v>28</v>
      </c>
      <c r="M15" s="29">
        <v>23</v>
      </c>
      <c r="N15" s="111">
        <v>2</v>
      </c>
      <c r="O15" s="29">
        <v>3</v>
      </c>
      <c r="P15" s="33"/>
      <c r="Q15" s="33">
        <f t="shared" si="6"/>
        <v>0.05263157894736842</v>
      </c>
      <c r="R15" s="33">
        <f t="shared" si="7"/>
        <v>0.04821802935010482</v>
      </c>
      <c r="S15" s="33">
        <f t="shared" si="8"/>
        <v>0.058823529411764705</v>
      </c>
      <c r="T15" s="33">
        <f t="shared" si="9"/>
        <v>0.14285714285714285</v>
      </c>
      <c r="V15" s="60"/>
    </row>
    <row r="16" spans="1:22" s="22" customFormat="1" ht="14.25" customHeight="1">
      <c r="A16" s="29" t="s">
        <v>164</v>
      </c>
      <c r="B16" s="35">
        <f t="shared" si="0"/>
        <v>17</v>
      </c>
      <c r="C16" s="29">
        <v>16</v>
      </c>
      <c r="D16" s="29">
        <v>1</v>
      </c>
      <c r="E16" s="29">
        <v>0</v>
      </c>
      <c r="F16" s="29"/>
      <c r="G16" s="33">
        <f t="shared" si="1"/>
        <v>0.07589285714285714</v>
      </c>
      <c r="H16" s="33">
        <f t="shared" si="2"/>
        <v>0.07766990291262135</v>
      </c>
      <c r="I16" s="33">
        <f t="shared" si="3"/>
        <v>0.07142857142857142</v>
      </c>
      <c r="J16" s="33">
        <f t="shared" si="4"/>
        <v>0</v>
      </c>
      <c r="L16" s="35">
        <f t="shared" si="5"/>
        <v>33</v>
      </c>
      <c r="M16" s="29">
        <v>32</v>
      </c>
      <c r="N16" s="29">
        <v>1</v>
      </c>
      <c r="O16" s="29">
        <v>0</v>
      </c>
      <c r="P16" s="33"/>
      <c r="Q16" s="33">
        <f t="shared" si="6"/>
        <v>0.06203007518796992</v>
      </c>
      <c r="R16" s="33">
        <f t="shared" si="7"/>
        <v>0.06708595387840671</v>
      </c>
      <c r="S16" s="33">
        <f t="shared" si="8"/>
        <v>0.029411764705882353</v>
      </c>
      <c r="T16" s="33">
        <f t="shared" si="9"/>
        <v>0</v>
      </c>
      <c r="V16"/>
    </row>
    <row r="17" spans="1:22" s="22" customFormat="1" ht="14.25" customHeight="1">
      <c r="A17" s="29" t="s">
        <v>165</v>
      </c>
      <c r="B17" s="35">
        <f t="shared" si="0"/>
        <v>23</v>
      </c>
      <c r="C17" s="29">
        <v>19</v>
      </c>
      <c r="D17" s="29">
        <v>4</v>
      </c>
      <c r="E17" s="29">
        <v>0</v>
      </c>
      <c r="F17" s="29"/>
      <c r="G17" s="33">
        <f t="shared" si="1"/>
        <v>0.10267857142857142</v>
      </c>
      <c r="H17" s="33">
        <f t="shared" si="2"/>
        <v>0.09223300970873786</v>
      </c>
      <c r="I17" s="33">
        <f t="shared" si="3"/>
        <v>0.2857142857142857</v>
      </c>
      <c r="J17" s="33">
        <f t="shared" si="4"/>
        <v>0</v>
      </c>
      <c r="L17" s="35">
        <f t="shared" si="5"/>
        <v>214</v>
      </c>
      <c r="M17" s="29">
        <v>189</v>
      </c>
      <c r="N17" s="29">
        <v>17</v>
      </c>
      <c r="O17" s="29">
        <v>8</v>
      </c>
      <c r="P17" s="33"/>
      <c r="Q17" s="33">
        <f t="shared" si="6"/>
        <v>0.40225563909774437</v>
      </c>
      <c r="R17" s="33">
        <f t="shared" si="7"/>
        <v>0.39622641509433965</v>
      </c>
      <c r="S17" s="33">
        <f t="shared" si="8"/>
        <v>0.5</v>
      </c>
      <c r="T17" s="33">
        <f t="shared" si="9"/>
        <v>0.38095238095238093</v>
      </c>
      <c r="V17"/>
    </row>
    <row r="18" spans="1:22" s="22" customFormat="1" ht="14.25" customHeight="1">
      <c r="A18" s="29" t="s">
        <v>166</v>
      </c>
      <c r="B18" s="35">
        <f t="shared" si="0"/>
        <v>5</v>
      </c>
      <c r="C18" s="29">
        <v>4</v>
      </c>
      <c r="D18" s="29">
        <v>1</v>
      </c>
      <c r="E18" s="29">
        <v>0</v>
      </c>
      <c r="F18" s="29"/>
      <c r="G18" s="33">
        <f t="shared" si="1"/>
        <v>0.022321428571428572</v>
      </c>
      <c r="H18" s="33">
        <f t="shared" si="2"/>
        <v>0.019417475728155338</v>
      </c>
      <c r="I18" s="33">
        <f t="shared" si="3"/>
        <v>0.07142857142857142</v>
      </c>
      <c r="J18" s="33">
        <f t="shared" si="4"/>
        <v>0</v>
      </c>
      <c r="L18" s="35">
        <f t="shared" si="5"/>
        <v>78</v>
      </c>
      <c r="M18" s="29">
        <v>67</v>
      </c>
      <c r="N18" s="29">
        <v>8</v>
      </c>
      <c r="O18" s="29">
        <v>3</v>
      </c>
      <c r="P18" s="33"/>
      <c r="Q18" s="33">
        <f t="shared" si="6"/>
        <v>0.14661654135338345</v>
      </c>
      <c r="R18" s="33">
        <f t="shared" si="7"/>
        <v>0.14046121593291405</v>
      </c>
      <c r="S18" s="33">
        <f t="shared" si="8"/>
        <v>0.23529411764705882</v>
      </c>
      <c r="T18" s="33">
        <f t="shared" si="9"/>
        <v>0.14285714285714285</v>
      </c>
      <c r="V18"/>
    </row>
    <row r="19" spans="1:22" s="37" customFormat="1" ht="14.25" customHeight="1">
      <c r="A19" s="29" t="s">
        <v>167</v>
      </c>
      <c r="B19" s="35">
        <f t="shared" si="0"/>
        <v>0</v>
      </c>
      <c r="C19" s="29">
        <v>0</v>
      </c>
      <c r="D19" s="29">
        <v>0</v>
      </c>
      <c r="E19" s="29">
        <v>0</v>
      </c>
      <c r="F19" s="35"/>
      <c r="G19" s="33">
        <f t="shared" si="1"/>
        <v>0</v>
      </c>
      <c r="H19" s="33">
        <f t="shared" si="2"/>
        <v>0</v>
      </c>
      <c r="I19" s="33">
        <f t="shared" si="3"/>
        <v>0</v>
      </c>
      <c r="J19" s="33">
        <f t="shared" si="4"/>
        <v>0</v>
      </c>
      <c r="K19" s="61"/>
      <c r="L19" s="35">
        <f t="shared" si="5"/>
        <v>12</v>
      </c>
      <c r="M19" s="29">
        <v>12</v>
      </c>
      <c r="N19" s="29">
        <v>0</v>
      </c>
      <c r="O19" s="29">
        <v>0</v>
      </c>
      <c r="P19" s="61"/>
      <c r="Q19" s="33">
        <f t="shared" si="6"/>
        <v>0.022556390977443608</v>
      </c>
      <c r="R19" s="33">
        <f t="shared" si="7"/>
        <v>0.025157232704402517</v>
      </c>
      <c r="S19" s="33">
        <f t="shared" si="8"/>
        <v>0</v>
      </c>
      <c r="T19" s="33">
        <f t="shared" si="9"/>
        <v>0</v>
      </c>
      <c r="V19"/>
    </row>
    <row r="20" spans="1:22" s="37" customFormat="1" ht="14.25" customHeight="1">
      <c r="A20" s="29" t="s">
        <v>168</v>
      </c>
      <c r="B20" s="35">
        <f t="shared" si="0"/>
        <v>0</v>
      </c>
      <c r="C20" s="29">
        <v>0</v>
      </c>
      <c r="D20" s="29">
        <v>0</v>
      </c>
      <c r="E20" s="29">
        <v>0</v>
      </c>
      <c r="F20" s="35"/>
      <c r="G20" s="33">
        <f t="shared" si="1"/>
        <v>0</v>
      </c>
      <c r="H20" s="33">
        <f t="shared" si="2"/>
        <v>0</v>
      </c>
      <c r="I20" s="33">
        <f t="shared" si="3"/>
        <v>0</v>
      </c>
      <c r="J20" s="33">
        <f t="shared" si="4"/>
        <v>0</v>
      </c>
      <c r="K20" s="61"/>
      <c r="L20" s="35">
        <f t="shared" si="5"/>
        <v>27</v>
      </c>
      <c r="M20" s="29">
        <v>27</v>
      </c>
      <c r="N20" s="29">
        <v>0</v>
      </c>
      <c r="O20" s="29">
        <v>0</v>
      </c>
      <c r="P20" s="61"/>
      <c r="Q20" s="33">
        <f t="shared" si="6"/>
        <v>0.05075187969924812</v>
      </c>
      <c r="R20" s="33">
        <f t="shared" si="7"/>
        <v>0.05660377358490566</v>
      </c>
      <c r="S20" s="33">
        <f t="shared" si="8"/>
        <v>0</v>
      </c>
      <c r="T20" s="33">
        <f t="shared" si="9"/>
        <v>0</v>
      </c>
      <c r="V20"/>
    </row>
    <row r="21" spans="1:22" s="37" customFormat="1" ht="14.25" customHeight="1">
      <c r="A21" s="29" t="s">
        <v>169</v>
      </c>
      <c r="B21" s="35">
        <f t="shared" si="0"/>
        <v>0</v>
      </c>
      <c r="C21" s="29">
        <v>0</v>
      </c>
      <c r="D21" s="29">
        <v>0</v>
      </c>
      <c r="E21" s="29">
        <v>0</v>
      </c>
      <c r="F21" s="35"/>
      <c r="G21" s="33">
        <f t="shared" si="1"/>
        <v>0</v>
      </c>
      <c r="H21" s="33">
        <f t="shared" si="2"/>
        <v>0</v>
      </c>
      <c r="I21" s="33">
        <f t="shared" si="3"/>
        <v>0</v>
      </c>
      <c r="J21" s="33">
        <f t="shared" si="4"/>
        <v>0</v>
      </c>
      <c r="K21" s="61"/>
      <c r="L21" s="35">
        <f t="shared" si="5"/>
        <v>4</v>
      </c>
      <c r="M21" s="29">
        <v>3</v>
      </c>
      <c r="N21" s="29">
        <v>0</v>
      </c>
      <c r="O21" s="29">
        <v>1</v>
      </c>
      <c r="P21" s="61"/>
      <c r="Q21" s="33">
        <f t="shared" si="6"/>
        <v>0.007518796992481203</v>
      </c>
      <c r="R21" s="33">
        <f t="shared" si="7"/>
        <v>0.006289308176100629</v>
      </c>
      <c r="S21" s="33">
        <f t="shared" si="8"/>
        <v>0</v>
      </c>
      <c r="T21" s="33">
        <f t="shared" si="9"/>
        <v>0.047619047619047616</v>
      </c>
      <c r="V21"/>
    </row>
    <row r="22" spans="1:22" s="22" customFormat="1" ht="14.25" customHeight="1">
      <c r="A22" s="35" t="s">
        <v>41</v>
      </c>
      <c r="B22" s="35">
        <f t="shared" si="0"/>
        <v>224</v>
      </c>
      <c r="C22" s="35">
        <f>SUM(C14:C20)</f>
        <v>206</v>
      </c>
      <c r="D22" s="35">
        <f>SUM(D14:D20)</f>
        <v>14</v>
      </c>
      <c r="E22" s="35">
        <f>SUM(E14:E20)</f>
        <v>4</v>
      </c>
      <c r="F22" s="61"/>
      <c r="G22" s="39">
        <f t="shared" si="1"/>
        <v>1</v>
      </c>
      <c r="H22" s="39">
        <f t="shared" si="2"/>
        <v>1</v>
      </c>
      <c r="I22" s="39">
        <f t="shared" si="3"/>
        <v>1</v>
      </c>
      <c r="J22" s="39">
        <f t="shared" si="4"/>
        <v>1</v>
      </c>
      <c r="K22" s="39"/>
      <c r="L22" s="35">
        <f t="shared" si="5"/>
        <v>532</v>
      </c>
      <c r="M22" s="35">
        <f>SUM(M14:M20)</f>
        <v>477</v>
      </c>
      <c r="N22" s="35">
        <f>SUM(N14:N20)</f>
        <v>34</v>
      </c>
      <c r="O22" s="35">
        <f>SUM(O14:O20)</f>
        <v>21</v>
      </c>
      <c r="P22" s="39"/>
      <c r="Q22" s="39">
        <f t="shared" si="6"/>
        <v>1</v>
      </c>
      <c r="R22" s="39">
        <f t="shared" si="7"/>
        <v>1</v>
      </c>
      <c r="S22" s="39">
        <f t="shared" si="8"/>
        <v>1</v>
      </c>
      <c r="T22" s="39">
        <f t="shared" si="9"/>
        <v>1</v>
      </c>
      <c r="V22"/>
    </row>
    <row r="23" spans="1:20" s="22" customFormat="1" ht="12.75" customHeight="1">
      <c r="A23"/>
      <c r="B23" s="221" t="s">
        <v>170</v>
      </c>
      <c r="C23" s="221"/>
      <c r="D23" s="221"/>
      <c r="E23" s="221"/>
      <c r="F23" s="221"/>
      <c r="G23" s="221"/>
      <c r="H23" s="221"/>
      <c r="I23" s="221"/>
      <c r="J23" s="221"/>
      <c r="L23" s="221" t="s">
        <v>170</v>
      </c>
      <c r="M23" s="221"/>
      <c r="N23" s="221"/>
      <c r="O23" s="221"/>
      <c r="P23" s="221"/>
      <c r="Q23" s="221"/>
      <c r="R23" s="221"/>
      <c r="S23" s="221"/>
      <c r="T23" s="221"/>
    </row>
    <row r="24" spans="1:19" s="22" customFormat="1" ht="12.75" customHeight="1">
      <c r="A24" s="29"/>
      <c r="B24" s="222" t="s">
        <v>50</v>
      </c>
      <c r="C24" s="222"/>
      <c r="D24" s="222"/>
      <c r="E24" s="32"/>
      <c r="F24" s="32"/>
      <c r="G24" s="222" t="s">
        <v>51</v>
      </c>
      <c r="H24" s="222"/>
      <c r="I24" s="222"/>
      <c r="J24" s="32"/>
      <c r="L24" s="222" t="s">
        <v>50</v>
      </c>
      <c r="M24" s="222"/>
      <c r="N24" s="222"/>
      <c r="O24" s="32"/>
      <c r="P24" s="32"/>
      <c r="Q24" s="222" t="s">
        <v>51</v>
      </c>
      <c r="R24" s="222"/>
      <c r="S24" s="222"/>
    </row>
    <row r="25" spans="1:22" s="22" customFormat="1" ht="14.25" customHeight="1">
      <c r="A25" s="29" t="s">
        <v>171</v>
      </c>
      <c r="B25" s="35">
        <f aca="true" t="shared" si="10" ref="B25:B30">C25+D25+E25</f>
        <v>87</v>
      </c>
      <c r="C25" s="29">
        <v>83</v>
      </c>
      <c r="D25" s="29">
        <v>3</v>
      </c>
      <c r="E25" s="29">
        <v>1</v>
      </c>
      <c r="F25" s="29"/>
      <c r="G25" s="33">
        <f aca="true" t="shared" si="11" ref="G25:G30">B25/$B$30</f>
        <v>0.4416243654822335</v>
      </c>
      <c r="H25" s="33">
        <f aca="true" t="shared" si="12" ref="H25:H30">C25/$C$30</f>
        <v>0.4585635359116022</v>
      </c>
      <c r="I25" s="33">
        <f aca="true" t="shared" si="13" ref="I25:I30">D25/$D$30</f>
        <v>0.25</v>
      </c>
      <c r="J25" s="33">
        <f aca="true" t="shared" si="14" ref="J25:J30">E25/$E$30</f>
        <v>0.25</v>
      </c>
      <c r="L25" s="35">
        <f aca="true" t="shared" si="15" ref="L25:L30">M25+N25+O25</f>
        <v>85</v>
      </c>
      <c r="M25" s="29">
        <v>79</v>
      </c>
      <c r="N25" s="29">
        <v>4</v>
      </c>
      <c r="O25" s="29">
        <v>2</v>
      </c>
      <c r="P25" s="29"/>
      <c r="Q25" s="33">
        <f aca="true" t="shared" si="16" ref="Q25:Q30">L25/$L$30</f>
        <v>0.24285714285714285</v>
      </c>
      <c r="R25" s="33">
        <f aca="true" t="shared" si="17" ref="R25:R30">M25/$M$30</f>
        <v>0.2515923566878981</v>
      </c>
      <c r="S25" s="33">
        <f aca="true" t="shared" si="18" ref="S25:S30">N25/$N$30</f>
        <v>0.18181818181818182</v>
      </c>
      <c r="T25" s="33">
        <f aca="true" t="shared" si="19" ref="T25:T30">O25/$O$30</f>
        <v>0.14285714285714285</v>
      </c>
      <c r="V25" s="60"/>
    </row>
    <row r="26" spans="1:22" s="22" customFormat="1" ht="14.25" customHeight="1">
      <c r="A26" s="29" t="s">
        <v>172</v>
      </c>
      <c r="B26" s="35">
        <f t="shared" si="10"/>
        <v>68</v>
      </c>
      <c r="C26" s="29">
        <v>61</v>
      </c>
      <c r="D26" s="29">
        <v>5</v>
      </c>
      <c r="E26" s="29">
        <v>2</v>
      </c>
      <c r="F26" s="29"/>
      <c r="G26" s="33">
        <f t="shared" si="11"/>
        <v>0.34517766497461927</v>
      </c>
      <c r="H26" s="33">
        <f t="shared" si="12"/>
        <v>0.3370165745856354</v>
      </c>
      <c r="I26" s="33">
        <f t="shared" si="13"/>
        <v>0.4166666666666667</v>
      </c>
      <c r="J26" s="33">
        <f t="shared" si="14"/>
        <v>0.5</v>
      </c>
      <c r="L26" s="35">
        <f t="shared" si="15"/>
        <v>166</v>
      </c>
      <c r="M26" s="29">
        <v>147</v>
      </c>
      <c r="N26" s="29">
        <v>13</v>
      </c>
      <c r="O26" s="29">
        <v>6</v>
      </c>
      <c r="P26" s="29"/>
      <c r="Q26" s="33">
        <f t="shared" si="16"/>
        <v>0.4742857142857143</v>
      </c>
      <c r="R26" s="33">
        <f t="shared" si="17"/>
        <v>0.4681528662420382</v>
      </c>
      <c r="S26" s="33">
        <f t="shared" si="18"/>
        <v>0.5909090909090909</v>
      </c>
      <c r="T26" s="33">
        <f t="shared" si="19"/>
        <v>0.42857142857142855</v>
      </c>
      <c r="V26" s="60"/>
    </row>
    <row r="27" spans="1:22" s="22" customFormat="1" ht="14.25" customHeight="1">
      <c r="A27" s="29" t="s">
        <v>173</v>
      </c>
      <c r="B27" s="35">
        <f t="shared" si="10"/>
        <v>38</v>
      </c>
      <c r="C27" s="29">
        <v>33</v>
      </c>
      <c r="D27" s="29">
        <v>4</v>
      </c>
      <c r="E27" s="29">
        <v>1</v>
      </c>
      <c r="F27" s="29"/>
      <c r="G27" s="33">
        <f t="shared" si="11"/>
        <v>0.19289340101522842</v>
      </c>
      <c r="H27" s="33">
        <f t="shared" si="12"/>
        <v>0.18232044198895028</v>
      </c>
      <c r="I27" s="33">
        <f t="shared" si="13"/>
        <v>0.3333333333333333</v>
      </c>
      <c r="J27" s="33">
        <f t="shared" si="14"/>
        <v>0.25</v>
      </c>
      <c r="L27" s="35">
        <f t="shared" si="15"/>
        <v>95</v>
      </c>
      <c r="M27" s="29">
        <v>84</v>
      </c>
      <c r="N27" s="29">
        <v>5</v>
      </c>
      <c r="O27" s="29">
        <v>6</v>
      </c>
      <c r="P27" s="29"/>
      <c r="Q27" s="33">
        <f t="shared" si="16"/>
        <v>0.2714285714285714</v>
      </c>
      <c r="R27" s="33">
        <f t="shared" si="17"/>
        <v>0.267515923566879</v>
      </c>
      <c r="S27" s="33">
        <f t="shared" si="18"/>
        <v>0.22727272727272727</v>
      </c>
      <c r="T27" s="33">
        <f t="shared" si="19"/>
        <v>0.42857142857142855</v>
      </c>
      <c r="V27" s="60"/>
    </row>
    <row r="28" spans="1:22" s="22" customFormat="1" ht="14.25" customHeight="1">
      <c r="A28" s="29" t="s">
        <v>174</v>
      </c>
      <c r="B28" s="35">
        <f t="shared" si="10"/>
        <v>1</v>
      </c>
      <c r="C28" s="29">
        <v>1</v>
      </c>
      <c r="D28" s="29">
        <v>0</v>
      </c>
      <c r="E28" s="29">
        <v>0</v>
      </c>
      <c r="F28" s="29"/>
      <c r="G28" s="33">
        <f t="shared" si="11"/>
        <v>0.005076142131979695</v>
      </c>
      <c r="H28" s="33">
        <f t="shared" si="12"/>
        <v>0.0055248618784530384</v>
      </c>
      <c r="I28" s="33">
        <f t="shared" si="13"/>
        <v>0</v>
      </c>
      <c r="J28" s="33">
        <f t="shared" si="14"/>
        <v>0</v>
      </c>
      <c r="K28" s="30"/>
      <c r="L28" s="35">
        <f t="shared" si="15"/>
        <v>1</v>
      </c>
      <c r="M28" s="29">
        <v>1</v>
      </c>
      <c r="N28" s="29">
        <v>0</v>
      </c>
      <c r="O28" s="29">
        <v>0</v>
      </c>
      <c r="P28" s="29"/>
      <c r="Q28" s="33">
        <f t="shared" si="16"/>
        <v>0.002857142857142857</v>
      </c>
      <c r="R28" s="33">
        <f t="shared" si="17"/>
        <v>0.0031847133757961785</v>
      </c>
      <c r="S28" s="33">
        <f t="shared" si="18"/>
        <v>0</v>
      </c>
      <c r="T28" s="33">
        <f t="shared" si="19"/>
        <v>0</v>
      </c>
      <c r="V28"/>
    </row>
    <row r="29" spans="1:22" s="22" customFormat="1" ht="14.25" customHeight="1">
      <c r="A29" s="49" t="s">
        <v>75</v>
      </c>
      <c r="B29" s="35">
        <f t="shared" si="10"/>
        <v>3</v>
      </c>
      <c r="C29" s="29">
        <v>3</v>
      </c>
      <c r="D29" s="29">
        <v>0</v>
      </c>
      <c r="E29" s="29">
        <v>0</v>
      </c>
      <c r="F29" s="29"/>
      <c r="G29" s="33">
        <f t="shared" si="11"/>
        <v>0.015228426395939087</v>
      </c>
      <c r="H29" s="33">
        <f t="shared" si="12"/>
        <v>0.016574585635359115</v>
      </c>
      <c r="I29" s="33">
        <f t="shared" si="13"/>
        <v>0</v>
      </c>
      <c r="J29" s="33">
        <f t="shared" si="14"/>
        <v>0</v>
      </c>
      <c r="K29" s="30"/>
      <c r="L29" s="35">
        <f t="shared" si="15"/>
        <v>3</v>
      </c>
      <c r="M29" s="29">
        <v>3</v>
      </c>
      <c r="N29" s="29">
        <v>0</v>
      </c>
      <c r="O29" s="29">
        <v>0</v>
      </c>
      <c r="P29" s="29"/>
      <c r="Q29" s="33">
        <f t="shared" si="16"/>
        <v>0.008571428571428572</v>
      </c>
      <c r="R29" s="33">
        <f t="shared" si="17"/>
        <v>0.009554140127388535</v>
      </c>
      <c r="S29" s="33">
        <f t="shared" si="18"/>
        <v>0</v>
      </c>
      <c r="T29" s="33">
        <f t="shared" si="19"/>
        <v>0</v>
      </c>
      <c r="V29"/>
    </row>
    <row r="30" spans="1:22" s="37" customFormat="1" ht="14.25" customHeight="1">
      <c r="A30" s="51" t="s">
        <v>41</v>
      </c>
      <c r="B30" s="51">
        <f t="shared" si="10"/>
        <v>197</v>
      </c>
      <c r="C30" s="51">
        <f>SUM(C25:C29)</f>
        <v>181</v>
      </c>
      <c r="D30" s="51">
        <f>SUM(D25:D29)</f>
        <v>12</v>
      </c>
      <c r="E30" s="51">
        <f>SUM(E25:E29)</f>
        <v>4</v>
      </c>
      <c r="F30" s="51"/>
      <c r="G30" s="54">
        <f t="shared" si="11"/>
        <v>1</v>
      </c>
      <c r="H30" s="54">
        <f t="shared" si="12"/>
        <v>1</v>
      </c>
      <c r="I30" s="54">
        <f t="shared" si="13"/>
        <v>1</v>
      </c>
      <c r="J30" s="54">
        <f t="shared" si="14"/>
        <v>1</v>
      </c>
      <c r="K30" s="54"/>
      <c r="L30" s="51">
        <f t="shared" si="15"/>
        <v>350</v>
      </c>
      <c r="M30" s="51">
        <f>SUM(M25:M29)</f>
        <v>314</v>
      </c>
      <c r="N30" s="51">
        <f>SUM(N25:N29)</f>
        <v>22</v>
      </c>
      <c r="O30" s="51">
        <f>SUM(O25:O29)</f>
        <v>14</v>
      </c>
      <c r="P30" s="51"/>
      <c r="Q30" s="54">
        <f t="shared" si="16"/>
        <v>1</v>
      </c>
      <c r="R30" s="54">
        <f t="shared" si="17"/>
        <v>1</v>
      </c>
      <c r="S30" s="54">
        <f t="shared" si="18"/>
        <v>1</v>
      </c>
      <c r="T30" s="54">
        <f t="shared" si="19"/>
        <v>1</v>
      </c>
      <c r="V30"/>
    </row>
    <row r="31" spans="1:39" s="58" customFormat="1" ht="12.75">
      <c r="A31" s="55" t="s">
        <v>303</v>
      </c>
      <c r="B31" s="55"/>
      <c r="C31" s="55"/>
      <c r="D31" s="55"/>
      <c r="E31" s="55"/>
      <c r="F31" s="55"/>
      <c r="G31" s="56"/>
      <c r="H31" s="57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="22" customFormat="1" ht="12">
      <c r="A32" s="92" t="s">
        <v>175</v>
      </c>
    </row>
    <row r="33" s="22" customFormat="1" ht="12">
      <c r="A33" s="92" t="s">
        <v>176</v>
      </c>
    </row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  <row r="77" s="22" customFormat="1" ht="12"/>
    <row r="78" s="22" customFormat="1" ht="12"/>
    <row r="79" s="22" customFormat="1" ht="12"/>
    <row r="80" s="22" customFormat="1" ht="12"/>
    <row r="81" s="22" customFormat="1" ht="12"/>
  </sheetData>
  <sheetProtection selectLockedCells="1" selectUnlockedCells="1"/>
  <mergeCells count="23">
    <mergeCell ref="B23:J23"/>
    <mergeCell ref="L23:T23"/>
    <mergeCell ref="B24:D24"/>
    <mergeCell ref="G24:I24"/>
    <mergeCell ref="L24:N24"/>
    <mergeCell ref="Q24:S24"/>
    <mergeCell ref="B12:J12"/>
    <mergeCell ref="L12:T12"/>
    <mergeCell ref="B13:E13"/>
    <mergeCell ref="G13:J13"/>
    <mergeCell ref="L13:O13"/>
    <mergeCell ref="Q13:T13"/>
    <mergeCell ref="B6:J6"/>
    <mergeCell ref="L6:T6"/>
    <mergeCell ref="B7:E7"/>
    <mergeCell ref="G7:J7"/>
    <mergeCell ref="L7:O7"/>
    <mergeCell ref="Q7:T7"/>
    <mergeCell ref="A1:T1"/>
    <mergeCell ref="B4:J4"/>
    <mergeCell ref="L4:T4"/>
    <mergeCell ref="B5:J5"/>
    <mergeCell ref="L5:T5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IE83"/>
  <sheetViews>
    <sheetView workbookViewId="0" topLeftCell="A1">
      <selection activeCell="A34" sqref="A34"/>
    </sheetView>
  </sheetViews>
  <sheetFormatPr defaultColWidth="9.140625" defaultRowHeight="12.75"/>
  <cols>
    <col min="1" max="1" width="49.57421875" style="21" customWidth="1"/>
    <col min="6" max="6" width="0.5625" style="0" customWidth="1"/>
    <col min="11" max="16384" width="11.57421875" style="0" customWidth="1"/>
  </cols>
  <sheetData>
    <row r="1" spans="1:239" s="22" customFormat="1" ht="18" customHeight="1">
      <c r="A1" s="217" t="s">
        <v>177</v>
      </c>
      <c r="B1" s="217"/>
      <c r="C1" s="217"/>
      <c r="D1" s="217"/>
      <c r="E1" s="217"/>
      <c r="F1" s="217"/>
      <c r="G1" s="217"/>
      <c r="H1" s="217"/>
      <c r="I1" s="217"/>
      <c r="J1" s="217"/>
      <c r="IE1"/>
    </row>
    <row r="2" spans="1:239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IE2"/>
    </row>
    <row r="3" spans="1:10" s="18" customFormat="1" ht="51" customHeight="1">
      <c r="A3" s="112" t="s">
        <v>40</v>
      </c>
      <c r="B3" s="113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</row>
    <row r="4" spans="1:10" s="30" customFormat="1" ht="6.75" customHeight="1">
      <c r="A4" s="29"/>
      <c r="B4" s="114"/>
      <c r="C4" s="114"/>
      <c r="D4" s="114"/>
      <c r="E4" s="114"/>
      <c r="F4" s="114"/>
      <c r="G4" s="114"/>
      <c r="H4" s="114"/>
      <c r="I4" s="114"/>
      <c r="J4" s="114"/>
    </row>
    <row r="5" spans="1:10" s="21" customFormat="1" ht="14.25" customHeight="1">
      <c r="A5" s="115"/>
      <c r="B5" s="228" t="s">
        <v>178</v>
      </c>
      <c r="C5" s="228"/>
      <c r="D5" s="228"/>
      <c r="E5" s="228"/>
      <c r="F5" s="228"/>
      <c r="G5" s="228"/>
      <c r="H5" s="228"/>
      <c r="I5" s="228"/>
      <c r="J5" s="228"/>
    </row>
    <row r="6" spans="1:239" s="22" customFormat="1" ht="12.75" customHeight="1">
      <c r="A6" s="29"/>
      <c r="B6" s="222" t="s">
        <v>50</v>
      </c>
      <c r="C6" s="222"/>
      <c r="D6" s="222"/>
      <c r="E6" s="222"/>
      <c r="F6" s="32"/>
      <c r="G6" s="222" t="s">
        <v>51</v>
      </c>
      <c r="H6" s="222"/>
      <c r="I6" s="222"/>
      <c r="J6" s="222"/>
      <c r="IE6"/>
    </row>
    <row r="7" spans="1:239" s="22" customFormat="1" ht="12.75" customHeight="1">
      <c r="A7" s="29" t="s">
        <v>179</v>
      </c>
      <c r="B7" s="63">
        <v>734</v>
      </c>
      <c r="C7" s="63">
        <v>551</v>
      </c>
      <c r="D7" s="63">
        <v>152</v>
      </c>
      <c r="E7" s="63">
        <v>31</v>
      </c>
      <c r="F7" s="32"/>
      <c r="G7" s="39">
        <f>B7/$B$9</f>
        <v>0.3379373848987109</v>
      </c>
      <c r="H7" s="33">
        <f>C7/$C$9</f>
        <v>0.2981601731601732</v>
      </c>
      <c r="I7" s="33">
        <f>D7/$D$9</f>
        <v>0.6495726495726496</v>
      </c>
      <c r="J7" s="33">
        <f>E7/$E$9</f>
        <v>0.34444444444444444</v>
      </c>
      <c r="IE7"/>
    </row>
    <row r="8" spans="1:239" s="22" customFormat="1" ht="12.75" customHeight="1">
      <c r="A8" s="29" t="s">
        <v>180</v>
      </c>
      <c r="B8" s="63">
        <v>1438</v>
      </c>
      <c r="C8" s="63">
        <v>1297</v>
      </c>
      <c r="D8" s="63">
        <v>82</v>
      </c>
      <c r="E8" s="63">
        <v>59</v>
      </c>
      <c r="F8" s="32"/>
      <c r="G8" s="39">
        <f>B8/$B$9</f>
        <v>0.6620626151012892</v>
      </c>
      <c r="H8" s="33">
        <f>C8/$C$9</f>
        <v>0.7018398268398268</v>
      </c>
      <c r="I8" s="33">
        <f>D8/$D$9</f>
        <v>0.3504273504273504</v>
      </c>
      <c r="J8" s="33">
        <f>E8/$E$9</f>
        <v>0.6555555555555556</v>
      </c>
      <c r="IE8"/>
    </row>
    <row r="9" spans="1:239" s="116" customFormat="1" ht="12.75" customHeight="1">
      <c r="A9" s="35" t="s">
        <v>41</v>
      </c>
      <c r="B9" s="63">
        <f>SUM(B7:B8)</f>
        <v>2172</v>
      </c>
      <c r="C9" s="63">
        <f>SUM(C7:C8)</f>
        <v>1848</v>
      </c>
      <c r="D9" s="63">
        <f>SUM(D7:D8)</f>
        <v>234</v>
      </c>
      <c r="E9" s="63">
        <f>SUM(E7:E8)</f>
        <v>90</v>
      </c>
      <c r="F9" s="71"/>
      <c r="G9" s="39">
        <f>B9/$B$9</f>
        <v>1</v>
      </c>
      <c r="H9" s="39">
        <f>C9/$C$9</f>
        <v>1</v>
      </c>
      <c r="I9" s="39">
        <f>D9/$D$9</f>
        <v>1</v>
      </c>
      <c r="J9" s="39">
        <f>E9/$E$9</f>
        <v>1</v>
      </c>
      <c r="IE9" s="117"/>
    </row>
    <row r="10" spans="1:10" s="30" customFormat="1" ht="30" customHeight="1">
      <c r="A10" s="29"/>
      <c r="B10" s="218" t="s">
        <v>181</v>
      </c>
      <c r="C10" s="218"/>
      <c r="D10" s="218"/>
      <c r="E10" s="218"/>
      <c r="F10" s="218"/>
      <c r="G10" s="218"/>
      <c r="H10" s="218"/>
      <c r="I10" s="218"/>
      <c r="J10" s="218"/>
    </row>
    <row r="11" spans="1:10" s="21" customFormat="1" ht="14.25" customHeight="1">
      <c r="A11" s="115"/>
      <c r="B11" s="228" t="s">
        <v>182</v>
      </c>
      <c r="C11" s="228"/>
      <c r="D11" s="228"/>
      <c r="E11" s="228"/>
      <c r="F11" s="228"/>
      <c r="G11" s="228"/>
      <c r="H11" s="228"/>
      <c r="I11" s="228"/>
      <c r="J11" s="228"/>
    </row>
    <row r="12" spans="1:239" s="22" customFormat="1" ht="12.75" customHeight="1">
      <c r="A12" s="29"/>
      <c r="B12" s="222" t="s">
        <v>50</v>
      </c>
      <c r="C12" s="222"/>
      <c r="D12" s="222"/>
      <c r="E12" s="222"/>
      <c r="F12" s="32"/>
      <c r="G12" s="222" t="s">
        <v>51</v>
      </c>
      <c r="H12" s="222"/>
      <c r="I12" s="222"/>
      <c r="J12" s="222"/>
      <c r="IE12"/>
    </row>
    <row r="13" spans="1:10" s="36" customFormat="1" ht="12">
      <c r="A13" s="115" t="s">
        <v>183</v>
      </c>
      <c r="B13" s="118">
        <v>492</v>
      </c>
      <c r="C13" s="119">
        <v>364</v>
      </c>
      <c r="D13" s="119">
        <v>108</v>
      </c>
      <c r="E13" s="119">
        <v>20</v>
      </c>
      <c r="F13" s="120">
        <v>38740.056037201255</v>
      </c>
      <c r="G13" s="39">
        <f>B13/$B$17</f>
        <v>0.670299727520436</v>
      </c>
      <c r="H13" s="33">
        <f>C13/$C$17</f>
        <v>0.6606170598911071</v>
      </c>
      <c r="I13" s="33">
        <f>D13/$D$17</f>
        <v>0.7105263157894737</v>
      </c>
      <c r="J13" s="33">
        <f>E13/$E$17</f>
        <v>0.6451612903225806</v>
      </c>
    </row>
    <row r="14" spans="1:10" s="36" customFormat="1" ht="14.25" customHeight="1">
      <c r="A14" s="121" t="s">
        <v>184</v>
      </c>
      <c r="B14" s="118">
        <v>183</v>
      </c>
      <c r="C14" s="119">
        <v>131</v>
      </c>
      <c r="D14" s="119">
        <v>44</v>
      </c>
      <c r="E14" s="119">
        <v>8</v>
      </c>
      <c r="F14" s="122">
        <v>607498.7487895439</v>
      </c>
      <c r="G14" s="39">
        <f>B14/$B$17</f>
        <v>0.24931880108991825</v>
      </c>
      <c r="H14" s="33">
        <f>C14/$C$17</f>
        <v>0.23774954627949182</v>
      </c>
      <c r="I14" s="33">
        <f>D14/$D$17</f>
        <v>0.2894736842105263</v>
      </c>
      <c r="J14" s="33">
        <f>E14/$E$17</f>
        <v>0.25806451612903225</v>
      </c>
    </row>
    <row r="15" spans="1:10" s="36" customFormat="1" ht="12.75">
      <c r="A15" s="123" t="s">
        <v>185</v>
      </c>
      <c r="B15" s="118">
        <v>35</v>
      </c>
      <c r="C15" s="119">
        <v>35</v>
      </c>
      <c r="D15" s="119">
        <v>0</v>
      </c>
      <c r="E15" s="119">
        <v>0</v>
      </c>
      <c r="F15" s="119"/>
      <c r="G15" s="39">
        <f>B15/$B$17</f>
        <v>0.047683923705722074</v>
      </c>
      <c r="H15" s="33">
        <f>C15/$C$17</f>
        <v>0.06352087114337568</v>
      </c>
      <c r="I15" s="33">
        <f>D15/$D$17</f>
        <v>0</v>
      </c>
      <c r="J15" s="33">
        <f>E15/$E$17</f>
        <v>0</v>
      </c>
    </row>
    <row r="16" spans="1:10" s="36" customFormat="1" ht="12">
      <c r="A16" s="58" t="s">
        <v>186</v>
      </c>
      <c r="B16" s="118">
        <v>24</v>
      </c>
      <c r="C16" s="119">
        <v>21</v>
      </c>
      <c r="D16" s="119">
        <v>0</v>
      </c>
      <c r="E16" s="119">
        <v>3</v>
      </c>
      <c r="F16" s="119"/>
      <c r="G16" s="39">
        <f>B16/$B$17</f>
        <v>0.0326975476839237</v>
      </c>
      <c r="H16" s="33">
        <f>C16/$C$17</f>
        <v>0.038112522686025406</v>
      </c>
      <c r="I16" s="33">
        <f>D16/$D$17</f>
        <v>0</v>
      </c>
      <c r="J16" s="33">
        <f>E16/$E$17</f>
        <v>0.0967741935483871</v>
      </c>
    </row>
    <row r="17" spans="1:10" s="44" customFormat="1" ht="12">
      <c r="A17" s="124" t="s">
        <v>41</v>
      </c>
      <c r="B17" s="63">
        <f>SUM(B13:B16)</f>
        <v>734</v>
      </c>
      <c r="C17" s="63">
        <f>SUM(C13:C16)</f>
        <v>551</v>
      </c>
      <c r="D17" s="63">
        <f>SUM(D13:D16)</f>
        <v>152</v>
      </c>
      <c r="E17" s="63">
        <f>SUM(E13:E16)</f>
        <v>31</v>
      </c>
      <c r="F17" s="118">
        <v>646238.8048267451</v>
      </c>
      <c r="G17" s="39">
        <f>B17/$B$17</f>
        <v>1</v>
      </c>
      <c r="H17" s="39">
        <f>C17/$C$17</f>
        <v>1</v>
      </c>
      <c r="I17" s="39">
        <f>D17/$D$17</f>
        <v>1</v>
      </c>
      <c r="J17" s="39">
        <f>E17/$E$17</f>
        <v>1</v>
      </c>
    </row>
    <row r="18" spans="1:10" ht="14.25" customHeight="1">
      <c r="A18" s="115"/>
      <c r="B18" s="228" t="s">
        <v>187</v>
      </c>
      <c r="C18" s="228"/>
      <c r="D18" s="228"/>
      <c r="E18" s="228"/>
      <c r="F18" s="228"/>
      <c r="G18" s="228"/>
      <c r="H18" s="228"/>
      <c r="I18" s="228"/>
      <c r="J18" s="228"/>
    </row>
    <row r="19" spans="1:10" ht="12.75" customHeight="1">
      <c r="A19" s="115"/>
      <c r="B19" s="222" t="s">
        <v>50</v>
      </c>
      <c r="C19" s="222"/>
      <c r="D19" s="222"/>
      <c r="E19" s="222"/>
      <c r="F19" s="32"/>
      <c r="G19" s="222" t="s">
        <v>51</v>
      </c>
      <c r="H19" s="222"/>
      <c r="I19" s="222"/>
      <c r="J19" s="222"/>
    </row>
    <row r="20" spans="1:10" ht="12.75">
      <c r="A20" s="115" t="s">
        <v>188</v>
      </c>
      <c r="B20" s="118">
        <f>C20+D20+E20</f>
        <v>44</v>
      </c>
      <c r="C20" s="119">
        <v>35</v>
      </c>
      <c r="D20" s="119">
        <v>4</v>
      </c>
      <c r="E20" s="119">
        <v>5</v>
      </c>
      <c r="F20" s="125"/>
      <c r="G20" s="39">
        <f aca="true" t="shared" si="0" ref="G20:G25">B20/$B$25</f>
        <v>0.08764940239043825</v>
      </c>
      <c r="H20" s="33">
        <f aca="true" t="shared" si="1" ref="H20:H25">C20/$C$25</f>
        <v>0.0938337801608579</v>
      </c>
      <c r="I20" s="33">
        <f aca="true" t="shared" si="2" ref="I20:I25">D20/$D$25</f>
        <v>0.03669724770642202</v>
      </c>
      <c r="J20" s="33">
        <f aca="true" t="shared" si="3" ref="J20:J25">E20/$E$25</f>
        <v>0.25</v>
      </c>
    </row>
    <row r="21" spans="1:10" ht="12.75">
      <c r="A21" s="115" t="s">
        <v>189</v>
      </c>
      <c r="B21" s="118">
        <v>6</v>
      </c>
      <c r="C21" s="119">
        <v>5</v>
      </c>
      <c r="D21" s="119">
        <v>1</v>
      </c>
      <c r="E21" s="119">
        <v>0</v>
      </c>
      <c r="F21" s="126"/>
      <c r="G21" s="39">
        <f t="shared" si="0"/>
        <v>0.01195219123505976</v>
      </c>
      <c r="H21" s="33">
        <f t="shared" si="1"/>
        <v>0.013404825737265416</v>
      </c>
      <c r="I21" s="33">
        <f t="shared" si="2"/>
        <v>0.009174311926605505</v>
      </c>
      <c r="J21" s="33">
        <f t="shared" si="3"/>
        <v>0</v>
      </c>
    </row>
    <row r="22" spans="1:10" ht="12.75">
      <c r="A22" s="115" t="s">
        <v>115</v>
      </c>
      <c r="B22" s="118">
        <f>C22+D22+E22</f>
        <v>261</v>
      </c>
      <c r="C22" s="119">
        <v>190</v>
      </c>
      <c r="D22" s="119">
        <v>65</v>
      </c>
      <c r="E22" s="119">
        <v>6</v>
      </c>
      <c r="F22" s="127"/>
      <c r="G22" s="39">
        <f t="shared" si="0"/>
        <v>0.5199203187250996</v>
      </c>
      <c r="H22" s="33">
        <f t="shared" si="1"/>
        <v>0.5093833780160858</v>
      </c>
      <c r="I22" s="33">
        <f t="shared" si="2"/>
        <v>0.5963302752293578</v>
      </c>
      <c r="J22" s="33">
        <f t="shared" si="3"/>
        <v>0.3</v>
      </c>
    </row>
    <row r="23" spans="1:10" ht="12.75" customHeight="1">
      <c r="A23" s="115" t="s">
        <v>190</v>
      </c>
      <c r="B23" s="118">
        <f>C23+D23+E23</f>
        <v>56</v>
      </c>
      <c r="C23" s="119">
        <v>43</v>
      </c>
      <c r="D23" s="119">
        <v>7</v>
      </c>
      <c r="E23" s="119">
        <v>6</v>
      </c>
      <c r="F23" s="128"/>
      <c r="G23" s="39">
        <f t="shared" si="0"/>
        <v>0.11155378486055777</v>
      </c>
      <c r="H23" s="33">
        <f t="shared" si="1"/>
        <v>0.11528150134048257</v>
      </c>
      <c r="I23" s="33">
        <f t="shared" si="2"/>
        <v>0.06422018348623854</v>
      </c>
      <c r="J23" s="33">
        <f t="shared" si="3"/>
        <v>0.3</v>
      </c>
    </row>
    <row r="24" spans="1:10" ht="12.75" customHeight="1">
      <c r="A24" s="115" t="s">
        <v>191</v>
      </c>
      <c r="B24" s="118">
        <f>C24+D24+E24</f>
        <v>135</v>
      </c>
      <c r="C24" s="119">
        <v>100</v>
      </c>
      <c r="D24" s="119">
        <v>32</v>
      </c>
      <c r="E24" s="119">
        <v>3</v>
      </c>
      <c r="F24" s="32"/>
      <c r="G24" s="39">
        <f t="shared" si="0"/>
        <v>0.2689243027888446</v>
      </c>
      <c r="H24" s="33">
        <f t="shared" si="1"/>
        <v>0.2680965147453083</v>
      </c>
      <c r="I24" s="33">
        <f t="shared" si="2"/>
        <v>0.29357798165137616</v>
      </c>
      <c r="J24" s="33">
        <f t="shared" si="3"/>
        <v>0.15</v>
      </c>
    </row>
    <row r="25" spans="1:10" ht="12.75">
      <c r="A25" s="124" t="s">
        <v>192</v>
      </c>
      <c r="B25" s="118">
        <f>SUM(B20:B24)</f>
        <v>502</v>
      </c>
      <c r="C25" s="129">
        <f>SUM(C20:C24)</f>
        <v>373</v>
      </c>
      <c r="D25" s="129">
        <f>SUM(D20:D24)</f>
        <v>109</v>
      </c>
      <c r="E25" s="129">
        <f>SUM(E20:E24)</f>
        <v>20</v>
      </c>
      <c r="F25" s="119"/>
      <c r="G25" s="39">
        <f t="shared" si="0"/>
        <v>1</v>
      </c>
      <c r="H25" s="33">
        <f t="shared" si="1"/>
        <v>1</v>
      </c>
      <c r="I25" s="33">
        <f t="shared" si="2"/>
        <v>1</v>
      </c>
      <c r="J25" s="33">
        <f t="shared" si="3"/>
        <v>1</v>
      </c>
    </row>
    <row r="26" spans="1:10" ht="12.75">
      <c r="A26" s="115"/>
      <c r="B26" s="129"/>
      <c r="C26" s="119"/>
      <c r="D26" s="119"/>
      <c r="E26" s="119"/>
      <c r="F26" s="119"/>
      <c r="G26" s="33"/>
      <c r="H26" s="33"/>
      <c r="I26" s="33"/>
      <c r="J26" s="33"/>
    </row>
    <row r="27" spans="1:10" ht="12.75" customHeight="1">
      <c r="A27" s="115"/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</row>
    <row r="28" spans="1:10" ht="12.75" customHeight="1">
      <c r="A28" s="115"/>
      <c r="B28" s="222" t="s">
        <v>50</v>
      </c>
      <c r="C28" s="222"/>
      <c r="D28" s="222"/>
      <c r="E28" s="222"/>
      <c r="F28" s="32"/>
      <c r="G28" s="222" t="s">
        <v>194</v>
      </c>
      <c r="H28" s="222"/>
      <c r="I28" s="222"/>
      <c r="J28" s="222"/>
    </row>
    <row r="29" spans="1:10" ht="12.75">
      <c r="A29" s="115" t="s">
        <v>188</v>
      </c>
      <c r="B29" s="118">
        <f>C29+D29+E29</f>
        <v>44</v>
      </c>
      <c r="C29" s="119">
        <v>35</v>
      </c>
      <c r="D29" s="119">
        <v>4</v>
      </c>
      <c r="E29" s="119">
        <v>5</v>
      </c>
      <c r="F29" s="125"/>
      <c r="G29" s="39">
        <f>B29/$B$13</f>
        <v>0.08943089430894309</v>
      </c>
      <c r="H29" s="33">
        <f>C29/$C$13</f>
        <v>0.09615384615384616</v>
      </c>
      <c r="I29" s="33">
        <f>D29/$D$13</f>
        <v>0.037037037037037035</v>
      </c>
      <c r="J29" s="33">
        <f>E29/$E$13</f>
        <v>0.25</v>
      </c>
    </row>
    <row r="30" spans="1:10" ht="12.75">
      <c r="A30" s="115" t="s">
        <v>189</v>
      </c>
      <c r="B30" s="118">
        <v>6</v>
      </c>
      <c r="C30" s="119">
        <v>5</v>
      </c>
      <c r="D30" s="119">
        <v>1</v>
      </c>
      <c r="E30" s="119">
        <v>0</v>
      </c>
      <c r="F30" s="126"/>
      <c r="G30" s="39">
        <f>B30/$B$13</f>
        <v>0.012195121951219513</v>
      </c>
      <c r="H30" s="33">
        <f>C30/$B$13</f>
        <v>0.01016260162601626</v>
      </c>
      <c r="I30" s="33">
        <f>D30/$B$13</f>
        <v>0.0020325203252032522</v>
      </c>
      <c r="J30" s="33">
        <f>E30/$B$13</f>
        <v>0</v>
      </c>
    </row>
    <row r="31" spans="1:10" ht="14.25" customHeight="1">
      <c r="A31" s="115" t="s">
        <v>115</v>
      </c>
      <c r="B31" s="118">
        <f>C31+D31+E31</f>
        <v>261</v>
      </c>
      <c r="C31" s="119">
        <v>190</v>
      </c>
      <c r="D31" s="119">
        <v>65</v>
      </c>
      <c r="E31" s="119">
        <v>6</v>
      </c>
      <c r="F31" s="127"/>
      <c r="G31" s="39">
        <f>B31/$B$13</f>
        <v>0.5304878048780488</v>
      </c>
      <c r="H31" s="33">
        <f>C31/$B$13</f>
        <v>0.3861788617886179</v>
      </c>
      <c r="I31" s="33">
        <f>D31/$B$13</f>
        <v>0.13211382113821138</v>
      </c>
      <c r="J31" s="33">
        <f>E31/$B$13</f>
        <v>0.012195121951219513</v>
      </c>
    </row>
    <row r="32" spans="1:10" ht="12.75" customHeight="1">
      <c r="A32" s="115" t="s">
        <v>190</v>
      </c>
      <c r="B32" s="118">
        <f>C32+D32+E32</f>
        <v>56</v>
      </c>
      <c r="C32" s="119">
        <v>43</v>
      </c>
      <c r="D32" s="119">
        <v>7</v>
      </c>
      <c r="E32" s="119">
        <v>6</v>
      </c>
      <c r="F32" s="128"/>
      <c r="G32" s="39">
        <f>B32/$B$13</f>
        <v>0.11382113821138211</v>
      </c>
      <c r="H32" s="33">
        <f>C32/$B$13</f>
        <v>0.08739837398373984</v>
      </c>
      <c r="I32" s="33">
        <f>D32/$B$13</f>
        <v>0.014227642276422764</v>
      </c>
      <c r="J32" s="33">
        <f>E32/$B$13</f>
        <v>0.012195121951219513</v>
      </c>
    </row>
    <row r="33" spans="1:10" ht="12.75" customHeight="1">
      <c r="A33" s="130" t="s">
        <v>191</v>
      </c>
      <c r="B33" s="131">
        <f>C33+D33+E33</f>
        <v>135</v>
      </c>
      <c r="C33" s="132">
        <v>100</v>
      </c>
      <c r="D33" s="132">
        <v>32</v>
      </c>
      <c r="E33" s="132">
        <v>3</v>
      </c>
      <c r="F33" s="133"/>
      <c r="G33" s="54">
        <f>B33/$B$13</f>
        <v>0.27439024390243905</v>
      </c>
      <c r="H33" s="134">
        <f>C33/$B$13</f>
        <v>0.2032520325203252</v>
      </c>
      <c r="I33" s="134">
        <f>D33/$B$13</f>
        <v>0.06504065040650407</v>
      </c>
      <c r="J33" s="134">
        <f>E33/$B$13</f>
        <v>0.006097560975609756</v>
      </c>
    </row>
    <row r="34" spans="1:10" ht="14.25" customHeight="1">
      <c r="A34" s="55" t="s">
        <v>303</v>
      </c>
      <c r="B34" s="55"/>
      <c r="C34" s="55"/>
      <c r="D34" s="55"/>
      <c r="E34" s="55"/>
      <c r="F34" s="55"/>
      <c r="G34" s="56"/>
      <c r="H34" s="57"/>
      <c r="I34" s="21"/>
      <c r="J34" s="21"/>
    </row>
    <row r="35" spans="1:10" ht="12.75">
      <c r="A35" s="124"/>
      <c r="B35" s="118"/>
      <c r="C35" s="35"/>
      <c r="D35" s="35"/>
      <c r="E35" s="35"/>
      <c r="F35" s="135"/>
      <c r="G35" s="39"/>
      <c r="H35" s="39"/>
      <c r="I35" s="39"/>
      <c r="J35" s="39"/>
    </row>
    <row r="36" spans="1:10" ht="12.75" customHeight="1">
      <c r="A36" s="124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12.75" customHeight="1">
      <c r="A37" s="115"/>
      <c r="B37" s="222"/>
      <c r="C37" s="222"/>
      <c r="D37" s="222"/>
      <c r="E37" s="222"/>
      <c r="F37" s="32"/>
      <c r="G37" s="222"/>
      <c r="H37" s="222"/>
      <c r="I37" s="222"/>
      <c r="J37" s="222"/>
    </row>
    <row r="38" spans="1:10" ht="12.75">
      <c r="A38" s="115"/>
      <c r="B38" s="118"/>
      <c r="C38" s="119"/>
      <c r="D38" s="119"/>
      <c r="E38" s="119"/>
      <c r="F38" s="119"/>
      <c r="G38" s="33"/>
      <c r="H38" s="33"/>
      <c r="I38" s="33"/>
      <c r="J38" s="33"/>
    </row>
    <row r="39" spans="1:10" ht="12.75">
      <c r="A39" s="115"/>
      <c r="B39" s="118"/>
      <c r="C39" s="119"/>
      <c r="D39" s="119"/>
      <c r="E39" s="119"/>
      <c r="F39" s="119"/>
      <c r="G39" s="33"/>
      <c r="H39" s="33"/>
      <c r="I39" s="33"/>
      <c r="J39" s="33"/>
    </row>
    <row r="40" spans="1:10" ht="12.75">
      <c r="A40" s="115"/>
      <c r="B40" s="118"/>
      <c r="C40" s="119"/>
      <c r="D40" s="119"/>
      <c r="E40" s="119"/>
      <c r="F40" s="119"/>
      <c r="G40" s="33"/>
      <c r="H40" s="33"/>
      <c r="I40" s="33"/>
      <c r="J40" s="33"/>
    </row>
    <row r="41" spans="1:10" ht="12.75">
      <c r="A41" s="115"/>
      <c r="B41" s="118"/>
      <c r="C41" s="129"/>
      <c r="D41" s="129"/>
      <c r="E41" s="129"/>
      <c r="F41" s="136"/>
      <c r="G41" s="33"/>
      <c r="H41" s="33"/>
      <c r="I41" s="33"/>
      <c r="J41" s="33"/>
    </row>
    <row r="42" spans="1:10" ht="12.75">
      <c r="A42" s="124"/>
      <c r="B42" s="118"/>
      <c r="C42" s="38"/>
      <c r="D42" s="38"/>
      <c r="E42" s="38"/>
      <c r="F42" s="135"/>
      <c r="G42" s="39"/>
      <c r="H42" s="39"/>
      <c r="I42" s="39"/>
      <c r="J42" s="39"/>
    </row>
    <row r="43" spans="1:10" ht="14.25" customHeight="1">
      <c r="A43" s="115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.75" customHeight="1">
      <c r="A44" s="115"/>
      <c r="B44" s="222"/>
      <c r="C44" s="222"/>
      <c r="D44" s="222"/>
      <c r="E44" s="222"/>
      <c r="F44" s="32"/>
      <c r="G44" s="222"/>
      <c r="H44" s="222"/>
      <c r="I44" s="222"/>
      <c r="J44" s="222"/>
    </row>
    <row r="45" spans="1:10" ht="12.75">
      <c r="A45" s="115"/>
      <c r="B45" s="118"/>
      <c r="C45" s="119"/>
      <c r="D45" s="119"/>
      <c r="E45" s="119"/>
      <c r="F45" s="119"/>
      <c r="G45" s="33"/>
      <c r="H45" s="33"/>
      <c r="I45" s="33"/>
      <c r="J45" s="33"/>
    </row>
    <row r="46" spans="1:10" ht="12.75">
      <c r="A46" s="115"/>
      <c r="B46" s="118"/>
      <c r="C46" s="136"/>
      <c r="D46" s="136"/>
      <c r="E46" s="136"/>
      <c r="F46" s="129"/>
      <c r="G46" s="33"/>
      <c r="H46" s="33"/>
      <c r="I46" s="33"/>
      <c r="J46" s="33"/>
    </row>
    <row r="47" spans="1:10" ht="12.75">
      <c r="A47" s="124"/>
      <c r="B47" s="118"/>
      <c r="C47" s="35"/>
      <c r="D47" s="35"/>
      <c r="E47" s="35"/>
      <c r="F47" s="118"/>
      <c r="G47" s="39"/>
      <c r="H47" s="39"/>
      <c r="I47" s="39"/>
      <c r="J47" s="39"/>
    </row>
    <row r="48" spans="1:10" ht="12.75" customHeight="1">
      <c r="A48" s="124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ht="12.75" customHeight="1">
      <c r="A49" s="115"/>
      <c r="B49" s="222"/>
      <c r="C49" s="222"/>
      <c r="D49" s="222"/>
      <c r="E49" s="222"/>
      <c r="F49" s="32"/>
      <c r="G49" s="222"/>
      <c r="H49" s="222"/>
      <c r="I49" s="222"/>
      <c r="J49" s="222"/>
    </row>
    <row r="50" spans="1:10" ht="12.75">
      <c r="A50" s="115"/>
      <c r="B50" s="118"/>
      <c r="C50" s="119"/>
      <c r="D50" s="119"/>
      <c r="E50" s="119"/>
      <c r="F50" s="119"/>
      <c r="G50" s="33"/>
      <c r="H50" s="33"/>
      <c r="I50" s="33"/>
      <c r="J50" s="33"/>
    </row>
    <row r="51" spans="1:10" ht="12.75">
      <c r="A51" s="115"/>
      <c r="B51" s="118"/>
      <c r="C51" s="119"/>
      <c r="D51" s="119"/>
      <c r="E51" s="119"/>
      <c r="F51" s="119"/>
      <c r="G51" s="33"/>
      <c r="H51" s="33"/>
      <c r="I51" s="33"/>
      <c r="J51" s="33"/>
    </row>
    <row r="52" spans="1:10" ht="12.75">
      <c r="A52" s="115"/>
      <c r="B52" s="118"/>
      <c r="C52" s="119"/>
      <c r="D52" s="119"/>
      <c r="E52" s="119"/>
      <c r="F52" s="119"/>
      <c r="G52" s="33"/>
      <c r="H52" s="33"/>
      <c r="I52" s="33"/>
      <c r="J52" s="33"/>
    </row>
    <row r="53" spans="1:10" ht="12.75">
      <c r="A53" s="115"/>
      <c r="B53" s="118"/>
      <c r="C53" s="119"/>
      <c r="D53" s="119"/>
      <c r="E53" s="119"/>
      <c r="F53" s="33"/>
      <c r="G53" s="33"/>
      <c r="H53" s="33"/>
      <c r="I53" s="33"/>
      <c r="J53" s="33"/>
    </row>
    <row r="54" spans="1:10" ht="12.75">
      <c r="A54" s="58"/>
      <c r="B54" s="118"/>
      <c r="C54" s="119"/>
      <c r="D54" s="119"/>
      <c r="E54" s="119"/>
      <c r="F54" s="33"/>
      <c r="G54" s="33"/>
      <c r="H54" s="33"/>
      <c r="I54" s="33"/>
      <c r="J54" s="33"/>
    </row>
    <row r="55" spans="1:10" ht="12.75">
      <c r="A55" s="124"/>
      <c r="B55" s="118"/>
      <c r="C55" s="38"/>
      <c r="D55" s="38"/>
      <c r="E55" s="38"/>
      <c r="F55" s="39"/>
      <c r="G55" s="39"/>
      <c r="H55" s="39"/>
      <c r="I55" s="39"/>
      <c r="J55" s="39"/>
    </row>
    <row r="56" spans="1:10" ht="14.25" customHeight="1">
      <c r="A56" s="115"/>
      <c r="B56" s="228"/>
      <c r="C56" s="228"/>
      <c r="D56" s="228"/>
      <c r="E56" s="228"/>
      <c r="F56" s="228"/>
      <c r="G56" s="228"/>
      <c r="H56" s="228"/>
      <c r="I56" s="228"/>
      <c r="J56" s="228"/>
    </row>
    <row r="57" spans="1:10" ht="12.75" customHeight="1">
      <c r="A57" s="115"/>
      <c r="B57" s="222"/>
      <c r="C57" s="222"/>
      <c r="D57" s="222"/>
      <c r="E57" s="222"/>
      <c r="F57" s="32"/>
      <c r="G57" s="222"/>
      <c r="H57" s="222"/>
      <c r="I57" s="222"/>
      <c r="J57" s="222"/>
    </row>
    <row r="58" spans="1:10" ht="12.75">
      <c r="A58" s="115"/>
      <c r="B58" s="118"/>
      <c r="C58" s="119"/>
      <c r="D58" s="119"/>
      <c r="E58" s="119"/>
      <c r="F58" s="119"/>
      <c r="G58" s="33"/>
      <c r="H58" s="33"/>
      <c r="I58" s="33"/>
      <c r="J58" s="33"/>
    </row>
    <row r="59" spans="1:10" ht="12.75">
      <c r="A59" s="115"/>
      <c r="B59" s="118"/>
      <c r="C59" s="136"/>
      <c r="D59" s="136"/>
      <c r="E59" s="136"/>
      <c r="F59" s="129"/>
      <c r="G59" s="33"/>
      <c r="H59" s="33"/>
      <c r="I59" s="33"/>
      <c r="J59" s="33"/>
    </row>
    <row r="60" spans="1:10" ht="12.75">
      <c r="A60" s="124"/>
      <c r="B60" s="118"/>
      <c r="C60" s="35"/>
      <c r="D60" s="35"/>
      <c r="E60" s="35"/>
      <c r="F60" s="118"/>
      <c r="G60" s="39"/>
      <c r="H60" s="39"/>
      <c r="I60" s="39"/>
      <c r="J60" s="39"/>
    </row>
    <row r="61" spans="1:10" ht="12.75" customHeight="1">
      <c r="A61" s="124"/>
      <c r="B61" s="228"/>
      <c r="C61" s="228"/>
      <c r="D61" s="228"/>
      <c r="E61" s="228"/>
      <c r="F61" s="228"/>
      <c r="G61" s="228"/>
      <c r="H61" s="228"/>
      <c r="I61" s="228"/>
      <c r="J61" s="228"/>
    </row>
    <row r="62" spans="1:10" ht="12.75" customHeight="1">
      <c r="A62" s="115"/>
      <c r="B62" s="222"/>
      <c r="C62" s="222"/>
      <c r="D62" s="222"/>
      <c r="E62" s="222"/>
      <c r="F62" s="32"/>
      <c r="G62" s="222"/>
      <c r="H62" s="222"/>
      <c r="I62" s="222"/>
      <c r="J62" s="222"/>
    </row>
    <row r="63" spans="1:10" ht="12.75">
      <c r="A63" s="115"/>
      <c r="B63" s="118"/>
      <c r="C63" s="119"/>
      <c r="D63" s="119"/>
      <c r="E63" s="119"/>
      <c r="F63" s="119"/>
      <c r="G63" s="33"/>
      <c r="H63" s="33"/>
      <c r="I63" s="33"/>
      <c r="J63" s="33"/>
    </row>
    <row r="64" spans="1:10" ht="12.75">
      <c r="A64" s="115"/>
      <c r="B64" s="118"/>
      <c r="C64" s="119"/>
      <c r="D64" s="119"/>
      <c r="E64" s="119"/>
      <c r="F64" s="119"/>
      <c r="G64" s="33"/>
      <c r="H64" s="33"/>
      <c r="I64" s="33"/>
      <c r="J64" s="33"/>
    </row>
    <row r="65" spans="1:10" ht="12.75">
      <c r="A65" s="115"/>
      <c r="B65" s="118"/>
      <c r="C65" s="119"/>
      <c r="D65" s="119"/>
      <c r="E65" s="119"/>
      <c r="F65" s="119"/>
      <c r="G65" s="33"/>
      <c r="H65" s="33"/>
      <c r="I65" s="33"/>
      <c r="J65" s="33"/>
    </row>
    <row r="66" spans="1:10" ht="12.75">
      <c r="A66" s="115"/>
      <c r="B66" s="118"/>
      <c r="C66" s="119"/>
      <c r="D66" s="119"/>
      <c r="E66" s="119"/>
      <c r="F66" s="33"/>
      <c r="G66" s="33"/>
      <c r="H66" s="33"/>
      <c r="I66" s="33"/>
      <c r="J66" s="33"/>
    </row>
    <row r="67" spans="1:10" ht="12.75">
      <c r="A67" s="58"/>
      <c r="B67" s="118"/>
      <c r="C67" s="119"/>
      <c r="D67" s="119"/>
      <c r="E67" s="119"/>
      <c r="F67" s="33"/>
      <c r="G67" s="33"/>
      <c r="H67" s="33"/>
      <c r="I67" s="33"/>
      <c r="J67" s="33"/>
    </row>
    <row r="68" spans="1:10" ht="12.75">
      <c r="A68" s="124"/>
      <c r="B68" s="118"/>
      <c r="C68" s="38"/>
      <c r="D68" s="38"/>
      <c r="E68" s="38"/>
      <c r="F68" s="39"/>
      <c r="G68" s="39"/>
      <c r="H68" s="39"/>
      <c r="I68" s="39"/>
      <c r="J68" s="39"/>
    </row>
    <row r="69" spans="1:10" ht="14.25" customHeight="1">
      <c r="A69" s="137"/>
      <c r="B69" s="228"/>
      <c r="C69" s="228"/>
      <c r="D69" s="228"/>
      <c r="E69" s="228"/>
      <c r="F69" s="228"/>
      <c r="G69" s="228"/>
      <c r="H69" s="228"/>
      <c r="I69" s="228"/>
      <c r="J69" s="228"/>
    </row>
    <row r="70" spans="1:10" ht="12.75" customHeight="1">
      <c r="A70" s="115"/>
      <c r="B70" s="222"/>
      <c r="C70" s="222"/>
      <c r="D70" s="222"/>
      <c r="E70" s="222"/>
      <c r="F70" s="32"/>
      <c r="G70" s="222"/>
      <c r="H70" s="222"/>
      <c r="I70" s="222"/>
      <c r="J70" s="222"/>
    </row>
    <row r="71" spans="1:10" ht="12.75">
      <c r="A71" s="115"/>
      <c r="B71" s="118"/>
      <c r="C71" s="119"/>
      <c r="D71" s="119"/>
      <c r="E71" s="119"/>
      <c r="F71" s="119"/>
      <c r="G71" s="33"/>
      <c r="H71" s="33"/>
      <c r="I71" s="33"/>
      <c r="J71" s="33"/>
    </row>
    <row r="72" spans="1:10" ht="12.75">
      <c r="A72" s="115"/>
      <c r="B72" s="118"/>
      <c r="C72" s="129"/>
      <c r="D72" s="129"/>
      <c r="E72" s="129"/>
      <c r="F72" s="129"/>
      <c r="G72" s="33"/>
      <c r="H72" s="33"/>
      <c r="I72" s="33"/>
      <c r="J72" s="33"/>
    </row>
    <row r="73" spans="1:10" ht="12.75">
      <c r="A73" s="124"/>
      <c r="B73" s="118"/>
      <c r="C73" s="118"/>
      <c r="D73" s="118"/>
      <c r="E73" s="118"/>
      <c r="F73" s="118"/>
      <c r="G73" s="39"/>
      <c r="H73" s="39"/>
      <c r="I73" s="39"/>
      <c r="J73" s="39"/>
    </row>
    <row r="74" spans="1:10" ht="12.75" customHeight="1">
      <c r="A74" s="124"/>
      <c r="B74" s="228"/>
      <c r="C74" s="228"/>
      <c r="D74" s="228"/>
      <c r="E74" s="228"/>
      <c r="F74" s="228"/>
      <c r="G74" s="228"/>
      <c r="H74" s="228"/>
      <c r="I74" s="228"/>
      <c r="J74" s="228"/>
    </row>
    <row r="75" spans="1:10" ht="12.75" customHeight="1">
      <c r="A75" s="115"/>
      <c r="B75" s="222"/>
      <c r="C75" s="222"/>
      <c r="D75" s="222"/>
      <c r="E75" s="222"/>
      <c r="F75" s="32"/>
      <c r="G75" s="222"/>
      <c r="H75" s="222"/>
      <c r="I75" s="222"/>
      <c r="J75" s="222"/>
    </row>
    <row r="76" spans="1:10" ht="12.75">
      <c r="A76" s="115"/>
      <c r="B76" s="118"/>
      <c r="C76" s="119"/>
      <c r="D76" s="119"/>
      <c r="E76" s="119"/>
      <c r="F76" s="119"/>
      <c r="G76" s="33"/>
      <c r="H76" s="33"/>
      <c r="I76" s="33"/>
      <c r="J76" s="33"/>
    </row>
    <row r="77" spans="1:10" ht="12.75">
      <c r="A77" s="115"/>
      <c r="B77" s="118"/>
      <c r="C77" s="119"/>
      <c r="D77" s="119"/>
      <c r="E77" s="119"/>
      <c r="F77" s="119"/>
      <c r="G77" s="33"/>
      <c r="H77" s="33"/>
      <c r="I77" s="33"/>
      <c r="J77" s="33"/>
    </row>
    <row r="78" spans="1:10" ht="12.75">
      <c r="A78" s="115"/>
      <c r="B78" s="118"/>
      <c r="C78" s="119"/>
      <c r="D78" s="119"/>
      <c r="E78" s="119"/>
      <c r="F78" s="119"/>
      <c r="G78" s="33"/>
      <c r="H78" s="33"/>
      <c r="I78" s="33"/>
      <c r="J78" s="33"/>
    </row>
    <row r="79" spans="1:10" ht="12.75">
      <c r="A79" s="115"/>
      <c r="B79" s="118"/>
      <c r="C79" s="119"/>
      <c r="D79" s="119"/>
      <c r="E79" s="119"/>
      <c r="F79" s="33"/>
      <c r="G79" s="33"/>
      <c r="H79" s="33"/>
      <c r="I79" s="33"/>
      <c r="J79" s="33"/>
    </row>
    <row r="80" spans="1:10" ht="12.75">
      <c r="A80" s="58"/>
      <c r="B80" s="118"/>
      <c r="C80" s="119"/>
      <c r="D80" s="119"/>
      <c r="E80" s="119"/>
      <c r="F80" s="33"/>
      <c r="G80" s="33"/>
      <c r="H80" s="33"/>
      <c r="I80" s="33"/>
      <c r="J80" s="33"/>
    </row>
    <row r="81" spans="1:10" ht="12.75">
      <c r="A81" s="138" t="s">
        <v>41</v>
      </c>
      <c r="B81" s="131">
        <f>C81+D81+E81</f>
        <v>0</v>
      </c>
      <c r="C81" s="139">
        <f>SUM(C76:C80)</f>
        <v>0</v>
      </c>
      <c r="D81" s="139">
        <f>SUM(D76:D80)</f>
        <v>0</v>
      </c>
      <c r="E81" s="139">
        <f>SUM(E76:E80)</f>
        <v>0</v>
      </c>
      <c r="F81" s="54"/>
      <c r="G81" s="54" t="e">
        <f>B81/#REF!</f>
        <v>#REF!</v>
      </c>
      <c r="H81" s="54" t="e">
        <f>C81/#REF!</f>
        <v>#REF!</v>
      </c>
      <c r="I81" s="54" t="e">
        <f>D81/#REF!</f>
        <v>#REF!</v>
      </c>
      <c r="J81" s="54" t="e">
        <f>E81/#REF!</f>
        <v>#REF!</v>
      </c>
    </row>
    <row r="82" spans="1:27" s="58" customFormat="1" ht="12.75">
      <c r="A82" s="55" t="s">
        <v>79</v>
      </c>
      <c r="B82" s="55"/>
      <c r="C82" s="55"/>
      <c r="D82" s="55"/>
      <c r="E82" s="55"/>
      <c r="F82" s="55"/>
      <c r="G82" s="56"/>
      <c r="H82" s="57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2.75">
      <c r="A83" s="55"/>
    </row>
  </sheetData>
  <sheetProtection selectLockedCells="1" selectUnlockedCells="1"/>
  <mergeCells count="35">
    <mergeCell ref="B70:E70"/>
    <mergeCell ref="G70:J70"/>
    <mergeCell ref="B74:J74"/>
    <mergeCell ref="B75:E75"/>
    <mergeCell ref="G75:J75"/>
    <mergeCell ref="B61:J61"/>
    <mergeCell ref="B62:E62"/>
    <mergeCell ref="G62:J62"/>
    <mergeCell ref="B69:J69"/>
    <mergeCell ref="B49:E49"/>
    <mergeCell ref="G49:J49"/>
    <mergeCell ref="B56:J56"/>
    <mergeCell ref="B57:E57"/>
    <mergeCell ref="G57:J57"/>
    <mergeCell ref="B43:J43"/>
    <mergeCell ref="B44:E44"/>
    <mergeCell ref="G44:J44"/>
    <mergeCell ref="B48:J48"/>
    <mergeCell ref="B28:E28"/>
    <mergeCell ref="G28:J28"/>
    <mergeCell ref="B36:J36"/>
    <mergeCell ref="B37:E37"/>
    <mergeCell ref="G37:J37"/>
    <mergeCell ref="B18:J18"/>
    <mergeCell ref="B19:E19"/>
    <mergeCell ref="G19:J19"/>
    <mergeCell ref="B27:J27"/>
    <mergeCell ref="B10:J10"/>
    <mergeCell ref="B11:J11"/>
    <mergeCell ref="B12:E12"/>
    <mergeCell ref="G12:J12"/>
    <mergeCell ref="A1:J1"/>
    <mergeCell ref="B5:J5"/>
    <mergeCell ref="B6:E6"/>
    <mergeCell ref="G6:J6"/>
  </mergeCells>
  <printOptions horizontalCentered="1"/>
  <pageMargins left="0" right="0" top="0.5902777777777778" bottom="0.39375" header="0.5118055555555555" footer="0.5118055555555555"/>
  <pageSetup horizontalDpi="300" verticalDpi="300" orientation="landscape" paperSize="9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HT86"/>
  <sheetViews>
    <sheetView workbookViewId="0" topLeftCell="A31">
      <selection activeCell="A73" sqref="A73"/>
    </sheetView>
  </sheetViews>
  <sheetFormatPr defaultColWidth="9.140625" defaultRowHeight="12.75"/>
  <cols>
    <col min="1" max="1" width="37.00390625" style="21" customWidth="1"/>
    <col min="6" max="6" width="0.5625" style="0" customWidth="1"/>
    <col min="11" max="16384" width="11.57421875" style="0" customWidth="1"/>
  </cols>
  <sheetData>
    <row r="1" spans="1:228" s="22" customFormat="1" ht="18" customHeight="1">
      <c r="A1" s="217" t="s">
        <v>195</v>
      </c>
      <c r="B1" s="217"/>
      <c r="C1" s="217"/>
      <c r="D1" s="217"/>
      <c r="E1" s="217"/>
      <c r="F1" s="217"/>
      <c r="G1" s="217"/>
      <c r="H1" s="217"/>
      <c r="I1" s="217"/>
      <c r="J1" s="217"/>
      <c r="HT1"/>
    </row>
    <row r="2" spans="1:228" s="22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HT2"/>
    </row>
    <row r="3" spans="1:10" s="18" customFormat="1" ht="51" customHeight="1">
      <c r="A3" s="112" t="s">
        <v>40</v>
      </c>
      <c r="B3" s="113" t="s">
        <v>41</v>
      </c>
      <c r="C3" s="27" t="s">
        <v>42</v>
      </c>
      <c r="D3" s="27" t="s">
        <v>43</v>
      </c>
      <c r="E3" s="28" t="s">
        <v>44</v>
      </c>
      <c r="F3" s="27"/>
      <c r="G3" s="26" t="s">
        <v>41</v>
      </c>
      <c r="H3" s="27" t="s">
        <v>42</v>
      </c>
      <c r="I3" s="27" t="s">
        <v>43</v>
      </c>
      <c r="J3" s="28" t="s">
        <v>44</v>
      </c>
    </row>
    <row r="4" spans="1:10" s="30" customFormat="1" ht="6.75" customHeight="1">
      <c r="A4" s="29"/>
      <c r="B4" s="114"/>
      <c r="C4" s="114"/>
      <c r="D4" s="114"/>
      <c r="E4" s="114"/>
      <c r="F4" s="114"/>
      <c r="G4" s="114"/>
      <c r="H4" s="114"/>
      <c r="I4" s="114"/>
      <c r="J4" s="114"/>
    </row>
    <row r="5" spans="1:10" s="21" customFormat="1" ht="14.25" customHeight="1">
      <c r="A5" s="140"/>
      <c r="B5" s="229" t="s">
        <v>188</v>
      </c>
      <c r="C5" s="229"/>
      <c r="D5" s="229"/>
      <c r="E5" s="229"/>
      <c r="F5" s="229"/>
      <c r="G5" s="229"/>
      <c r="H5" s="229"/>
      <c r="I5" s="229"/>
      <c r="J5" s="229"/>
    </row>
    <row r="6" spans="1:228" s="22" customFormat="1" ht="12.75" customHeight="1">
      <c r="A6" s="141"/>
      <c r="B6" s="222" t="s">
        <v>50</v>
      </c>
      <c r="C6" s="222"/>
      <c r="D6" s="222"/>
      <c r="E6" s="222"/>
      <c r="F6" s="32"/>
      <c r="G6" s="230" t="s">
        <v>51</v>
      </c>
      <c r="H6" s="230"/>
      <c r="I6" s="230"/>
      <c r="J6" s="230"/>
      <c r="HT6"/>
    </row>
    <row r="7" spans="1:228" s="22" customFormat="1" ht="12.75" customHeight="1">
      <c r="A7" s="141" t="s">
        <v>196</v>
      </c>
      <c r="B7" s="142">
        <f>C7+D7+E7</f>
        <v>44</v>
      </c>
      <c r="C7" s="143">
        <v>35</v>
      </c>
      <c r="D7" s="143">
        <v>4</v>
      </c>
      <c r="E7" s="143">
        <v>5</v>
      </c>
      <c r="F7" s="143"/>
      <c r="G7" s="33">
        <f>B7/$B$9</f>
        <v>0.08943089430894309</v>
      </c>
      <c r="H7" s="33">
        <f>C7/$C$9</f>
        <v>0.09615384615384616</v>
      </c>
      <c r="I7" s="33">
        <f>D7/$D$9</f>
        <v>0.037037037037037035</v>
      </c>
      <c r="J7" s="144">
        <f>E7/$E$9</f>
        <v>0.25</v>
      </c>
      <c r="HT7"/>
    </row>
    <row r="8" spans="1:228" s="22" customFormat="1" ht="12.75" customHeight="1">
      <c r="A8" s="141" t="s">
        <v>197</v>
      </c>
      <c r="B8" s="142">
        <f>C8+D8+E8</f>
        <v>448</v>
      </c>
      <c r="C8" s="145">
        <v>329</v>
      </c>
      <c r="D8" s="145">
        <v>104</v>
      </c>
      <c r="E8" s="145">
        <v>15</v>
      </c>
      <c r="F8" s="145"/>
      <c r="G8" s="33">
        <f>B8/$B$9</f>
        <v>0.9105691056910569</v>
      </c>
      <c r="H8" s="33">
        <f>C8/$C$9</f>
        <v>0.9038461538461539</v>
      </c>
      <c r="I8" s="33">
        <f>D8/$D$9</f>
        <v>0.9629629629629629</v>
      </c>
      <c r="J8" s="144">
        <f>E8/$E$9</f>
        <v>0.75</v>
      </c>
      <c r="HT8"/>
    </row>
    <row r="9" spans="1:228" s="116" customFormat="1" ht="12.75" customHeight="1">
      <c r="A9" s="146" t="s">
        <v>41</v>
      </c>
      <c r="B9" s="63">
        <f>C9+D9+E9</f>
        <v>492</v>
      </c>
      <c r="C9" s="35">
        <f>SUM(C7:C8)</f>
        <v>364</v>
      </c>
      <c r="D9" s="35">
        <f>SUM(D7:D8)</f>
        <v>108</v>
      </c>
      <c r="E9" s="35">
        <f>SUM(E7:E8)</f>
        <v>20</v>
      </c>
      <c r="F9" s="63"/>
      <c r="G9" s="39">
        <f>B9/$B$9</f>
        <v>1</v>
      </c>
      <c r="H9" s="39">
        <f>C9/$C$9</f>
        <v>1</v>
      </c>
      <c r="I9" s="39">
        <f>D9/$D$9</f>
        <v>1</v>
      </c>
      <c r="J9" s="147">
        <f>E9/$E$9</f>
        <v>1</v>
      </c>
      <c r="HT9" s="117"/>
    </row>
    <row r="10" spans="1:10" s="30" customFormat="1" ht="12.75" customHeight="1">
      <c r="A10" s="146"/>
      <c r="B10" s="231" t="s">
        <v>198</v>
      </c>
      <c r="C10" s="231"/>
      <c r="D10" s="231"/>
      <c r="E10" s="231"/>
      <c r="F10" s="231"/>
      <c r="G10" s="231"/>
      <c r="H10" s="231"/>
      <c r="I10" s="231"/>
      <c r="J10" s="231"/>
    </row>
    <row r="11" spans="1:10" s="21" customFormat="1" ht="14.25" customHeight="1">
      <c r="A11" s="141"/>
      <c r="B11" s="222" t="s">
        <v>50</v>
      </c>
      <c r="C11" s="222"/>
      <c r="D11" s="222"/>
      <c r="E11" s="222"/>
      <c r="F11" s="32"/>
      <c r="G11" s="230" t="s">
        <v>51</v>
      </c>
      <c r="H11" s="230"/>
      <c r="I11" s="230"/>
      <c r="J11" s="230"/>
    </row>
    <row r="12" spans="1:228" s="22" customFormat="1" ht="12.75" customHeight="1">
      <c r="A12" s="141" t="s">
        <v>199</v>
      </c>
      <c r="B12" s="145">
        <v>21</v>
      </c>
      <c r="C12" s="143">
        <v>18</v>
      </c>
      <c r="D12" s="143">
        <v>2</v>
      </c>
      <c r="E12" s="143">
        <v>1</v>
      </c>
      <c r="F12" s="143">
        <v>12743.054438737276</v>
      </c>
      <c r="G12" s="33">
        <f aca="true" t="shared" si="0" ref="G12:G17">B12/$B$17</f>
        <v>0.4772727272727273</v>
      </c>
      <c r="H12" s="33">
        <f aca="true" t="shared" si="1" ref="H12:H17">C12/$C$17</f>
        <v>0.5142857142857142</v>
      </c>
      <c r="I12" s="33">
        <f aca="true" t="shared" si="2" ref="I12:I17">D12/$D$17</f>
        <v>0.5</v>
      </c>
      <c r="J12" s="144">
        <f aca="true" t="shared" si="3" ref="J12:J17">E12/$E$17</f>
        <v>0.2</v>
      </c>
      <c r="HT12"/>
    </row>
    <row r="13" spans="1:10" s="36" customFormat="1" ht="12">
      <c r="A13" s="141" t="s">
        <v>200</v>
      </c>
      <c r="B13" s="145">
        <v>0</v>
      </c>
      <c r="C13" s="143">
        <v>0</v>
      </c>
      <c r="D13" s="143">
        <v>0</v>
      </c>
      <c r="E13" s="143">
        <v>0</v>
      </c>
      <c r="F13" s="143"/>
      <c r="G13" s="33">
        <f t="shared" si="0"/>
        <v>0</v>
      </c>
      <c r="H13" s="33">
        <f t="shared" si="1"/>
        <v>0</v>
      </c>
      <c r="I13" s="33">
        <f t="shared" si="2"/>
        <v>0</v>
      </c>
      <c r="J13" s="144">
        <f t="shared" si="3"/>
        <v>0</v>
      </c>
    </row>
    <row r="14" spans="1:10" s="36" customFormat="1" ht="14.25" customHeight="1">
      <c r="A14" s="141" t="s">
        <v>201</v>
      </c>
      <c r="B14" s="145">
        <v>22</v>
      </c>
      <c r="C14" s="143">
        <v>16</v>
      </c>
      <c r="D14" s="143">
        <v>2</v>
      </c>
      <c r="E14" s="143">
        <v>4</v>
      </c>
      <c r="F14" s="143"/>
      <c r="G14" s="33">
        <f t="shared" si="0"/>
        <v>0.5</v>
      </c>
      <c r="H14" s="33">
        <f t="shared" si="1"/>
        <v>0.45714285714285713</v>
      </c>
      <c r="I14" s="33">
        <f t="shared" si="2"/>
        <v>0.5</v>
      </c>
      <c r="J14" s="144">
        <f t="shared" si="3"/>
        <v>0.8</v>
      </c>
    </row>
    <row r="15" spans="1:10" s="36" customFormat="1" ht="12">
      <c r="A15" s="141" t="s">
        <v>169</v>
      </c>
      <c r="B15" s="145">
        <v>0</v>
      </c>
      <c r="C15" s="145">
        <v>0</v>
      </c>
      <c r="D15" s="145">
        <v>0</v>
      </c>
      <c r="E15" s="145">
        <v>0</v>
      </c>
      <c r="F15" s="33">
        <v>0.9589520832235362</v>
      </c>
      <c r="G15" s="33">
        <f t="shared" si="0"/>
        <v>0</v>
      </c>
      <c r="H15" s="33">
        <f t="shared" si="1"/>
        <v>0</v>
      </c>
      <c r="I15" s="33">
        <f t="shared" si="2"/>
        <v>0</v>
      </c>
      <c r="J15" s="144">
        <f t="shared" si="3"/>
        <v>0</v>
      </c>
    </row>
    <row r="16" spans="1:10" s="36" customFormat="1" ht="12">
      <c r="A16" s="148" t="s">
        <v>186</v>
      </c>
      <c r="B16" s="145">
        <v>1</v>
      </c>
      <c r="C16" s="145">
        <v>1</v>
      </c>
      <c r="D16" s="145">
        <v>0</v>
      </c>
      <c r="E16" s="145">
        <v>0</v>
      </c>
      <c r="F16" s="33"/>
      <c r="G16" s="33">
        <f t="shared" si="0"/>
        <v>0.022727272727272728</v>
      </c>
      <c r="H16" s="33">
        <f t="shared" si="1"/>
        <v>0.02857142857142857</v>
      </c>
      <c r="I16" s="33">
        <f t="shared" si="2"/>
        <v>0</v>
      </c>
      <c r="J16" s="144">
        <f t="shared" si="3"/>
        <v>0</v>
      </c>
    </row>
    <row r="17" spans="1:10" s="44" customFormat="1" ht="12">
      <c r="A17" s="149" t="s">
        <v>41</v>
      </c>
      <c r="B17" s="131">
        <f>SUM(B12:B16)</f>
        <v>44</v>
      </c>
      <c r="C17" s="131">
        <f>SUM(C12:C16)</f>
        <v>35</v>
      </c>
      <c r="D17" s="131">
        <f>SUM(D12:D16)</f>
        <v>4</v>
      </c>
      <c r="E17" s="131">
        <f>SUM(E12:E16)</f>
        <v>5</v>
      </c>
      <c r="F17" s="54">
        <v>1</v>
      </c>
      <c r="G17" s="54">
        <f t="shared" si="0"/>
        <v>1</v>
      </c>
      <c r="H17" s="54">
        <f t="shared" si="1"/>
        <v>1</v>
      </c>
      <c r="I17" s="54">
        <f t="shared" si="2"/>
        <v>1</v>
      </c>
      <c r="J17" s="150">
        <f t="shared" si="3"/>
        <v>1</v>
      </c>
    </row>
    <row r="18" spans="1:10" s="44" customFormat="1" ht="12">
      <c r="A18" s="124"/>
      <c r="B18" s="118"/>
      <c r="C18" s="118"/>
      <c r="D18" s="118"/>
      <c r="E18" s="118"/>
      <c r="F18" s="39"/>
      <c r="G18" s="39"/>
      <c r="H18" s="39"/>
      <c r="I18" s="39"/>
      <c r="J18" s="39"/>
    </row>
    <row r="19" spans="1:10" ht="14.25" customHeight="1">
      <c r="A19" s="140"/>
      <c r="B19" s="229" t="s">
        <v>189</v>
      </c>
      <c r="C19" s="229"/>
      <c r="D19" s="229"/>
      <c r="E19" s="229"/>
      <c r="F19" s="229"/>
      <c r="G19" s="229"/>
      <c r="H19" s="229"/>
      <c r="I19" s="229"/>
      <c r="J19" s="229"/>
    </row>
    <row r="20" spans="1:10" ht="12.75" customHeight="1">
      <c r="A20" s="141"/>
      <c r="B20" s="222" t="s">
        <v>50</v>
      </c>
      <c r="C20" s="222"/>
      <c r="D20" s="222"/>
      <c r="E20" s="222"/>
      <c r="F20" s="32"/>
      <c r="G20" s="230" t="s">
        <v>51</v>
      </c>
      <c r="H20" s="230"/>
      <c r="I20" s="230"/>
      <c r="J20" s="230"/>
    </row>
    <row r="21" spans="1:10" ht="12.75">
      <c r="A21" s="141" t="s">
        <v>196</v>
      </c>
      <c r="B21" s="142">
        <v>6</v>
      </c>
      <c r="C21" s="143">
        <v>5</v>
      </c>
      <c r="D21" s="143">
        <v>1</v>
      </c>
      <c r="E21" s="143">
        <v>0</v>
      </c>
      <c r="F21" s="143">
        <v>12743.054438737276</v>
      </c>
      <c r="G21" s="33">
        <f>B21/$B$23</f>
        <v>0.012195121951219513</v>
      </c>
      <c r="H21" s="33">
        <f>C21/$C$23</f>
        <v>0.013736263736263736</v>
      </c>
      <c r="I21" s="33">
        <f>D21/$D$23</f>
        <v>0.009259259259259259</v>
      </c>
      <c r="J21" s="144">
        <f>E21/$D$23</f>
        <v>0</v>
      </c>
    </row>
    <row r="22" spans="1:10" ht="12.75">
      <c r="A22" s="141" t="s">
        <v>197</v>
      </c>
      <c r="B22" s="142">
        <f>C22+D22+E22</f>
        <v>486</v>
      </c>
      <c r="C22" s="151">
        <v>359</v>
      </c>
      <c r="D22" s="151">
        <v>107</v>
      </c>
      <c r="E22" s="151">
        <v>20</v>
      </c>
      <c r="F22" s="151"/>
      <c r="G22" s="33">
        <f>B22/$B$23</f>
        <v>0.9878048780487805</v>
      </c>
      <c r="H22" s="33">
        <f>C22/$C$23</f>
        <v>0.9862637362637363</v>
      </c>
      <c r="I22" s="33">
        <f>D22/$D$23</f>
        <v>0.9907407407407407</v>
      </c>
      <c r="J22" s="144">
        <f>E22/$D$23</f>
        <v>0.18518518518518517</v>
      </c>
    </row>
    <row r="23" spans="1:10" ht="12.75">
      <c r="A23" s="146" t="s">
        <v>41</v>
      </c>
      <c r="B23" s="63">
        <f>SUM(B21:B22)</f>
        <v>492</v>
      </c>
      <c r="C23" s="35">
        <f>SUM(C21:C22)</f>
        <v>364</v>
      </c>
      <c r="D23" s="35">
        <f>SUM(D21:D22)</f>
        <v>108</v>
      </c>
      <c r="E23" s="35">
        <f>SUM(E21:E22)</f>
        <v>20</v>
      </c>
      <c r="F23" s="152"/>
      <c r="G23" s="39">
        <f>B23/$B$23</f>
        <v>1</v>
      </c>
      <c r="H23" s="39">
        <f>C23/$C$23</f>
        <v>1</v>
      </c>
      <c r="I23" s="39">
        <f>D23/$D$23</f>
        <v>1</v>
      </c>
      <c r="J23" s="147">
        <f>E23/$D$23</f>
        <v>0.18518518518518517</v>
      </c>
    </row>
    <row r="24" spans="1:10" ht="12.75" customHeight="1">
      <c r="A24" s="146"/>
      <c r="B24" s="231" t="s">
        <v>198</v>
      </c>
      <c r="C24" s="231"/>
      <c r="D24" s="231"/>
      <c r="E24" s="231"/>
      <c r="F24" s="231"/>
      <c r="G24" s="231"/>
      <c r="H24" s="231"/>
      <c r="I24" s="231"/>
      <c r="J24" s="231"/>
    </row>
    <row r="25" spans="1:10" ht="12.75" customHeight="1">
      <c r="A25" s="141"/>
      <c r="B25" s="222" t="s">
        <v>50</v>
      </c>
      <c r="C25" s="222"/>
      <c r="D25" s="222"/>
      <c r="E25" s="222"/>
      <c r="F25" s="32"/>
      <c r="G25" s="230" t="s">
        <v>51</v>
      </c>
      <c r="H25" s="230"/>
      <c r="I25" s="230"/>
      <c r="J25" s="230"/>
    </row>
    <row r="26" spans="1:10" ht="12.75">
      <c r="A26" s="141" t="s">
        <v>199</v>
      </c>
      <c r="B26" s="142">
        <f>C26+D26+E26</f>
        <v>1</v>
      </c>
      <c r="C26" s="143">
        <v>0</v>
      </c>
      <c r="D26" s="143">
        <v>1</v>
      </c>
      <c r="E26" s="143">
        <v>0</v>
      </c>
      <c r="F26" s="143"/>
      <c r="G26" s="33">
        <f>B26/$B$30</f>
        <v>0.16666666666666666</v>
      </c>
      <c r="H26" s="33">
        <f>C26/$C$30</f>
        <v>0</v>
      </c>
      <c r="I26" s="33">
        <f>D26/$D$30</f>
        <v>1</v>
      </c>
      <c r="J26" s="144">
        <f>E26/$D$23</f>
        <v>0</v>
      </c>
    </row>
    <row r="27" spans="1:10" ht="12.75">
      <c r="A27" s="141" t="s">
        <v>200</v>
      </c>
      <c r="B27" s="142">
        <f>C27+D27+E27</f>
        <v>1</v>
      </c>
      <c r="C27" s="143">
        <v>1</v>
      </c>
      <c r="D27" s="143">
        <v>0</v>
      </c>
      <c r="E27" s="143">
        <v>0</v>
      </c>
      <c r="F27" s="143"/>
      <c r="G27" s="33">
        <f>B27/$B$30</f>
        <v>0.16666666666666666</v>
      </c>
      <c r="H27" s="33">
        <f>C27/$C$30</f>
        <v>0.2</v>
      </c>
      <c r="I27" s="33">
        <f>D27/$D$30</f>
        <v>0</v>
      </c>
      <c r="J27" s="144">
        <f>E27/$D$23</f>
        <v>0</v>
      </c>
    </row>
    <row r="28" spans="1:10" ht="12.75" customHeight="1">
      <c r="A28" s="141" t="s">
        <v>201</v>
      </c>
      <c r="B28" s="142">
        <f>C28+D28+E28</f>
        <v>4</v>
      </c>
      <c r="C28" s="143">
        <v>4</v>
      </c>
      <c r="D28" s="143">
        <v>0</v>
      </c>
      <c r="E28" s="143">
        <v>0</v>
      </c>
      <c r="F28" s="143"/>
      <c r="G28" s="33">
        <f>B28/$B$30</f>
        <v>0.6666666666666666</v>
      </c>
      <c r="H28" s="33">
        <f>C28/$C$30</f>
        <v>0.8</v>
      </c>
      <c r="I28" s="33">
        <f>D28/$D$30</f>
        <v>0</v>
      </c>
      <c r="J28" s="144">
        <f>E28/$D$23</f>
        <v>0</v>
      </c>
    </row>
    <row r="29" spans="1:10" ht="12.75">
      <c r="A29" s="141" t="s">
        <v>169</v>
      </c>
      <c r="B29" s="142">
        <f>C29+D29+E29</f>
        <v>0</v>
      </c>
      <c r="C29" s="145">
        <v>0</v>
      </c>
      <c r="D29" s="145">
        <v>0</v>
      </c>
      <c r="E29" s="145">
        <v>0</v>
      </c>
      <c r="F29" s="151"/>
      <c r="G29" s="33">
        <f>B29/$B$30</f>
        <v>0</v>
      </c>
      <c r="H29" s="33">
        <f>C29/$C$30</f>
        <v>0</v>
      </c>
      <c r="I29" s="33">
        <f>D29/$D$30</f>
        <v>0</v>
      </c>
      <c r="J29" s="144">
        <f>E29/$D$23</f>
        <v>0</v>
      </c>
    </row>
    <row r="30" spans="1:10" ht="12.75">
      <c r="A30" s="149" t="s">
        <v>41</v>
      </c>
      <c r="B30" s="131">
        <f>C30+D30+E30</f>
        <v>6</v>
      </c>
      <c r="C30" s="139">
        <v>5</v>
      </c>
      <c r="D30" s="139">
        <v>1</v>
      </c>
      <c r="E30" s="139">
        <v>0</v>
      </c>
      <c r="F30" s="153"/>
      <c r="G30" s="54">
        <f>B30/$B$30</f>
        <v>1</v>
      </c>
      <c r="H30" s="54">
        <f>C30/$C$30</f>
        <v>1</v>
      </c>
      <c r="I30" s="54">
        <f>D30/$D$30</f>
        <v>1</v>
      </c>
      <c r="J30" s="150">
        <f>E30/$D$23</f>
        <v>0</v>
      </c>
    </row>
    <row r="31" spans="1:10" ht="12.75">
      <c r="A31" s="124"/>
      <c r="B31" s="118"/>
      <c r="C31" s="38"/>
      <c r="D31" s="38"/>
      <c r="E31" s="38"/>
      <c r="F31" s="135"/>
      <c r="G31" s="39"/>
      <c r="H31" s="39"/>
      <c r="I31" s="39"/>
      <c r="J31" s="39"/>
    </row>
    <row r="32" spans="1:10" ht="12.75" customHeight="1">
      <c r="A32" s="140"/>
      <c r="B32" s="229" t="s">
        <v>115</v>
      </c>
      <c r="C32" s="229"/>
      <c r="D32" s="229"/>
      <c r="E32" s="229"/>
      <c r="F32" s="229"/>
      <c r="G32" s="229"/>
      <c r="H32" s="229"/>
      <c r="I32" s="229"/>
      <c r="J32" s="229"/>
    </row>
    <row r="33" spans="1:10" ht="14.25" customHeight="1">
      <c r="A33" s="141"/>
      <c r="B33" s="222" t="s">
        <v>50</v>
      </c>
      <c r="C33" s="222"/>
      <c r="D33" s="222"/>
      <c r="E33" s="222"/>
      <c r="F33" s="32"/>
      <c r="G33" s="230" t="s">
        <v>51</v>
      </c>
      <c r="H33" s="230"/>
      <c r="I33" s="230"/>
      <c r="J33" s="230"/>
    </row>
    <row r="34" spans="1:10" ht="12.75" customHeight="1">
      <c r="A34" s="141" t="s">
        <v>196</v>
      </c>
      <c r="B34" s="142">
        <f>C34+D34+E34</f>
        <v>261</v>
      </c>
      <c r="C34" s="143">
        <v>190</v>
      </c>
      <c r="D34" s="143">
        <v>65</v>
      </c>
      <c r="E34" s="143">
        <v>6</v>
      </c>
      <c r="F34" s="143"/>
      <c r="G34" s="33">
        <f>B34/$B$36</f>
        <v>0.5304878048780488</v>
      </c>
      <c r="H34" s="33">
        <f>C34/$C$36</f>
        <v>0.521978021978022</v>
      </c>
      <c r="I34" s="33">
        <f>D34/$D$36</f>
        <v>0.6018518518518519</v>
      </c>
      <c r="J34" s="144">
        <f>E34/$E$36</f>
        <v>0.3</v>
      </c>
    </row>
    <row r="35" spans="1:10" ht="12.75" customHeight="1">
      <c r="A35" s="141" t="s">
        <v>197</v>
      </c>
      <c r="B35" s="142">
        <f>C35+D35+E35</f>
        <v>231</v>
      </c>
      <c r="C35" s="151">
        <v>174</v>
      </c>
      <c r="D35" s="151">
        <v>43</v>
      </c>
      <c r="E35" s="151">
        <v>14</v>
      </c>
      <c r="F35" s="145"/>
      <c r="G35" s="33">
        <f>B35/$B$36</f>
        <v>0.4695121951219512</v>
      </c>
      <c r="H35" s="33">
        <f>C35/$C$36</f>
        <v>0.47802197802197804</v>
      </c>
      <c r="I35" s="33">
        <f>D35/$D$36</f>
        <v>0.39814814814814814</v>
      </c>
      <c r="J35" s="144">
        <f>E35/$E$36</f>
        <v>0.7</v>
      </c>
    </row>
    <row r="36" spans="1:10" ht="14.25" customHeight="1">
      <c r="A36" s="146" t="s">
        <v>41</v>
      </c>
      <c r="B36" s="63">
        <f>C36+D36+E36</f>
        <v>492</v>
      </c>
      <c r="C36" s="35">
        <f>SUM(C34:C35)</f>
        <v>364</v>
      </c>
      <c r="D36" s="35">
        <f>SUM(D34:D35)</f>
        <v>108</v>
      </c>
      <c r="E36" s="35">
        <f>SUM(E34:E35)</f>
        <v>20</v>
      </c>
      <c r="F36" s="142"/>
      <c r="G36" s="39">
        <f>B36/$B$36</f>
        <v>1</v>
      </c>
      <c r="H36" s="39">
        <f>C36/$C$36</f>
        <v>1</v>
      </c>
      <c r="I36" s="39">
        <f>D36/$D$36</f>
        <v>1</v>
      </c>
      <c r="J36" s="147">
        <f>E36/$E$36</f>
        <v>1</v>
      </c>
    </row>
    <row r="37" spans="1:10" ht="12.75" customHeight="1">
      <c r="A37" s="146"/>
      <c r="B37" s="231" t="s">
        <v>198</v>
      </c>
      <c r="C37" s="231"/>
      <c r="D37" s="231"/>
      <c r="E37" s="231"/>
      <c r="F37" s="231"/>
      <c r="G37" s="231"/>
      <c r="H37" s="231"/>
      <c r="I37" s="231"/>
      <c r="J37" s="231"/>
    </row>
    <row r="38" spans="1:10" ht="12.75" customHeight="1">
      <c r="A38" s="141"/>
      <c r="B38" s="222" t="s">
        <v>50</v>
      </c>
      <c r="C38" s="222"/>
      <c r="D38" s="222"/>
      <c r="E38" s="222"/>
      <c r="F38" s="32"/>
      <c r="G38" s="230" t="s">
        <v>51</v>
      </c>
      <c r="H38" s="230"/>
      <c r="I38" s="230"/>
      <c r="J38" s="230"/>
    </row>
    <row r="39" spans="1:10" ht="12.75" customHeight="1">
      <c r="A39" s="141" t="s">
        <v>199</v>
      </c>
      <c r="B39" s="142">
        <f aca="true" t="shared" si="4" ref="B39:B44">C39+D39+E39</f>
        <v>52</v>
      </c>
      <c r="C39" s="143">
        <v>42</v>
      </c>
      <c r="D39" s="143">
        <v>9</v>
      </c>
      <c r="E39" s="143">
        <v>1</v>
      </c>
      <c r="F39" s="143"/>
      <c r="G39" s="33">
        <f aca="true" t="shared" si="5" ref="G39:G44">B39/$B$44</f>
        <v>0.19923371647509577</v>
      </c>
      <c r="H39" s="33">
        <f aca="true" t="shared" si="6" ref="H39:H44">C39/$C$44</f>
        <v>0.22105263157894736</v>
      </c>
      <c r="I39" s="33">
        <f aca="true" t="shared" si="7" ref="I39:I44">D39/$D$44</f>
        <v>0.13846153846153847</v>
      </c>
      <c r="J39" s="144">
        <f aca="true" t="shared" si="8" ref="J39:J44">E39/$E$44</f>
        <v>0.16666666666666666</v>
      </c>
    </row>
    <row r="40" spans="1:10" ht="12.75">
      <c r="A40" s="141" t="s">
        <v>200</v>
      </c>
      <c r="B40" s="142">
        <f t="shared" si="4"/>
        <v>0</v>
      </c>
      <c r="C40" s="143">
        <v>0</v>
      </c>
      <c r="D40" s="143">
        <v>0</v>
      </c>
      <c r="E40" s="143">
        <v>0</v>
      </c>
      <c r="F40" s="143"/>
      <c r="G40" s="33">
        <f t="shared" si="5"/>
        <v>0</v>
      </c>
      <c r="H40" s="33">
        <f t="shared" si="6"/>
        <v>0</v>
      </c>
      <c r="I40" s="33">
        <f t="shared" si="7"/>
        <v>0</v>
      </c>
      <c r="J40" s="144">
        <f t="shared" si="8"/>
        <v>0</v>
      </c>
    </row>
    <row r="41" spans="1:10" ht="12.75">
      <c r="A41" s="141" t="s">
        <v>201</v>
      </c>
      <c r="B41" s="142">
        <f t="shared" si="4"/>
        <v>186</v>
      </c>
      <c r="C41" s="143">
        <v>130</v>
      </c>
      <c r="D41" s="143">
        <v>53</v>
      </c>
      <c r="E41" s="143">
        <v>3</v>
      </c>
      <c r="F41" s="143"/>
      <c r="G41" s="33">
        <f t="shared" si="5"/>
        <v>0.7126436781609196</v>
      </c>
      <c r="H41" s="33">
        <f t="shared" si="6"/>
        <v>0.6842105263157895</v>
      </c>
      <c r="I41" s="33">
        <f t="shared" si="7"/>
        <v>0.8153846153846154</v>
      </c>
      <c r="J41" s="144">
        <f t="shared" si="8"/>
        <v>0.5</v>
      </c>
    </row>
    <row r="42" spans="1:10" ht="12.75">
      <c r="A42" s="141" t="s">
        <v>169</v>
      </c>
      <c r="B42" s="142">
        <f t="shared" si="4"/>
        <v>0</v>
      </c>
      <c r="C42" s="143">
        <v>0</v>
      </c>
      <c r="D42" s="143">
        <v>0</v>
      </c>
      <c r="E42" s="143">
        <v>0</v>
      </c>
      <c r="F42" s="33"/>
      <c r="G42" s="33">
        <f t="shared" si="5"/>
        <v>0</v>
      </c>
      <c r="H42" s="33">
        <f t="shared" si="6"/>
        <v>0</v>
      </c>
      <c r="I42" s="33">
        <f t="shared" si="7"/>
        <v>0</v>
      </c>
      <c r="J42" s="144">
        <f t="shared" si="8"/>
        <v>0</v>
      </c>
    </row>
    <row r="43" spans="1:10" ht="12.75">
      <c r="A43" s="148" t="s">
        <v>186</v>
      </c>
      <c r="B43" s="142">
        <f t="shared" si="4"/>
        <v>23</v>
      </c>
      <c r="C43" s="143">
        <v>18</v>
      </c>
      <c r="D43" s="143">
        <v>3</v>
      </c>
      <c r="E43" s="143">
        <v>2</v>
      </c>
      <c r="F43" s="33"/>
      <c r="G43" s="33">
        <f t="shared" si="5"/>
        <v>0.08812260536398467</v>
      </c>
      <c r="H43" s="33">
        <f t="shared" si="6"/>
        <v>0.09473684210526316</v>
      </c>
      <c r="I43" s="33">
        <f t="shared" si="7"/>
        <v>0.046153846153846156</v>
      </c>
      <c r="J43" s="144">
        <f t="shared" si="8"/>
        <v>0.3333333333333333</v>
      </c>
    </row>
    <row r="44" spans="1:10" ht="12.75">
      <c r="A44" s="149" t="s">
        <v>41</v>
      </c>
      <c r="B44" s="131">
        <f t="shared" si="4"/>
        <v>261</v>
      </c>
      <c r="C44" s="139">
        <f>SUM(C39:C43)</f>
        <v>190</v>
      </c>
      <c r="D44" s="139">
        <f>SUM(D39:D43)</f>
        <v>65</v>
      </c>
      <c r="E44" s="139">
        <f>SUM(E39:E43)</f>
        <v>6</v>
      </c>
      <c r="F44" s="54"/>
      <c r="G44" s="54">
        <f t="shared" si="5"/>
        <v>1</v>
      </c>
      <c r="H44" s="54">
        <f t="shared" si="6"/>
        <v>1</v>
      </c>
      <c r="I44" s="54">
        <f t="shared" si="7"/>
        <v>1</v>
      </c>
      <c r="J44" s="150">
        <f t="shared" si="8"/>
        <v>1</v>
      </c>
    </row>
    <row r="45" spans="1:10" ht="12.75">
      <c r="A45" s="154"/>
      <c r="B45" s="142"/>
      <c r="C45" s="155"/>
      <c r="D45" s="155"/>
      <c r="E45" s="155"/>
      <c r="F45" s="39"/>
      <c r="G45" s="39"/>
      <c r="H45" s="39"/>
      <c r="I45" s="39"/>
      <c r="J45" s="39"/>
    </row>
    <row r="46" spans="1:10" ht="14.25" customHeight="1">
      <c r="A46" s="140"/>
      <c r="B46" s="229" t="s">
        <v>190</v>
      </c>
      <c r="C46" s="229"/>
      <c r="D46" s="229"/>
      <c r="E46" s="229"/>
      <c r="F46" s="229"/>
      <c r="G46" s="229"/>
      <c r="H46" s="229"/>
      <c r="I46" s="229"/>
      <c r="J46" s="229"/>
    </row>
    <row r="47" spans="1:10" ht="12.75" customHeight="1">
      <c r="A47" s="141"/>
      <c r="B47" s="222" t="s">
        <v>50</v>
      </c>
      <c r="C47" s="222"/>
      <c r="D47" s="222"/>
      <c r="E47" s="222"/>
      <c r="F47" s="32"/>
      <c r="G47" s="230" t="s">
        <v>51</v>
      </c>
      <c r="H47" s="230"/>
      <c r="I47" s="230"/>
      <c r="J47" s="230"/>
    </row>
    <row r="48" spans="1:10" ht="12.75">
      <c r="A48" s="141" t="s">
        <v>196</v>
      </c>
      <c r="B48" s="142">
        <f>C48+D48+E48</f>
        <v>56</v>
      </c>
      <c r="C48" s="143">
        <v>43</v>
      </c>
      <c r="D48" s="143">
        <v>7</v>
      </c>
      <c r="E48" s="143">
        <v>6</v>
      </c>
      <c r="F48" s="143"/>
      <c r="G48" s="33">
        <f>B48/$B$50</f>
        <v>0.11382113821138211</v>
      </c>
      <c r="H48" s="33">
        <f>C48/$C$50</f>
        <v>0.11813186813186813</v>
      </c>
      <c r="I48" s="33">
        <f>D48/$D$50</f>
        <v>0.06481481481481481</v>
      </c>
      <c r="J48" s="144">
        <f>E48/$E$50</f>
        <v>0.3</v>
      </c>
    </row>
    <row r="49" spans="1:10" ht="12.75">
      <c r="A49" s="141" t="s">
        <v>197</v>
      </c>
      <c r="B49" s="142">
        <f>C49+D49+E49</f>
        <v>436</v>
      </c>
      <c r="C49" s="151">
        <v>321</v>
      </c>
      <c r="D49" s="151">
        <v>101</v>
      </c>
      <c r="E49" s="151">
        <v>14</v>
      </c>
      <c r="F49" s="145"/>
      <c r="G49" s="33">
        <f>B49/$B$50</f>
        <v>0.8861788617886179</v>
      </c>
      <c r="H49" s="33">
        <f>C49/$C$50</f>
        <v>0.8818681318681318</v>
      </c>
      <c r="I49" s="33">
        <f>D49/$D$50</f>
        <v>0.9351851851851852</v>
      </c>
      <c r="J49" s="144">
        <f>E49/$E$50</f>
        <v>0.7</v>
      </c>
    </row>
    <row r="50" spans="1:10" ht="12.75">
      <c r="A50" s="146" t="s">
        <v>41</v>
      </c>
      <c r="B50" s="63">
        <f>C50+D50+E50</f>
        <v>492</v>
      </c>
      <c r="C50" s="35">
        <f>SUM(C48:C49)</f>
        <v>364</v>
      </c>
      <c r="D50" s="35">
        <f>SUM(D48:D49)</f>
        <v>108</v>
      </c>
      <c r="E50" s="35">
        <f>SUM(E48:E49)</f>
        <v>20</v>
      </c>
      <c r="F50" s="142"/>
      <c r="G50" s="39">
        <f>B50/$B$50</f>
        <v>1</v>
      </c>
      <c r="H50" s="39">
        <f>C50/$C$50</f>
        <v>1</v>
      </c>
      <c r="I50" s="39">
        <f>D50/$D$50</f>
        <v>1</v>
      </c>
      <c r="J50" s="147">
        <f>E50/$E$50</f>
        <v>1</v>
      </c>
    </row>
    <row r="51" spans="1:10" ht="12.75" customHeight="1">
      <c r="A51" s="146"/>
      <c r="B51" s="231" t="s">
        <v>198</v>
      </c>
      <c r="C51" s="231"/>
      <c r="D51" s="231"/>
      <c r="E51" s="231"/>
      <c r="F51" s="231"/>
      <c r="G51" s="231"/>
      <c r="H51" s="231"/>
      <c r="I51" s="231"/>
      <c r="J51" s="231"/>
    </row>
    <row r="52" spans="1:10" ht="12.75" customHeight="1">
      <c r="A52" s="141"/>
      <c r="B52" s="222" t="s">
        <v>50</v>
      </c>
      <c r="C52" s="222"/>
      <c r="D52" s="222"/>
      <c r="E52" s="222"/>
      <c r="F52" s="32"/>
      <c r="G52" s="230" t="s">
        <v>51</v>
      </c>
      <c r="H52" s="230"/>
      <c r="I52" s="230"/>
      <c r="J52" s="230"/>
    </row>
    <row r="53" spans="1:10" ht="12.75">
      <c r="A53" s="141" t="s">
        <v>199</v>
      </c>
      <c r="B53" s="142">
        <f aca="true" t="shared" si="9" ref="B53:B58">C53+D53+E53</f>
        <v>6</v>
      </c>
      <c r="C53" s="143">
        <v>6</v>
      </c>
      <c r="D53" s="143">
        <v>0</v>
      </c>
      <c r="E53" s="143">
        <v>0</v>
      </c>
      <c r="F53" s="143"/>
      <c r="G53" s="33">
        <f aca="true" t="shared" si="10" ref="G53:G58">B53/$B$58</f>
        <v>0.10712372790573112</v>
      </c>
      <c r="H53" s="33">
        <f aca="true" t="shared" si="11" ref="H53:H58">C53/$C$58</f>
        <v>0.13953488372093023</v>
      </c>
      <c r="I53" s="33">
        <f aca="true" t="shared" si="12" ref="I53:I58">D53/$D$58</f>
        <v>0</v>
      </c>
      <c r="J53" s="144">
        <f aca="true" t="shared" si="13" ref="J53:J58">E53/$E$58</f>
        <v>0</v>
      </c>
    </row>
    <row r="54" spans="1:10" ht="12.75">
      <c r="A54" s="141" t="s">
        <v>200</v>
      </c>
      <c r="B54" s="142">
        <f t="shared" si="9"/>
        <v>17</v>
      </c>
      <c r="C54" s="143">
        <v>12</v>
      </c>
      <c r="D54" s="143">
        <v>1</v>
      </c>
      <c r="E54" s="143">
        <v>4</v>
      </c>
      <c r="F54" s="143"/>
      <c r="G54" s="33">
        <f t="shared" si="10"/>
        <v>0.3035172290662382</v>
      </c>
      <c r="H54" s="33">
        <f t="shared" si="11"/>
        <v>0.27906976744186046</v>
      </c>
      <c r="I54" s="33">
        <f t="shared" si="12"/>
        <v>0.14285714285714285</v>
      </c>
      <c r="J54" s="144">
        <f t="shared" si="13"/>
        <v>0.6655574043261232</v>
      </c>
    </row>
    <row r="55" spans="1:10" ht="12.75">
      <c r="A55" s="141" t="s">
        <v>201</v>
      </c>
      <c r="B55" s="142">
        <f t="shared" si="9"/>
        <v>26</v>
      </c>
      <c r="C55" s="143">
        <v>21</v>
      </c>
      <c r="D55" s="143">
        <v>4</v>
      </c>
      <c r="E55" s="143">
        <v>1</v>
      </c>
      <c r="F55" s="143"/>
      <c r="G55" s="33">
        <f t="shared" si="10"/>
        <v>0.4642028209248349</v>
      </c>
      <c r="H55" s="33">
        <f t="shared" si="11"/>
        <v>0.4883720930232558</v>
      </c>
      <c r="I55" s="33">
        <f t="shared" si="12"/>
        <v>0.5714285714285714</v>
      </c>
      <c r="J55" s="144">
        <f t="shared" si="13"/>
        <v>0.1663893510815308</v>
      </c>
    </row>
    <row r="56" spans="1:10" ht="12.75">
      <c r="A56" s="141" t="s">
        <v>169</v>
      </c>
      <c r="B56" s="142">
        <f t="shared" si="9"/>
        <v>0.01</v>
      </c>
      <c r="C56" s="143">
        <v>0</v>
      </c>
      <c r="D56" s="143">
        <v>0</v>
      </c>
      <c r="E56" s="143">
        <v>0.01</v>
      </c>
      <c r="F56" s="33"/>
      <c r="G56" s="33">
        <f t="shared" si="10"/>
        <v>0.00017853954650955188</v>
      </c>
      <c r="H56" s="33">
        <f t="shared" si="11"/>
        <v>0</v>
      </c>
      <c r="I56" s="33">
        <f t="shared" si="12"/>
        <v>0</v>
      </c>
      <c r="J56" s="144">
        <f t="shared" si="13"/>
        <v>0.0016638935108153079</v>
      </c>
    </row>
    <row r="57" spans="1:10" ht="12.75">
      <c r="A57" s="148" t="s">
        <v>186</v>
      </c>
      <c r="B57" s="142">
        <f t="shared" si="9"/>
        <v>7</v>
      </c>
      <c r="C57" s="143">
        <v>4</v>
      </c>
      <c r="D57" s="143">
        <v>2</v>
      </c>
      <c r="E57" s="143">
        <v>1</v>
      </c>
      <c r="F57" s="33"/>
      <c r="G57" s="33">
        <f t="shared" si="10"/>
        <v>0.12497768255668631</v>
      </c>
      <c r="H57" s="33">
        <f t="shared" si="11"/>
        <v>0.09302325581395349</v>
      </c>
      <c r="I57" s="33">
        <f t="shared" si="12"/>
        <v>0.2857142857142857</v>
      </c>
      <c r="J57" s="144">
        <f t="shared" si="13"/>
        <v>0.1663893510815308</v>
      </c>
    </row>
    <row r="58" spans="1:10" ht="12.75">
      <c r="A58" s="149" t="s">
        <v>41</v>
      </c>
      <c r="B58" s="131">
        <f t="shared" si="9"/>
        <v>56.01</v>
      </c>
      <c r="C58" s="139">
        <f>SUM(C53:C57)</f>
        <v>43</v>
      </c>
      <c r="D58" s="139">
        <f>SUM(D53:D57)</f>
        <v>7</v>
      </c>
      <c r="E58" s="139">
        <f>SUM(E53:E57)</f>
        <v>6.01</v>
      </c>
      <c r="F58" s="54"/>
      <c r="G58" s="54">
        <f t="shared" si="10"/>
        <v>1</v>
      </c>
      <c r="H58" s="54">
        <f t="shared" si="11"/>
        <v>1</v>
      </c>
      <c r="I58" s="54">
        <f t="shared" si="12"/>
        <v>1</v>
      </c>
      <c r="J58" s="150">
        <f t="shared" si="13"/>
        <v>1</v>
      </c>
    </row>
    <row r="59" spans="1:10" ht="12.75">
      <c r="A59" s="154"/>
      <c r="B59" s="142"/>
      <c r="C59" s="155"/>
      <c r="D59" s="155"/>
      <c r="E59" s="155"/>
      <c r="F59" s="39"/>
      <c r="G59" s="39"/>
      <c r="H59" s="39"/>
      <c r="I59" s="39"/>
      <c r="J59" s="39"/>
    </row>
    <row r="60" spans="1:10" ht="14.25" customHeight="1">
      <c r="A60" s="140"/>
      <c r="B60" s="229" t="s">
        <v>191</v>
      </c>
      <c r="C60" s="229"/>
      <c r="D60" s="229"/>
      <c r="E60" s="229"/>
      <c r="F60" s="229"/>
      <c r="G60" s="229"/>
      <c r="H60" s="229"/>
      <c r="I60" s="229"/>
      <c r="J60" s="229"/>
    </row>
    <row r="61" spans="1:10" ht="12.75" customHeight="1">
      <c r="A61" s="141"/>
      <c r="B61" s="222" t="s">
        <v>50</v>
      </c>
      <c r="C61" s="222"/>
      <c r="D61" s="222"/>
      <c r="E61" s="222"/>
      <c r="F61" s="32"/>
      <c r="G61" s="230" t="s">
        <v>51</v>
      </c>
      <c r="H61" s="230"/>
      <c r="I61" s="230"/>
      <c r="J61" s="230"/>
    </row>
    <row r="62" spans="1:10" ht="12.75">
      <c r="A62" s="141" t="s">
        <v>196</v>
      </c>
      <c r="B62" s="142">
        <f>C62+D62+E62</f>
        <v>135</v>
      </c>
      <c r="C62" s="143">
        <v>100</v>
      </c>
      <c r="D62" s="143">
        <v>32</v>
      </c>
      <c r="E62" s="143">
        <v>3</v>
      </c>
      <c r="F62" s="143"/>
      <c r="G62" s="33">
        <f>B62/$B$64</f>
        <v>0.27439024390243905</v>
      </c>
      <c r="H62" s="33">
        <f>C62/$C$64</f>
        <v>0.27472527472527475</v>
      </c>
      <c r="I62" s="33">
        <f>D62/$D$64</f>
        <v>0.2962962962962963</v>
      </c>
      <c r="J62" s="144">
        <f>E62/$E$64</f>
        <v>0.15</v>
      </c>
    </row>
    <row r="63" spans="1:10" ht="12.75">
      <c r="A63" s="141" t="s">
        <v>197</v>
      </c>
      <c r="B63" s="142">
        <f>C63+D63+E63</f>
        <v>357</v>
      </c>
      <c r="C63" s="145">
        <v>264</v>
      </c>
      <c r="D63" s="145">
        <v>76</v>
      </c>
      <c r="E63" s="145">
        <v>17</v>
      </c>
      <c r="F63" s="145"/>
      <c r="G63" s="33">
        <f>B63/$B$64</f>
        <v>0.725609756097561</v>
      </c>
      <c r="H63" s="33">
        <f>C63/$C$64</f>
        <v>0.7252747252747253</v>
      </c>
      <c r="I63" s="33">
        <f>D63/$D$64</f>
        <v>0.7037037037037037</v>
      </c>
      <c r="J63" s="144">
        <f>E63/$E$64</f>
        <v>0.85</v>
      </c>
    </row>
    <row r="64" spans="1:10" ht="12.75">
      <c r="A64" s="146" t="s">
        <v>41</v>
      </c>
      <c r="B64" s="63">
        <f>C64+D64+E64</f>
        <v>492</v>
      </c>
      <c r="C64" s="63">
        <f>SUM(C62:C63)</f>
        <v>364</v>
      </c>
      <c r="D64" s="63">
        <f>SUM(D62:D63)</f>
        <v>108</v>
      </c>
      <c r="E64" s="63">
        <f>SUM(E62:E63)</f>
        <v>20</v>
      </c>
      <c r="F64" s="142"/>
      <c r="G64" s="39">
        <f>B64/$B$64</f>
        <v>1</v>
      </c>
      <c r="H64" s="39">
        <f>C64/$C$64</f>
        <v>1</v>
      </c>
      <c r="I64" s="39">
        <f>D64/$D$64</f>
        <v>1</v>
      </c>
      <c r="J64" s="147">
        <f>E64/$E$64</f>
        <v>1</v>
      </c>
    </row>
    <row r="65" spans="1:10" ht="12.75" customHeight="1">
      <c r="A65" s="146"/>
      <c r="B65" s="231" t="s">
        <v>198</v>
      </c>
      <c r="C65" s="231"/>
      <c r="D65" s="231"/>
      <c r="E65" s="231"/>
      <c r="F65" s="231"/>
      <c r="G65" s="231"/>
      <c r="H65" s="231"/>
      <c r="I65" s="231"/>
      <c r="J65" s="231"/>
    </row>
    <row r="66" spans="1:10" ht="12.75" customHeight="1">
      <c r="A66" s="141"/>
      <c r="B66" s="222" t="s">
        <v>50</v>
      </c>
      <c r="C66" s="222"/>
      <c r="D66" s="222"/>
      <c r="E66" s="222"/>
      <c r="F66" s="32"/>
      <c r="G66" s="230" t="s">
        <v>51</v>
      </c>
      <c r="H66" s="230"/>
      <c r="I66" s="230"/>
      <c r="J66" s="230"/>
    </row>
    <row r="67" spans="1:10" ht="12.75">
      <c r="A67" s="141" t="s">
        <v>199</v>
      </c>
      <c r="B67" s="142">
        <f aca="true" t="shared" si="14" ref="B67:B72">C67+D67+E67</f>
        <v>68</v>
      </c>
      <c r="C67" s="143">
        <v>52</v>
      </c>
      <c r="D67" s="143">
        <v>13</v>
      </c>
      <c r="E67" s="143">
        <v>3</v>
      </c>
      <c r="F67" s="143"/>
      <c r="G67" s="33">
        <f aca="true" t="shared" si="15" ref="G67:G72">B67/$B$72</f>
        <v>0.5037037037037037</v>
      </c>
      <c r="H67" s="33">
        <f aca="true" t="shared" si="16" ref="H67:H72">C67/$C$72</f>
        <v>0.52</v>
      </c>
      <c r="I67" s="33">
        <f aca="true" t="shared" si="17" ref="I67:I72">D67/$D$72</f>
        <v>0.40625</v>
      </c>
      <c r="J67" s="144">
        <f aca="true" t="shared" si="18" ref="J67:J72">E67/$E$72</f>
        <v>1</v>
      </c>
    </row>
    <row r="68" spans="1:10" ht="12.75">
      <c r="A68" s="141" t="s">
        <v>200</v>
      </c>
      <c r="B68" s="142">
        <f t="shared" si="14"/>
        <v>12</v>
      </c>
      <c r="C68" s="143">
        <v>10</v>
      </c>
      <c r="D68" s="143">
        <v>2</v>
      </c>
      <c r="E68" s="143">
        <v>0</v>
      </c>
      <c r="F68" s="143"/>
      <c r="G68" s="33">
        <f t="shared" si="15"/>
        <v>0.08888888888888889</v>
      </c>
      <c r="H68" s="33">
        <f t="shared" si="16"/>
        <v>0.1</v>
      </c>
      <c r="I68" s="33">
        <f t="shared" si="17"/>
        <v>0.0625</v>
      </c>
      <c r="J68" s="144">
        <f t="shared" si="18"/>
        <v>0</v>
      </c>
    </row>
    <row r="69" spans="1:10" ht="12.75">
      <c r="A69" s="141" t="s">
        <v>201</v>
      </c>
      <c r="B69" s="142">
        <f t="shared" si="14"/>
        <v>33</v>
      </c>
      <c r="C69" s="143">
        <v>24</v>
      </c>
      <c r="D69" s="143">
        <v>9</v>
      </c>
      <c r="E69" s="143">
        <v>0</v>
      </c>
      <c r="F69" s="143"/>
      <c r="G69" s="33">
        <f t="shared" si="15"/>
        <v>0.24444444444444444</v>
      </c>
      <c r="H69" s="33">
        <f t="shared" si="16"/>
        <v>0.24</v>
      </c>
      <c r="I69" s="33">
        <f t="shared" si="17"/>
        <v>0.28125</v>
      </c>
      <c r="J69" s="144">
        <f t="shared" si="18"/>
        <v>0</v>
      </c>
    </row>
    <row r="70" spans="1:10" ht="12.75">
      <c r="A70" s="141" t="s">
        <v>169</v>
      </c>
      <c r="B70" s="142">
        <f t="shared" si="14"/>
        <v>0</v>
      </c>
      <c r="C70" s="143">
        <v>0</v>
      </c>
      <c r="D70" s="143">
        <v>0</v>
      </c>
      <c r="E70" s="143">
        <v>0</v>
      </c>
      <c r="F70" s="33"/>
      <c r="G70" s="33">
        <f t="shared" si="15"/>
        <v>0</v>
      </c>
      <c r="H70" s="33">
        <f t="shared" si="16"/>
        <v>0</v>
      </c>
      <c r="I70" s="33">
        <f t="shared" si="17"/>
        <v>0</v>
      </c>
      <c r="J70" s="144">
        <f t="shared" si="18"/>
        <v>0</v>
      </c>
    </row>
    <row r="71" spans="1:10" ht="12.75">
      <c r="A71" s="148" t="s">
        <v>186</v>
      </c>
      <c r="B71" s="142">
        <f t="shared" si="14"/>
        <v>22</v>
      </c>
      <c r="C71" s="143">
        <v>14</v>
      </c>
      <c r="D71" s="143">
        <v>8</v>
      </c>
      <c r="E71" s="143">
        <v>0</v>
      </c>
      <c r="F71" s="33"/>
      <c r="G71" s="33">
        <f t="shared" si="15"/>
        <v>0.16296296296296298</v>
      </c>
      <c r="H71" s="33">
        <f t="shared" si="16"/>
        <v>0.14</v>
      </c>
      <c r="I71" s="33">
        <f t="shared" si="17"/>
        <v>0.25</v>
      </c>
      <c r="J71" s="144">
        <f t="shared" si="18"/>
        <v>0</v>
      </c>
    </row>
    <row r="72" spans="1:10" ht="12.75">
      <c r="A72" s="149" t="s">
        <v>41</v>
      </c>
      <c r="B72" s="131">
        <f t="shared" si="14"/>
        <v>135</v>
      </c>
      <c r="C72" s="139">
        <f>SUM(C67:C71)</f>
        <v>100</v>
      </c>
      <c r="D72" s="139">
        <f>SUM(D67:D71)</f>
        <v>32</v>
      </c>
      <c r="E72" s="139">
        <f>SUM(E67:E71)</f>
        <v>3</v>
      </c>
      <c r="F72" s="54"/>
      <c r="G72" s="54">
        <f t="shared" si="15"/>
        <v>1</v>
      </c>
      <c r="H72" s="54">
        <f t="shared" si="16"/>
        <v>1</v>
      </c>
      <c r="I72" s="54">
        <f t="shared" si="17"/>
        <v>1</v>
      </c>
      <c r="J72" s="150">
        <f t="shared" si="18"/>
        <v>1</v>
      </c>
    </row>
    <row r="73" spans="1:10" ht="14.25" customHeight="1">
      <c r="A73" s="55" t="s">
        <v>303</v>
      </c>
      <c r="B73" s="55"/>
      <c r="C73" s="55"/>
      <c r="D73" s="55"/>
      <c r="E73" s="55"/>
      <c r="F73" s="55"/>
      <c r="G73" s="56"/>
      <c r="H73" s="57"/>
      <c r="I73" s="21"/>
      <c r="J73" s="21"/>
    </row>
    <row r="74" ht="12.75" customHeight="1">
      <c r="A74" s="55"/>
    </row>
    <row r="78" ht="12.75" customHeight="1"/>
    <row r="79" ht="12.75" customHeight="1"/>
    <row r="86" spans="1:16" s="58" customFormat="1" ht="12.75">
      <c r="A86" s="21"/>
      <c r="B86"/>
      <c r="C86"/>
      <c r="D86"/>
      <c r="E86"/>
      <c r="F86"/>
      <c r="G86"/>
      <c r="H86"/>
      <c r="I86"/>
      <c r="J86"/>
      <c r="K86" s="21"/>
      <c r="L86" s="21"/>
      <c r="M86" s="21"/>
      <c r="N86" s="21"/>
      <c r="O86" s="21"/>
      <c r="P86" s="21"/>
    </row>
  </sheetData>
  <sheetProtection selectLockedCells="1" selectUnlockedCells="1"/>
  <mergeCells count="31">
    <mergeCell ref="B61:E61"/>
    <mergeCell ref="G61:J61"/>
    <mergeCell ref="B65:J65"/>
    <mergeCell ref="B66:E66"/>
    <mergeCell ref="G66:J66"/>
    <mergeCell ref="B51:J51"/>
    <mergeCell ref="B52:E52"/>
    <mergeCell ref="G52:J52"/>
    <mergeCell ref="B60:J60"/>
    <mergeCell ref="B38:E38"/>
    <mergeCell ref="G38:J38"/>
    <mergeCell ref="B46:J46"/>
    <mergeCell ref="B47:E47"/>
    <mergeCell ref="G47:J47"/>
    <mergeCell ref="B32:J32"/>
    <mergeCell ref="B33:E33"/>
    <mergeCell ref="G33:J33"/>
    <mergeCell ref="B37:J37"/>
    <mergeCell ref="B20:E20"/>
    <mergeCell ref="G20:J20"/>
    <mergeCell ref="B24:J24"/>
    <mergeCell ref="B25:E25"/>
    <mergeCell ref="G25:J25"/>
    <mergeCell ref="B10:J10"/>
    <mergeCell ref="B11:E11"/>
    <mergeCell ref="G11:J11"/>
    <mergeCell ref="B19:J19"/>
    <mergeCell ref="A1:J1"/>
    <mergeCell ref="B5:J5"/>
    <mergeCell ref="B6:E6"/>
    <mergeCell ref="G6:J6"/>
  </mergeCells>
  <printOptions horizontalCentered="1"/>
  <pageMargins left="0" right="0" top="0.5902777777777778" bottom="0.39375" header="0.5118055555555555" footer="0.5118055555555555"/>
  <pageSetup horizontalDpi="300" verticalDpi="300" orientation="landscape" paperSize="9"/>
  <rowBreaks count="2" manualBreakCount="2">
    <brk id="31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CD14978</cp:lastModifiedBy>
  <dcterms:modified xsi:type="dcterms:W3CDTF">2022-03-15T09:34:24Z</dcterms:modified>
  <cp:category/>
  <cp:version/>
  <cp:contentType/>
  <cp:contentStatus/>
</cp:coreProperties>
</file>